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Users\JSPAYLANGCO\Desktop\JSP DAMING ARTE\Business Planning - 2024 Retail\CDO-Budget System\"/>
    </mc:Choice>
  </mc:AlternateContent>
  <bookViews>
    <workbookView xWindow="0" yWindow="0" windowWidth="20460" windowHeight="7590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state="hidden" r:id="rId5"/>
    <sheet name="details" sheetId="6" r:id="rId6"/>
    <sheet name="final" sheetId="7" r:id="rId7"/>
  </sheets>
  <calcPr calcId="162913"/>
</workbook>
</file>

<file path=xl/calcChain.xml><?xml version="1.0" encoding="utf-8"?>
<calcChain xmlns="http://schemas.openxmlformats.org/spreadsheetml/2006/main">
  <c r="H205" i="7" l="1"/>
  <c r="J206" i="7" s="1"/>
  <c r="H169" i="7"/>
  <c r="H165" i="7"/>
  <c r="H164" i="7"/>
  <c r="H158" i="7"/>
  <c r="H154" i="7"/>
  <c r="H152" i="7"/>
  <c r="H148" i="7"/>
  <c r="H147" i="7"/>
  <c r="H146" i="7"/>
  <c r="H136" i="7"/>
  <c r="H135" i="7"/>
  <c r="H131" i="7"/>
  <c r="H207" i="7" s="1"/>
  <c r="H128" i="7"/>
  <c r="H124" i="7"/>
  <c r="H119" i="7"/>
  <c r="J115" i="7"/>
  <c r="L115" i="7" s="1"/>
  <c r="J99" i="7"/>
  <c r="L74" i="7"/>
  <c r="J74" i="7"/>
  <c r="J55" i="7"/>
  <c r="L55" i="7" s="1"/>
  <c r="J28" i="7"/>
  <c r="J15" i="7"/>
  <c r="H205" i="1"/>
  <c r="H169" i="1"/>
  <c r="J173" i="7" l="1"/>
  <c r="L173" i="7" s="1"/>
  <c r="H152" i="1"/>
  <c r="H165" i="1"/>
  <c r="H164" i="1"/>
  <c r="H158" i="1"/>
  <c r="H154" i="1"/>
  <c r="H148" i="1"/>
  <c r="H147" i="1"/>
  <c r="H146" i="1"/>
  <c r="H136" i="1"/>
  <c r="H135" i="1"/>
  <c r="H131" i="1"/>
  <c r="H128" i="1"/>
  <c r="H124" i="1"/>
  <c r="H119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<sst xmlns="http://schemas.openxmlformats.org/spreadsheetml/2006/main" count="2849" uniqueCount="390">
  <si>
    <t>Comparative OPEX per GL Template
Run Date : 2023-09-28 16:03:53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</si>
  <si>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</si>
  <si>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</si>
  <si>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</si>
  <si>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</si>
  <si>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</si>
  <si>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</si>
  <si>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</si>
  <si>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</si>
  <si>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</si>
  <si>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</si>
  <si>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CAGAYAN DE ORO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</si>
  <si>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</si>
  <si>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</si>
  <si>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</si>
  <si>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</si>
  <si>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</si>
  <si>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</si>
  <si>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</si>
  <si>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</si>
  <si>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</si>
  <si>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</si>
  <si>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</si>
  <si>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</si>
  <si>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</si>
  <si>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</si>
  <si>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</si>
  <si>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</si>
  <si>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</si>
  <si>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</si>
  <si>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</si>
  <si>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</si>
  <si>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</si>
  <si>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</si>
  <si>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</si>
  <si>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</si>
  <si>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</si>
  <si>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</si>
  <si>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</si>
  <si>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</si>
  <si>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</si>
  <si>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</si>
  <si>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</si>
  <si>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</si>
  <si>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</si>
  <si>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</si>
  <si>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</si>
  <si>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</si>
  <si>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</si>
  <si>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</si>
  <si>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</si>
  <si>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</si>
  <si>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</si>
  <si>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</si>
  <si>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</si>
  <si>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</si>
  <si>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</si>
  <si>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</si>
  <si>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</si>
  <si>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</si>
  <si>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</si>
  <si>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</si>
  <si>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</si>
  <si>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</si>
  <si>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</si>
  <si>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</si>
  <si>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</si>
  <si>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</si>
  <si>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</si>
  <si>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</si>
  <si>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</si>
  <si>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</si>
  <si>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</si>
  <si>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</si>
  <si>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</si>
  <si>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</si>
  <si>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</si>
  <si>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</si>
  <si>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</si>
  <si>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</si>
  <si>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</si>
  <si>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</si>
  <si>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</si>
  <si>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</si>
  <si>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</si>
  <si>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</si>
  <si>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</si>
  <si>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</si>
  <si>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</si>
  <si>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</si>
  <si>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</si>
  <si>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</si>
  <si>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</si>
  <si>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</si>
  <si>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</si>
  <si>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</si>
  <si>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</si>
  <si>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</si>
  <si>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</si>
  <si>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</si>
  <si>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</si>
  <si>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</si>
  <si>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</si>
  <si>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</si>
  <si>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</si>
  <si>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</si>
  <si>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</si>
  <si>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</si>
  <si>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</si>
  <si>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</si>
  <si>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</si>
  <si>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</si>
  <si>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</si>
  <si>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</si>
  <si>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</si>
  <si>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</si>
  <si>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</si>
  <si>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</si>
  <si>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</si>
  <si>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</si>
  <si>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</si>
  <si>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</si>
  <si>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</si>
  <si>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</si>
  <si>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</si>
  <si>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</si>
  <si>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</si>
  <si>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</si>
  <si>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</si>
  <si>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</si>
  <si>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</si>
  <si>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</si>
  <si>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</si>
  <si>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</si>
  <si>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</si>
  <si>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</si>
  <si>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</si>
  <si>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</si>
  <si>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</si>
  <si>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</si>
  <si>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</si>
  <si>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</si>
  <si>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</si>
  <si>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</si>
  <si>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</si>
  <si>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</si>
  <si>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</si>
  <si>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</si>
  <si>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</si>
  <si>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</si>
  <si>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</si>
  <si>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</si>
  <si>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</si>
  <si>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</si>
  <si>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</si>
  <si>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</si>
  <si>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</si>
  <si>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</si>
  <si>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</si>
  <si>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</si>
  <si>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</si>
  <si>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</si>
  <si>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</si>
  <si>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</si>
  <si>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</si>
  <si>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</si>
  <si>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</si>
  <si>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</si>
  <si>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</si>
  <si>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</si>
  <si>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</si>
  <si>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</si>
  <si>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</si>
  <si>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</si>
  <si>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</si>
  <si>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</si>
  <si>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</si>
  <si>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</si>
  <si>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</si>
  <si>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</si>
  <si>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</si>
  <si>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</si>
  <si>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</si>
  <si>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</si>
  <si>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</si>
  <si>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</si>
  <si>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</si>
  <si>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</si>
  <si>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</si>
  <si>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</si>
  <si>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</si>
  <si>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</si>
  <si>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</si>
  <si>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</si>
  <si>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</si>
  <si>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</si>
  <si>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</si>
  <si>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</si>
  <si>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</si>
  <si>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</si>
  <si>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</si>
  <si>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</si>
  <si>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</si>
  <si>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</si>
  <si>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</si>
  <si>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</si>
  <si>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</si>
  <si>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</si>
  <si>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</si>
  <si>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</si>
  <si>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</si>
  <si>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</si>
  <si>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</si>
  <si>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</si>
  <si>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</si>
  <si>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</si>
  <si>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</si>
  <si>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</si>
  <si>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</si>
  <si>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</si>
  <si>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</si>
  <si>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</si>
  <si>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</si>
  <si>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</si>
  <si>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</si>
  <si>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</si>
  <si>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</si>
  <si>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</si>
  <si>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</si>
  <si>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</si>
  <si>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</si>
  <si>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</si>
  <si>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</si>
  <si>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</si>
  <si>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</si>
  <si>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</si>
  <si>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</si>
  <si>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</si>
  <si>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</si>
  <si>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</si>
  <si>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CDO - MARINADES WAREHOUSE</t>
  </si>
  <si>
    <t>CDO417</t>
  </si>
  <si>
    <t>SUPPLY CHAIN MANAGEMENT</t>
  </si>
  <si>
    <t>Unit and BC</t>
  </si>
  <si>
    <t>COM</t>
  </si>
  <si>
    <t>CDO - ADMIN</t>
  </si>
  <si>
    <t>LEGAL AND ADMIN</t>
  </si>
  <si>
    <t>CDO - FINANCE</t>
  </si>
  <si>
    <t>FINANCE SUPPORT CENTER</t>
  </si>
  <si>
    <t>CDO  - ISSC</t>
  </si>
  <si>
    <t>INFORMATION SYSTEMS SUPPORT CENTER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</si>
  <si>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</si>
  <si>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</si>
  <si>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</si>
  <si>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</si>
  <si>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</si>
  <si>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</si>
  <si>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 xml:space="preserve"> CDO CTG - SALES</t>
  </si>
  <si>
    <t>SALES</t>
  </si>
  <si>
    <t>CTG</t>
  </si>
  <si>
    <t xml:space="preserve"> CDO CTG - ADMIN</t>
  </si>
  <si>
    <t xml:space="preserve"> CDO UR - SALES</t>
  </si>
  <si>
    <t>UR</t>
  </si>
  <si>
    <t>CDO RSL ADMIN</t>
  </si>
  <si>
    <t>RSL</t>
  </si>
  <si>
    <t>CDO EXPRESS - SALES</t>
  </si>
  <si>
    <t>EXP</t>
  </si>
  <si>
    <t>EXP417</t>
  </si>
  <si>
    <t>Prior Period Adjustments / Intrest Exp</t>
  </si>
  <si>
    <t>ISC417</t>
  </si>
  <si>
    <t>CDO - ISSC</t>
  </si>
  <si>
    <t>S&amp;W- Living Allowance</t>
  </si>
  <si>
    <t>Rent Expense- Parking Lot</t>
  </si>
  <si>
    <t>Rent Expense - House</t>
  </si>
  <si>
    <t>Rent Expense - Vehicle</t>
  </si>
  <si>
    <t>Rent Expense - Advertising Space</t>
  </si>
  <si>
    <t>Representation Expenses - Fixed</t>
  </si>
  <si>
    <t>Foreign Travel Expenses</t>
  </si>
  <si>
    <t>Factory &amp; farm Supplies-Fixed</t>
  </si>
  <si>
    <t>Laboratory Supplies-Fixed</t>
  </si>
  <si>
    <t>Municipal Taxes</t>
  </si>
  <si>
    <t>New Company Registration Fee</t>
  </si>
  <si>
    <t>Annual Fixed Tax</t>
  </si>
  <si>
    <t>Penalties</t>
  </si>
  <si>
    <t>Real Estate Taxes</t>
  </si>
  <si>
    <t>Annual Inspection Fee</t>
  </si>
  <si>
    <t>Tel&amp;Post-Landline</t>
  </si>
  <si>
    <t>Insurance Exp.-Fire</t>
  </si>
  <si>
    <t>Insurance Exp.-Business taxes</t>
  </si>
  <si>
    <t>Security Services</t>
  </si>
  <si>
    <t>Contract Labor-Coordinator</t>
  </si>
  <si>
    <t>Merchandising Materials Expense</t>
  </si>
  <si>
    <t>Janitorial Services</t>
  </si>
  <si>
    <t>Token - crew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</si>
  <si>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</si>
  <si>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</si>
  <si>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</si>
  <si>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</si>
  <si>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</si>
  <si>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</si>
  <si>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</si>
  <si>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DS&amp;P-Mags,Journals</t>
  </si>
  <si>
    <t>DS&amp;P-Printing Services</t>
  </si>
  <si>
    <t>DS&amp;P-Association Dues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</si>
  <si>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</si>
  <si>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</si>
  <si>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</si>
  <si>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</si>
  <si>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</si>
  <si>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Consumer Promo-Promotional Items</t>
  </si>
  <si>
    <t>Consumer Promo-Price/Offer Coupons</t>
  </si>
  <si>
    <t>Trade Promo- Raffles/Redemption</t>
  </si>
  <si>
    <t>Trade Promo- Promotional Items</t>
  </si>
  <si>
    <t>Trade Promo- Demo Expenses</t>
  </si>
  <si>
    <t>Trade Promo- Price/Offer Coupons</t>
  </si>
  <si>
    <t>Trade Promo- Display Materials</t>
  </si>
  <si>
    <t>Trade Promo- Signages</t>
  </si>
  <si>
    <t>Production-Print</t>
  </si>
  <si>
    <t>Production-Video</t>
  </si>
  <si>
    <t>Production-Photography</t>
  </si>
  <si>
    <t>Media-Print</t>
  </si>
  <si>
    <t>Media-Radio</t>
  </si>
  <si>
    <t>Media-TV</t>
  </si>
  <si>
    <t>Media-Outdoor Advertising</t>
  </si>
  <si>
    <t>Media-Social Networks</t>
  </si>
  <si>
    <t>Promos-Public Relation</t>
  </si>
  <si>
    <t>Promos-Special Events</t>
  </si>
  <si>
    <t>Promos-Pilots</t>
  </si>
  <si>
    <t>Special Programs</t>
  </si>
  <si>
    <t>Promos-Non-Trade/Premise Selling</t>
  </si>
  <si>
    <t>System/Domain Maintainance</t>
  </si>
  <si>
    <t>Depreciation Exp. - Other Assets</t>
  </si>
  <si>
    <t>Donation &amp; Contribution</t>
  </si>
  <si>
    <t>ADS-Job Opening</t>
  </si>
  <si>
    <t>Sampling Expenses</t>
  </si>
  <si>
    <t>Testing Fees</t>
  </si>
  <si>
    <t>Input Tax Expense</t>
  </si>
  <si>
    <t>External Program</t>
  </si>
  <si>
    <t>Contract Distribution</t>
  </si>
  <si>
    <t>Documentary Stamps</t>
  </si>
  <si>
    <t>Research &amp; Development</t>
  </si>
  <si>
    <t>Market Research &amp; Dev.</t>
  </si>
  <si>
    <t>Share in Farm Expenses</t>
  </si>
  <si>
    <t>Growers Incentives</t>
  </si>
  <si>
    <t>Gasoline Expenses</t>
  </si>
  <si>
    <t>Cold Storage Charges</t>
  </si>
  <si>
    <t>Ice Consumption - fixed</t>
  </si>
  <si>
    <t>Honorarium</t>
  </si>
  <si>
    <t>Sponsorships</t>
  </si>
  <si>
    <t>Indirect Labor - 13th Month Pay</t>
  </si>
  <si>
    <t>Rent Expense - Laboratory Space</t>
  </si>
  <si>
    <t>Foreign Trips</t>
  </si>
  <si>
    <t>Meals with Second Parties</t>
  </si>
  <si>
    <t>Representation expense - COVID 19</t>
  </si>
  <si>
    <t>Hazard Pay - Crew</t>
  </si>
  <si>
    <t>Hazard Pay - Employees</t>
  </si>
  <si>
    <t>Personal Protective Equipment</t>
  </si>
  <si>
    <t>Professional Fees - Talent (NT)</t>
  </si>
  <si>
    <t>Prof Fees – Consulta</t>
  </si>
  <si>
    <t>Production-TV</t>
  </si>
  <si>
    <t>Sports Program</t>
  </si>
  <si>
    <t>Public Relations</t>
  </si>
  <si>
    <t>Endorsement Fee</t>
  </si>
  <si>
    <t>DE- Land Improv.</t>
  </si>
  <si>
    <t>Depreciation Exp. - Buildings</t>
  </si>
  <si>
    <t>DE- Deepwell &amp; Water</t>
  </si>
  <si>
    <t>Computer Equipment &amp; Paraphernalia</t>
  </si>
  <si>
    <t>DE-Lab Equipment</t>
  </si>
  <si>
    <t>Depreciation Exp.-Farm Equipment</t>
  </si>
  <si>
    <t>Bad Debts Expense</t>
  </si>
  <si>
    <t>EB-Study Grant</t>
  </si>
  <si>
    <t>Merchant Fees</t>
  </si>
  <si>
    <t>Lease Expense</t>
  </si>
  <si>
    <t>Cash Prize</t>
  </si>
  <si>
    <t>IBG Period Cost Clearing</t>
  </si>
  <si>
    <t>Truck Scale Fee</t>
  </si>
  <si>
    <t>CCS417</t>
  </si>
  <si>
    <t>ENG417</t>
  </si>
  <si>
    <t>CDO- ENGINEERING SERVICES</t>
  </si>
  <si>
    <t>FIN417</t>
  </si>
  <si>
    <t>CDO- FINANCE</t>
  </si>
  <si>
    <t>FWH417</t>
  </si>
  <si>
    <t>CDO- FG WAREHOUSE</t>
  </si>
  <si>
    <t>ULR417</t>
  </si>
  <si>
    <t>CDO UR - SALES</t>
  </si>
  <si>
    <t>RAD417</t>
  </si>
  <si>
    <t>SLS417</t>
  </si>
  <si>
    <t>CDO CTG - SALES</t>
  </si>
  <si>
    <t>LAD417</t>
  </si>
  <si>
    <t>TIE UP DAPAT SA OPEX LE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</si>
</sst>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92D050"/>
      <name val="Calibri"/>
      <family val="2"/>
    </font>
    <font>
      <b/>
      <sz val="11"/>
      <color rgb="FF000000"/>
      <name val="Calibri"/>
      <family val="2"/>
    </font>
    <font>
      <sz val="11"/>
      <color rgb="FFCC66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Border="1"/>
    <xf numFmtId="0" fontId="0" fillId="0" borderId="0" xfId="0" applyFont="1" applyBorder="1"/>
    <xf numFmtId="0" fontId="0" fillId="0" borderId="2" xfId="0" applyFont="1" applyBorder="1"/>
    <xf numFmtId="43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43" fontId="9" fillId="0" borderId="0" xfId="1" applyNumberFormat="1" applyFont="1"/>
    <xf numFmtId="0" fontId="9" fillId="0" borderId="0" xfId="0" applyFont="1"/>
    <xf numFmtId="0" fontId="8" fillId="0" borderId="3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3" fontId="9" fillId="0" borderId="0" xfId="1" applyFont="1" applyBorder="1"/>
    <xf numFmtId="43" fontId="0" fillId="0" borderId="0" xfId="1" applyFont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0" xfId="0" applyFont="1" applyAlignment="1">
      <alignment horizontal="center"/>
    </xf>
    <xf numFmtId="43" fontId="10" fillId="0" borderId="0" xfId="1" applyFont="1" applyBorder="1"/>
    <xf numFmtId="43" fontId="9" fillId="3" borderId="0" xfId="1" applyFont="1" applyFill="1" applyBorder="1"/>
    <xf numFmtId="0" fontId="9" fillId="0" borderId="0" xfId="0" applyFont="1" applyAlignment="1">
      <alignment horizontal="left"/>
    </xf>
    <xf numFmtId="43" fontId="11" fillId="3" borderId="0" xfId="1" applyFont="1" applyFill="1"/>
    <xf numFmtId="43" fontId="12" fillId="0" borderId="0" xfId="0" applyNumberFormat="1" applyFont="1"/>
  </cellXfs>
  <cellStyles count="3">
    <cellStyle name="Comma" xfId="1" builtinId="3"/>
    <cellStyle name="Comma 10 2 2 2 3" xfId="2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209</xdr:row>
      <xdr:rowOff>0</xdr:rowOff>
    </xdr:from>
    <xdr:to>
      <xdr:col>10</xdr:col>
      <xdr:colOff>437026</xdr:colOff>
      <xdr:row>223</xdr:row>
      <xdr:rowOff>9190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39814500"/>
          <a:ext cx="8990476" cy="2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208"/>
  <sheetViews>
    <sheetView tabSelected="1" workbookViewId="0"/>
  </sheetViews>
  <sheetFormatPr defaultRowHeight="15" x14ac:dyDescent="0.25"/>
  <cols>
    <col min="1" max="1" width="6.140625" customWidth="1"/>
    <col min="2" max="2" width="17.7109375" customWidth="1"/>
    <col min="3" max="3" width="9.7109375" style="17" customWidth="1"/>
    <col min="4" max="4" width="27.28515625" style="17" bestFit="1" customWidth="1"/>
    <col min="5" max="5" width="11.85546875" style="11" customWidth="1"/>
    <col min="6" max="6" width="46.140625" customWidth="1"/>
    <col min="7" max="7" width="41.140625" bestFit="1" customWidth="1"/>
    <col min="8" max="8" width="15.140625" customWidth="1"/>
    <col min="9" max="9" width="11.5703125" bestFit="1" customWidth="1"/>
    <col min="10" max="10" width="14.28515625" bestFit="1" customWidth="1"/>
    <col min="11" max="11" width="13.28515625" bestFit="1" customWidth="1"/>
    <col min="12" max="12" width="12.85546875" customWidth="1"/>
  </cols>
  <sheetData>
    <row r="1" spans="1:10" x14ac:dyDescent="0.25">
      <c r="A1" s="10" t="s">
        <v>0</v>
      </c>
    </row>
    <row r="2" spans="1:10" x14ac:dyDescent="0.25">
      <c r="A2" s="1" t="s">
        <v>1</v>
      </c>
      <c r="B2" s="1" t="s">
        <v>2</v>
      </c>
      <c r="C2" s="9" t="s">
        <v>3</v>
      </c>
      <c r="D2" s="9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0" x14ac:dyDescent="0.25">
      <c r="A3">
        <v>1028</v>
      </c>
      <c r="B3" t="s">
        <v>11</v>
      </c>
      <c r="C3" s="28" t="s">
        <v>267</v>
      </c>
      <c r="D3" s="28" t="s">
        <v>265</v>
      </c>
      <c r="E3" s="11">
        <v>60100050</v>
      </c>
      <c r="F3" s="6" t="s">
        <v>190</v>
      </c>
      <c r="G3" t="s">
        <v>186</v>
      </c>
      <c r="H3" s="6">
        <v>12300</v>
      </c>
    </row>
    <row r="4" spans="1:10" x14ac:dyDescent="0.25">
      <c r="C4" s="28" t="s">
        <v>267</v>
      </c>
      <c r="D4" s="28" t="s">
        <v>265</v>
      </c>
      <c r="E4" s="11">
        <v>60300060</v>
      </c>
      <c r="F4" s="6" t="s">
        <v>218</v>
      </c>
      <c r="G4" t="s">
        <v>213</v>
      </c>
      <c r="H4" s="6">
        <v>16000</v>
      </c>
    </row>
    <row r="5" spans="1:10" x14ac:dyDescent="0.25">
      <c r="C5" s="28" t="s">
        <v>267</v>
      </c>
      <c r="D5" s="28" t="s">
        <v>265</v>
      </c>
      <c r="E5" s="11">
        <v>60800020</v>
      </c>
      <c r="F5" s="6" t="s">
        <v>19</v>
      </c>
      <c r="G5" t="s">
        <v>18</v>
      </c>
      <c r="H5" s="6">
        <v>8500</v>
      </c>
    </row>
    <row r="6" spans="1:10" x14ac:dyDescent="0.25">
      <c r="C6" s="28" t="s">
        <v>267</v>
      </c>
      <c r="D6" s="28" t="s">
        <v>265</v>
      </c>
      <c r="E6" s="11">
        <v>60900010</v>
      </c>
      <c r="F6" s="6" t="s">
        <v>27</v>
      </c>
      <c r="G6" t="s">
        <v>28</v>
      </c>
      <c r="H6" s="6">
        <v>10000</v>
      </c>
    </row>
    <row r="7" spans="1:10" x14ac:dyDescent="0.25">
      <c r="C7" s="28" t="s">
        <v>267</v>
      </c>
      <c r="D7" s="28" t="s">
        <v>265</v>
      </c>
      <c r="E7" s="11">
        <v>61100020</v>
      </c>
      <c r="F7" s="6" t="s">
        <v>46</v>
      </c>
      <c r="G7" t="s">
        <v>45</v>
      </c>
      <c r="H7" s="6">
        <v>600</v>
      </c>
    </row>
    <row r="8" spans="1:10" x14ac:dyDescent="0.25">
      <c r="C8" s="28" t="s">
        <v>267</v>
      </c>
      <c r="D8" s="28" t="s">
        <v>265</v>
      </c>
      <c r="E8" s="11">
        <v>61100030</v>
      </c>
      <c r="F8" s="6" t="s">
        <v>47</v>
      </c>
      <c r="G8" t="s">
        <v>45</v>
      </c>
      <c r="H8" s="6">
        <v>2598</v>
      </c>
    </row>
    <row r="9" spans="1:10" x14ac:dyDescent="0.25">
      <c r="C9" s="28" t="s">
        <v>267</v>
      </c>
      <c r="D9" s="28" t="s">
        <v>265</v>
      </c>
      <c r="E9" s="11">
        <v>61400160</v>
      </c>
      <c r="F9" s="6" t="s">
        <v>71</v>
      </c>
      <c r="G9" t="s">
        <v>61</v>
      </c>
      <c r="H9" s="6">
        <v>1160</v>
      </c>
    </row>
    <row r="10" spans="1:10" x14ac:dyDescent="0.25">
      <c r="C10" s="28" t="s">
        <v>267</v>
      </c>
      <c r="D10" s="28" t="s">
        <v>265</v>
      </c>
      <c r="E10" s="11">
        <v>61400010</v>
      </c>
      <c r="F10" s="6" t="s">
        <v>60</v>
      </c>
      <c r="G10" t="s">
        <v>61</v>
      </c>
      <c r="H10" s="6">
        <v>69530</v>
      </c>
    </row>
    <row r="11" spans="1:10" x14ac:dyDescent="0.25">
      <c r="C11" s="28" t="s">
        <v>267</v>
      </c>
      <c r="D11" s="28" t="s">
        <v>265</v>
      </c>
      <c r="E11" s="11">
        <v>61400020</v>
      </c>
      <c r="F11" s="6" t="s">
        <v>62</v>
      </c>
      <c r="G11" t="s">
        <v>61</v>
      </c>
      <c r="H11" s="6">
        <v>19549</v>
      </c>
    </row>
    <row r="12" spans="1:10" x14ac:dyDescent="0.25">
      <c r="C12" s="28" t="s">
        <v>267</v>
      </c>
      <c r="D12" s="28" t="s">
        <v>265</v>
      </c>
      <c r="E12" s="11">
        <v>62200050</v>
      </c>
      <c r="F12" s="6" t="s">
        <v>124</v>
      </c>
      <c r="G12" t="s">
        <v>121</v>
      </c>
      <c r="H12" s="6">
        <v>16666.666666666668</v>
      </c>
    </row>
    <row r="13" spans="1:10" x14ac:dyDescent="0.25">
      <c r="C13" s="28" t="s">
        <v>267</v>
      </c>
      <c r="D13" s="28" t="s">
        <v>265</v>
      </c>
      <c r="E13" s="11">
        <v>62200110</v>
      </c>
      <c r="F13" s="6" t="s">
        <v>128</v>
      </c>
      <c r="G13" t="s">
        <v>121</v>
      </c>
      <c r="H13" s="6">
        <v>13194.166666666668</v>
      </c>
    </row>
    <row r="14" spans="1:10" x14ac:dyDescent="0.25">
      <c r="C14" s="28" t="s">
        <v>267</v>
      </c>
      <c r="D14" s="28" t="s">
        <v>265</v>
      </c>
      <c r="E14" s="11">
        <v>62500020</v>
      </c>
      <c r="F14" s="6" t="s">
        <v>150</v>
      </c>
      <c r="G14" t="s">
        <v>149</v>
      </c>
      <c r="H14" s="6">
        <v>14000</v>
      </c>
    </row>
    <row r="15" spans="1:10" x14ac:dyDescent="0.25">
      <c r="C15" s="28" t="s">
        <v>267</v>
      </c>
      <c r="D15" s="28" t="s">
        <v>265</v>
      </c>
      <c r="E15" s="11">
        <v>62500030</v>
      </c>
      <c r="F15" s="6" t="s">
        <v>151</v>
      </c>
      <c r="G15" t="s">
        <v>149</v>
      </c>
      <c r="H15" s="6">
        <v>1400</v>
      </c>
      <c r="J15" s="30"/>
    </row>
    <row r="16" spans="1:10" x14ac:dyDescent="0.25">
      <c r="C16" s="28" t="s">
        <v>269</v>
      </c>
      <c r="D16" s="28" t="s">
        <v>270</v>
      </c>
      <c r="E16" s="11">
        <v>60400060</v>
      </c>
      <c r="F16" s="6" t="s">
        <v>228</v>
      </c>
      <c r="G16" t="s">
        <v>223</v>
      </c>
      <c r="H16" s="6">
        <v>1900</v>
      </c>
    </row>
    <row r="17" spans="3:12" x14ac:dyDescent="0.25">
      <c r="C17" s="28" t="s">
        <v>269</v>
      </c>
      <c r="D17" s="28" t="s">
        <v>270</v>
      </c>
      <c r="E17" s="11">
        <v>61100020</v>
      </c>
      <c r="F17" s="6" t="s">
        <v>46</v>
      </c>
      <c r="G17" t="s">
        <v>45</v>
      </c>
      <c r="H17" s="6">
        <v>22898</v>
      </c>
      <c r="J17" s="12"/>
      <c r="L17" s="12"/>
    </row>
    <row r="18" spans="3:12" x14ac:dyDescent="0.25">
      <c r="C18" s="28" t="s">
        <v>376</v>
      </c>
      <c r="D18" s="28" t="s">
        <v>256</v>
      </c>
      <c r="E18" s="13">
        <v>60000010</v>
      </c>
      <c r="F18" s="14" t="s">
        <v>179</v>
      </c>
      <c r="G18" s="15" t="s">
        <v>180</v>
      </c>
      <c r="H18" s="16">
        <v>50000</v>
      </c>
    </row>
    <row r="19" spans="3:12" x14ac:dyDescent="0.25">
      <c r="C19" s="28" t="s">
        <v>376</v>
      </c>
      <c r="D19" s="28" t="s">
        <v>256</v>
      </c>
      <c r="E19" s="13">
        <v>60200010</v>
      </c>
      <c r="F19" s="14" t="s">
        <v>208</v>
      </c>
      <c r="G19" s="15" t="s">
        <v>209</v>
      </c>
      <c r="H19" s="16">
        <v>4800</v>
      </c>
    </row>
    <row r="20" spans="3:12" x14ac:dyDescent="0.25">
      <c r="C20" s="28" t="s">
        <v>376</v>
      </c>
      <c r="D20" s="28" t="s">
        <v>256</v>
      </c>
      <c r="E20" s="13">
        <v>60100010</v>
      </c>
      <c r="F20" s="4" t="s">
        <v>185</v>
      </c>
      <c r="G20" s="15" t="s">
        <v>186</v>
      </c>
      <c r="H20" s="16">
        <v>4166.5</v>
      </c>
    </row>
    <row r="21" spans="3:12" x14ac:dyDescent="0.25">
      <c r="C21" s="28" t="s">
        <v>376</v>
      </c>
      <c r="D21" s="28" t="s">
        <v>256</v>
      </c>
      <c r="E21" s="13">
        <v>60200020</v>
      </c>
      <c r="F21" s="14" t="s">
        <v>210</v>
      </c>
      <c r="G21" s="15" t="s">
        <v>209</v>
      </c>
      <c r="H21" s="17">
        <v>166.5</v>
      </c>
    </row>
    <row r="22" spans="3:12" x14ac:dyDescent="0.25">
      <c r="C22" s="28" t="s">
        <v>376</v>
      </c>
      <c r="D22" s="28" t="s">
        <v>256</v>
      </c>
      <c r="E22" s="13">
        <v>60200030</v>
      </c>
      <c r="F22" s="14" t="s">
        <v>211</v>
      </c>
      <c r="G22" s="15" t="s">
        <v>209</v>
      </c>
      <c r="H22" s="17">
        <v>1000</v>
      </c>
    </row>
    <row r="23" spans="3:12" x14ac:dyDescent="0.25">
      <c r="C23" s="28" t="s">
        <v>376</v>
      </c>
      <c r="D23" s="28" t="s">
        <v>256</v>
      </c>
      <c r="E23" s="13">
        <v>60100030</v>
      </c>
      <c r="F23" s="15" t="s">
        <v>188</v>
      </c>
      <c r="G23" s="15" t="s">
        <v>186</v>
      </c>
      <c r="H23" s="17">
        <v>21000</v>
      </c>
    </row>
    <row r="24" spans="3:12" x14ac:dyDescent="0.25">
      <c r="C24" s="28" t="s">
        <v>376</v>
      </c>
      <c r="D24" s="28" t="s">
        <v>256</v>
      </c>
      <c r="E24" s="13">
        <v>60600010</v>
      </c>
      <c r="F24" s="14" t="s">
        <v>230</v>
      </c>
      <c r="G24" s="15" t="s">
        <v>230</v>
      </c>
      <c r="H24" s="17">
        <v>800</v>
      </c>
    </row>
    <row r="25" spans="3:12" x14ac:dyDescent="0.25">
      <c r="C25" s="28" t="s">
        <v>376</v>
      </c>
      <c r="D25" s="28" t="s">
        <v>256</v>
      </c>
      <c r="E25" s="13">
        <v>60800010</v>
      </c>
      <c r="F25" s="14" t="s">
        <v>17</v>
      </c>
      <c r="G25" s="15" t="s">
        <v>18</v>
      </c>
      <c r="H25" s="17">
        <v>288.35000000000002</v>
      </c>
    </row>
    <row r="26" spans="3:12" x14ac:dyDescent="0.25">
      <c r="C26" s="28" t="s">
        <v>376</v>
      </c>
      <c r="D26" s="28" t="s">
        <v>256</v>
      </c>
      <c r="E26" s="13">
        <v>61100020</v>
      </c>
      <c r="F26" s="14" t="s">
        <v>46</v>
      </c>
      <c r="G26" s="15" t="s">
        <v>45</v>
      </c>
      <c r="H26" s="17">
        <v>2250</v>
      </c>
    </row>
    <row r="27" spans="3:12" x14ac:dyDescent="0.25">
      <c r="C27" s="28" t="s">
        <v>376</v>
      </c>
      <c r="D27" s="28" t="s">
        <v>256</v>
      </c>
      <c r="E27" s="13">
        <v>61300010</v>
      </c>
      <c r="F27" s="15" t="s">
        <v>53</v>
      </c>
      <c r="G27" s="15" t="s">
        <v>54</v>
      </c>
      <c r="H27" s="17">
        <v>2509.5</v>
      </c>
    </row>
    <row r="28" spans="3:12" x14ac:dyDescent="0.25">
      <c r="C28" s="28" t="s">
        <v>376</v>
      </c>
      <c r="D28" s="28" t="s">
        <v>256</v>
      </c>
      <c r="E28" s="13">
        <v>60400040</v>
      </c>
      <c r="F28" s="14" t="s">
        <v>226</v>
      </c>
      <c r="G28" s="15" t="s">
        <v>223</v>
      </c>
      <c r="H28" s="17">
        <v>350</v>
      </c>
      <c r="J28" s="30"/>
      <c r="L28" s="12"/>
    </row>
    <row r="29" spans="3:12" x14ac:dyDescent="0.25">
      <c r="C29" s="17" t="s">
        <v>377</v>
      </c>
      <c r="D29" s="17" t="s">
        <v>378</v>
      </c>
      <c r="E29" s="19">
        <v>60000010</v>
      </c>
      <c r="F29" s="20" t="s">
        <v>179</v>
      </c>
      <c r="G29" s="15" t="s">
        <v>180</v>
      </c>
      <c r="H29" s="21">
        <v>309822.68</v>
      </c>
    </row>
    <row r="30" spans="3:12" x14ac:dyDescent="0.25">
      <c r="C30" s="17" t="s">
        <v>377</v>
      </c>
      <c r="D30" s="17" t="s">
        <v>378</v>
      </c>
      <c r="E30" s="19">
        <v>60200010</v>
      </c>
      <c r="F30" s="20" t="s">
        <v>208</v>
      </c>
      <c r="G30" s="15" t="s">
        <v>209</v>
      </c>
      <c r="H30" s="21">
        <v>27301.599999999999</v>
      </c>
    </row>
    <row r="31" spans="3:12" x14ac:dyDescent="0.25">
      <c r="C31" s="17" t="s">
        <v>377</v>
      </c>
      <c r="D31" s="17" t="s">
        <v>378</v>
      </c>
      <c r="E31" s="19">
        <v>60100010</v>
      </c>
      <c r="F31" s="20" t="s">
        <v>185</v>
      </c>
      <c r="G31" s="15" t="s">
        <v>186</v>
      </c>
      <c r="H31" s="21">
        <v>25690.940000000002</v>
      </c>
    </row>
    <row r="32" spans="3:12" x14ac:dyDescent="0.25">
      <c r="C32" s="17" t="s">
        <v>377</v>
      </c>
      <c r="D32" s="17" t="s">
        <v>378</v>
      </c>
      <c r="E32" s="19">
        <v>60200020</v>
      </c>
      <c r="F32" s="20" t="s">
        <v>210</v>
      </c>
      <c r="G32" s="15" t="s">
        <v>209</v>
      </c>
      <c r="H32" s="21">
        <v>1533.2000000000003</v>
      </c>
    </row>
    <row r="33" spans="3:8" x14ac:dyDescent="0.25">
      <c r="C33" s="17" t="s">
        <v>377</v>
      </c>
      <c r="D33" s="17" t="s">
        <v>378</v>
      </c>
      <c r="E33" s="19">
        <v>60200030</v>
      </c>
      <c r="F33" s="20" t="s">
        <v>211</v>
      </c>
      <c r="G33" s="15" t="s">
        <v>209</v>
      </c>
      <c r="H33" s="21">
        <v>6580</v>
      </c>
    </row>
    <row r="34" spans="3:8" x14ac:dyDescent="0.25">
      <c r="C34" s="17" t="s">
        <v>377</v>
      </c>
      <c r="D34" s="17" t="s">
        <v>378</v>
      </c>
      <c r="E34" s="19">
        <v>60100030</v>
      </c>
      <c r="F34" s="15" t="s">
        <v>188</v>
      </c>
      <c r="G34" s="15" t="s">
        <v>186</v>
      </c>
      <c r="H34" s="21">
        <v>38833.339999999997</v>
      </c>
    </row>
    <row r="35" spans="3:8" x14ac:dyDescent="0.25">
      <c r="C35" s="17" t="s">
        <v>377</v>
      </c>
      <c r="D35" s="17" t="s">
        <v>378</v>
      </c>
      <c r="E35" s="19">
        <v>60600010</v>
      </c>
      <c r="F35" s="20" t="s">
        <v>230</v>
      </c>
      <c r="G35" s="15" t="s">
        <v>230</v>
      </c>
      <c r="H35" s="21">
        <v>29198.42</v>
      </c>
    </row>
    <row r="36" spans="3:8" x14ac:dyDescent="0.25">
      <c r="C36" s="17" t="s">
        <v>377</v>
      </c>
      <c r="D36" s="17" t="s">
        <v>378</v>
      </c>
      <c r="E36" s="19">
        <v>60400060</v>
      </c>
      <c r="F36" s="20" t="s">
        <v>228</v>
      </c>
      <c r="G36" s="15" t="s">
        <v>223</v>
      </c>
      <c r="H36" s="21">
        <v>76659.67</v>
      </c>
    </row>
    <row r="37" spans="3:8" x14ac:dyDescent="0.25">
      <c r="C37" s="17" t="s">
        <v>377</v>
      </c>
      <c r="D37" s="17" t="s">
        <v>378</v>
      </c>
      <c r="E37" s="19">
        <v>60800010</v>
      </c>
      <c r="F37" s="20" t="s">
        <v>17</v>
      </c>
      <c r="G37" s="15" t="s">
        <v>18</v>
      </c>
      <c r="H37" s="21">
        <v>7613.4000000000005</v>
      </c>
    </row>
    <row r="38" spans="3:8" x14ac:dyDescent="0.25">
      <c r="C38" s="17" t="s">
        <v>377</v>
      </c>
      <c r="D38" s="17" t="s">
        <v>378</v>
      </c>
      <c r="E38" s="19">
        <v>60900100</v>
      </c>
      <c r="F38" s="20" t="s">
        <v>37</v>
      </c>
      <c r="G38" s="15" t="s">
        <v>28</v>
      </c>
      <c r="H38" s="21">
        <v>6421.66</v>
      </c>
    </row>
    <row r="39" spans="3:8" x14ac:dyDescent="0.25">
      <c r="C39" s="17" t="s">
        <v>377</v>
      </c>
      <c r="D39" s="17" t="s">
        <v>378</v>
      </c>
      <c r="E39" s="19">
        <v>61100020</v>
      </c>
      <c r="F39" s="20" t="s">
        <v>46</v>
      </c>
      <c r="G39" s="15" t="s">
        <v>45</v>
      </c>
      <c r="H39" s="21">
        <v>30706.639999999999</v>
      </c>
    </row>
    <row r="40" spans="3:8" x14ac:dyDescent="0.25">
      <c r="C40" s="17" t="s">
        <v>377</v>
      </c>
      <c r="D40" s="17" t="s">
        <v>378</v>
      </c>
      <c r="E40" s="19">
        <v>61100030</v>
      </c>
      <c r="F40" s="20" t="s">
        <v>47</v>
      </c>
      <c r="G40" s="15" t="s">
        <v>45</v>
      </c>
      <c r="H40" s="21">
        <v>589.75</v>
      </c>
    </row>
    <row r="41" spans="3:8" x14ac:dyDescent="0.25">
      <c r="C41" s="17" t="s">
        <v>377</v>
      </c>
      <c r="D41" s="17" t="s">
        <v>378</v>
      </c>
      <c r="E41" s="19">
        <v>61100040</v>
      </c>
      <c r="F41" s="20" t="s">
        <v>48</v>
      </c>
      <c r="G41" s="15" t="s">
        <v>45</v>
      </c>
      <c r="H41" s="21">
        <v>1809.12</v>
      </c>
    </row>
    <row r="42" spans="3:8" x14ac:dyDescent="0.25">
      <c r="C42" s="17" t="s">
        <v>377</v>
      </c>
      <c r="D42" s="17" t="s">
        <v>378</v>
      </c>
      <c r="E42" s="19">
        <v>61300010</v>
      </c>
      <c r="F42" s="15" t="s">
        <v>53</v>
      </c>
      <c r="G42" s="15" t="s">
        <v>54</v>
      </c>
      <c r="H42" s="21">
        <v>55520.72</v>
      </c>
    </row>
    <row r="43" spans="3:8" x14ac:dyDescent="0.25">
      <c r="C43" s="17" t="s">
        <v>377</v>
      </c>
      <c r="D43" s="17" t="s">
        <v>378</v>
      </c>
      <c r="E43" s="19">
        <v>61300040</v>
      </c>
      <c r="F43" s="15" t="s">
        <v>57</v>
      </c>
      <c r="G43" s="15" t="s">
        <v>54</v>
      </c>
      <c r="H43" s="21">
        <v>1600</v>
      </c>
    </row>
    <row r="44" spans="3:8" x14ac:dyDescent="0.25">
      <c r="C44" s="17" t="s">
        <v>377</v>
      </c>
      <c r="D44" s="17" t="s">
        <v>378</v>
      </c>
      <c r="E44" s="19">
        <v>61400030</v>
      </c>
      <c r="F44" s="20" t="s">
        <v>63</v>
      </c>
      <c r="G44" s="15" t="s">
        <v>61</v>
      </c>
      <c r="H44" s="21">
        <v>154057.82999999999</v>
      </c>
    </row>
    <row r="45" spans="3:8" x14ac:dyDescent="0.25">
      <c r="C45" s="17" t="s">
        <v>377</v>
      </c>
      <c r="D45" s="17" t="s">
        <v>378</v>
      </c>
      <c r="E45" s="19">
        <v>60400040</v>
      </c>
      <c r="F45" s="20" t="s">
        <v>226</v>
      </c>
      <c r="G45" s="15" t="s">
        <v>223</v>
      </c>
      <c r="H45" s="21">
        <v>64667.5</v>
      </c>
    </row>
    <row r="46" spans="3:8" x14ac:dyDescent="0.25">
      <c r="C46" s="17" t="s">
        <v>377</v>
      </c>
      <c r="D46" s="17" t="s">
        <v>378</v>
      </c>
      <c r="E46" s="19">
        <v>62200150</v>
      </c>
      <c r="F46" s="20" t="s">
        <v>132</v>
      </c>
      <c r="G46" s="15" t="s">
        <v>121</v>
      </c>
      <c r="H46" s="21">
        <v>10718.96</v>
      </c>
    </row>
    <row r="47" spans="3:8" x14ac:dyDescent="0.25">
      <c r="C47" s="17" t="s">
        <v>377</v>
      </c>
      <c r="D47" s="17" t="s">
        <v>378</v>
      </c>
      <c r="E47" s="19">
        <v>62200170</v>
      </c>
      <c r="F47" s="20" t="s">
        <v>134</v>
      </c>
      <c r="G47" s="15" t="s">
        <v>121</v>
      </c>
      <c r="H47" s="21">
        <v>94800</v>
      </c>
    </row>
    <row r="48" spans="3:8" x14ac:dyDescent="0.25">
      <c r="C48" s="17" t="s">
        <v>377</v>
      </c>
      <c r="D48" s="17" t="s">
        <v>378</v>
      </c>
      <c r="E48" s="19">
        <v>62200180</v>
      </c>
      <c r="F48" s="20" t="s">
        <v>135</v>
      </c>
      <c r="G48" s="15" t="s">
        <v>121</v>
      </c>
      <c r="H48" s="21">
        <v>1748.96</v>
      </c>
    </row>
    <row r="49" spans="3:12" x14ac:dyDescent="0.25">
      <c r="C49" s="17" t="s">
        <v>377</v>
      </c>
      <c r="D49" s="17" t="s">
        <v>378</v>
      </c>
      <c r="E49" s="19">
        <v>62200140</v>
      </c>
      <c r="F49" s="20" t="s">
        <v>131</v>
      </c>
      <c r="G49" s="15" t="s">
        <v>121</v>
      </c>
      <c r="H49" s="21">
        <v>9739.9499999999989</v>
      </c>
    </row>
    <row r="50" spans="3:12" x14ac:dyDescent="0.25">
      <c r="C50" s="17" t="s">
        <v>377</v>
      </c>
      <c r="D50" s="17" t="s">
        <v>378</v>
      </c>
      <c r="E50" s="19">
        <v>60700010</v>
      </c>
      <c r="F50" s="20" t="s">
        <v>14</v>
      </c>
      <c r="G50" s="15" t="s">
        <v>15</v>
      </c>
      <c r="H50" s="21">
        <v>566905.18000000005</v>
      </c>
    </row>
    <row r="51" spans="3:12" x14ac:dyDescent="0.25">
      <c r="C51" s="17" t="s">
        <v>377</v>
      </c>
      <c r="D51" s="17" t="s">
        <v>378</v>
      </c>
      <c r="E51" s="19">
        <v>62600010</v>
      </c>
      <c r="F51" s="20" t="s">
        <v>157</v>
      </c>
      <c r="G51" s="15" t="s">
        <v>158</v>
      </c>
      <c r="H51" s="21">
        <v>141558.72</v>
      </c>
    </row>
    <row r="52" spans="3:12" x14ac:dyDescent="0.25">
      <c r="C52" s="17" t="s">
        <v>377</v>
      </c>
      <c r="D52" s="17" t="s">
        <v>378</v>
      </c>
      <c r="E52" s="19">
        <v>62900020</v>
      </c>
      <c r="F52" s="20" t="s">
        <v>167</v>
      </c>
      <c r="G52" s="15" t="s">
        <v>166</v>
      </c>
      <c r="H52" s="21">
        <v>2334</v>
      </c>
    </row>
    <row r="53" spans="3:12" x14ac:dyDescent="0.25">
      <c r="C53" s="17" t="s">
        <v>377</v>
      </c>
      <c r="D53" s="17" t="s">
        <v>378</v>
      </c>
      <c r="E53" s="19">
        <v>62600040</v>
      </c>
      <c r="F53" s="20" t="s">
        <v>161</v>
      </c>
      <c r="G53" s="15" t="s">
        <v>158</v>
      </c>
      <c r="H53" s="21">
        <v>74813.790000000008</v>
      </c>
    </row>
    <row r="54" spans="3:12" x14ac:dyDescent="0.25">
      <c r="C54" s="17" t="s">
        <v>377</v>
      </c>
      <c r="D54" s="17" t="s">
        <v>378</v>
      </c>
      <c r="E54" s="19">
        <v>65000030</v>
      </c>
      <c r="F54" s="20" t="s">
        <v>177</v>
      </c>
      <c r="G54" s="15" t="s">
        <v>178</v>
      </c>
      <c r="H54" s="21">
        <v>140000</v>
      </c>
    </row>
    <row r="55" spans="3:12" x14ac:dyDescent="0.25">
      <c r="C55" s="17" t="s">
        <v>377</v>
      </c>
      <c r="D55" s="17" t="s">
        <v>378</v>
      </c>
      <c r="E55" s="19">
        <v>60900130</v>
      </c>
      <c r="F55" s="15" t="s">
        <v>40</v>
      </c>
      <c r="G55" s="15" t="s">
        <v>28</v>
      </c>
      <c r="H55" s="21">
        <v>11598.83</v>
      </c>
      <c r="J55" s="30"/>
      <c r="L55" s="12"/>
    </row>
    <row r="56" spans="3:12" x14ac:dyDescent="0.25">
      <c r="C56" s="17" t="s">
        <v>379</v>
      </c>
      <c r="D56" s="17" t="s">
        <v>380</v>
      </c>
      <c r="E56" s="19">
        <v>60000010</v>
      </c>
      <c r="F56" s="20" t="s">
        <v>179</v>
      </c>
      <c r="G56" s="15" t="s">
        <v>180</v>
      </c>
      <c r="H56" s="21">
        <v>416533</v>
      </c>
    </row>
    <row r="57" spans="3:12" x14ac:dyDescent="0.25">
      <c r="C57" s="17" t="s">
        <v>379</v>
      </c>
      <c r="D57" s="17" t="s">
        <v>380</v>
      </c>
      <c r="E57" s="19">
        <v>60000030</v>
      </c>
      <c r="F57" s="20" t="s">
        <v>182</v>
      </c>
      <c r="G57" s="15" t="s">
        <v>180</v>
      </c>
      <c r="H57" s="21">
        <v>4084.0299999999997</v>
      </c>
    </row>
    <row r="58" spans="3:12" x14ac:dyDescent="0.25">
      <c r="C58" s="17" t="s">
        <v>379</v>
      </c>
      <c r="D58" s="17" t="s">
        <v>380</v>
      </c>
      <c r="E58" s="19">
        <v>60200010</v>
      </c>
      <c r="F58" s="20" t="s">
        <v>208</v>
      </c>
      <c r="G58" s="15" t="s">
        <v>209</v>
      </c>
      <c r="H58" s="21">
        <v>29035</v>
      </c>
    </row>
    <row r="59" spans="3:12" x14ac:dyDescent="0.25">
      <c r="C59" s="17" t="s">
        <v>379</v>
      </c>
      <c r="D59" s="17" t="s">
        <v>380</v>
      </c>
      <c r="E59" s="19">
        <v>60100010</v>
      </c>
      <c r="F59" s="20" t="s">
        <v>185</v>
      </c>
      <c r="G59" s="15" t="s">
        <v>186</v>
      </c>
      <c r="H59" s="21">
        <v>34710.400000000001</v>
      </c>
    </row>
    <row r="60" spans="3:12" x14ac:dyDescent="0.25">
      <c r="C60" s="17" t="s">
        <v>379</v>
      </c>
      <c r="D60" s="17" t="s">
        <v>380</v>
      </c>
      <c r="E60" s="19">
        <v>60200020</v>
      </c>
      <c r="F60" s="20" t="s">
        <v>210</v>
      </c>
      <c r="G60" s="15" t="s">
        <v>209</v>
      </c>
      <c r="H60" s="21">
        <v>1200</v>
      </c>
    </row>
    <row r="61" spans="3:12" x14ac:dyDescent="0.25">
      <c r="C61" s="17" t="s">
        <v>379</v>
      </c>
      <c r="D61" s="17" t="s">
        <v>380</v>
      </c>
      <c r="E61" s="19">
        <v>60200030</v>
      </c>
      <c r="F61" s="20" t="s">
        <v>211</v>
      </c>
      <c r="G61" s="15" t="s">
        <v>209</v>
      </c>
      <c r="H61" s="21">
        <v>8038</v>
      </c>
    </row>
    <row r="62" spans="3:12" x14ac:dyDescent="0.25">
      <c r="C62" s="17" t="s">
        <v>379</v>
      </c>
      <c r="D62" s="17" t="s">
        <v>380</v>
      </c>
      <c r="E62" s="19">
        <v>60100030</v>
      </c>
      <c r="F62" s="15" t="s">
        <v>188</v>
      </c>
      <c r="G62" s="15" t="s">
        <v>186</v>
      </c>
      <c r="H62" s="21">
        <v>31992.53</v>
      </c>
    </row>
    <row r="63" spans="3:12" x14ac:dyDescent="0.25">
      <c r="C63" s="17" t="s">
        <v>379</v>
      </c>
      <c r="D63" s="17" t="s">
        <v>380</v>
      </c>
      <c r="E63" s="19">
        <v>60600010</v>
      </c>
      <c r="F63" s="20" t="s">
        <v>230</v>
      </c>
      <c r="G63" s="15" t="s">
        <v>230</v>
      </c>
      <c r="H63" s="21">
        <v>11855.5</v>
      </c>
    </row>
    <row r="64" spans="3:12" x14ac:dyDescent="0.25">
      <c r="C64" s="17" t="s">
        <v>379</v>
      </c>
      <c r="D64" s="17" t="s">
        <v>380</v>
      </c>
      <c r="E64" s="19">
        <v>60400060</v>
      </c>
      <c r="F64" s="20" t="s">
        <v>228</v>
      </c>
      <c r="G64" s="15" t="s">
        <v>223</v>
      </c>
      <c r="H64" s="21">
        <v>28524.27</v>
      </c>
    </row>
    <row r="65" spans="3:12" x14ac:dyDescent="0.25">
      <c r="C65" s="17" t="s">
        <v>379</v>
      </c>
      <c r="D65" s="17" t="s">
        <v>380</v>
      </c>
      <c r="E65" s="19">
        <v>60800010</v>
      </c>
      <c r="F65" s="20" t="s">
        <v>17</v>
      </c>
      <c r="G65" s="15" t="s">
        <v>18</v>
      </c>
      <c r="H65" s="21">
        <v>13680</v>
      </c>
    </row>
    <row r="66" spans="3:12" x14ac:dyDescent="0.25">
      <c r="C66" s="17" t="s">
        <v>379</v>
      </c>
      <c r="D66" s="17" t="s">
        <v>380</v>
      </c>
      <c r="E66" s="19">
        <v>61100020</v>
      </c>
      <c r="F66" s="20" t="s">
        <v>46</v>
      </c>
      <c r="G66" s="15" t="s">
        <v>45</v>
      </c>
      <c r="H66" s="21">
        <v>2940.02</v>
      </c>
    </row>
    <row r="67" spans="3:12" x14ac:dyDescent="0.25">
      <c r="C67" s="17" t="s">
        <v>379</v>
      </c>
      <c r="D67" s="17" t="s">
        <v>380</v>
      </c>
      <c r="E67" s="19">
        <v>61100040</v>
      </c>
      <c r="F67" s="20" t="s">
        <v>48</v>
      </c>
      <c r="G67" s="15" t="s">
        <v>45</v>
      </c>
      <c r="H67" s="21">
        <v>1428</v>
      </c>
    </row>
    <row r="68" spans="3:12" x14ac:dyDescent="0.25">
      <c r="C68" s="17" t="s">
        <v>379</v>
      </c>
      <c r="D68" s="17" t="s">
        <v>380</v>
      </c>
      <c r="E68" s="19">
        <v>61200020</v>
      </c>
      <c r="F68" s="15" t="s">
        <v>51</v>
      </c>
      <c r="G68" s="15" t="s">
        <v>50</v>
      </c>
      <c r="H68" s="21">
        <v>39000</v>
      </c>
    </row>
    <row r="69" spans="3:12" x14ac:dyDescent="0.25">
      <c r="C69" s="17" t="s">
        <v>379</v>
      </c>
      <c r="D69" s="17" t="s">
        <v>380</v>
      </c>
      <c r="E69" s="19">
        <v>61300010</v>
      </c>
      <c r="F69" s="15" t="s">
        <v>53</v>
      </c>
      <c r="G69" s="15" t="s">
        <v>54</v>
      </c>
      <c r="H69" s="21">
        <v>24477.65</v>
      </c>
    </row>
    <row r="70" spans="3:12" x14ac:dyDescent="0.25">
      <c r="C70" s="17" t="s">
        <v>379</v>
      </c>
      <c r="D70" s="17" t="s">
        <v>380</v>
      </c>
      <c r="E70" s="19">
        <v>61400030</v>
      </c>
      <c r="F70" s="20" t="s">
        <v>63</v>
      </c>
      <c r="G70" s="15" t="s">
        <v>61</v>
      </c>
      <c r="H70" s="21">
        <v>175812.25</v>
      </c>
    </row>
    <row r="71" spans="3:12" x14ac:dyDescent="0.25">
      <c r="C71" s="17" t="s">
        <v>379</v>
      </c>
      <c r="D71" s="17" t="s">
        <v>380</v>
      </c>
      <c r="E71" s="19">
        <v>60400040</v>
      </c>
      <c r="F71" s="20" t="s">
        <v>226</v>
      </c>
      <c r="G71" s="15" t="s">
        <v>223</v>
      </c>
      <c r="H71" s="21">
        <v>67903.578523234377</v>
      </c>
    </row>
    <row r="72" spans="3:12" x14ac:dyDescent="0.25">
      <c r="C72" s="17" t="s">
        <v>379</v>
      </c>
      <c r="D72" s="17" t="s">
        <v>380</v>
      </c>
      <c r="E72" s="19">
        <v>62200130</v>
      </c>
      <c r="F72" s="20" t="s">
        <v>130</v>
      </c>
      <c r="G72" s="15" t="s">
        <v>121</v>
      </c>
      <c r="H72" s="21">
        <v>925</v>
      </c>
    </row>
    <row r="73" spans="3:12" x14ac:dyDescent="0.25">
      <c r="C73" s="17" t="s">
        <v>379</v>
      </c>
      <c r="D73" s="17" t="s">
        <v>380</v>
      </c>
      <c r="E73" s="19">
        <v>62200160</v>
      </c>
      <c r="F73" s="20" t="s">
        <v>133</v>
      </c>
      <c r="G73" s="15" t="s">
        <v>121</v>
      </c>
      <c r="H73" s="21">
        <v>-2854.45</v>
      </c>
    </row>
    <row r="74" spans="3:12" x14ac:dyDescent="0.25">
      <c r="C74" s="17" t="s">
        <v>379</v>
      </c>
      <c r="D74" s="17" t="s">
        <v>380</v>
      </c>
      <c r="E74" s="19">
        <v>62200140</v>
      </c>
      <c r="F74" s="20" t="s">
        <v>131</v>
      </c>
      <c r="G74" s="15" t="s">
        <v>121</v>
      </c>
      <c r="H74" s="21">
        <v>8542.4500000000007</v>
      </c>
      <c r="J74" s="12"/>
      <c r="L74" s="12"/>
    </row>
    <row r="75" spans="3:12" x14ac:dyDescent="0.25">
      <c r="C75" s="17" t="s">
        <v>381</v>
      </c>
      <c r="D75" s="17" t="s">
        <v>382</v>
      </c>
      <c r="E75" s="19">
        <v>60000010</v>
      </c>
      <c r="F75" s="20" t="s">
        <v>179</v>
      </c>
      <c r="G75" s="15" t="s">
        <v>180</v>
      </c>
      <c r="H75" s="21">
        <v>146000</v>
      </c>
    </row>
    <row r="76" spans="3:12" x14ac:dyDescent="0.25">
      <c r="C76" s="17" t="s">
        <v>381</v>
      </c>
      <c r="D76" s="17" t="s">
        <v>382</v>
      </c>
      <c r="E76" s="19">
        <v>60000030</v>
      </c>
      <c r="F76" s="20" t="s">
        <v>182</v>
      </c>
      <c r="G76" s="15" t="s">
        <v>180</v>
      </c>
      <c r="H76" s="21">
        <v>3750</v>
      </c>
    </row>
    <row r="77" spans="3:12" x14ac:dyDescent="0.25">
      <c r="C77" s="17" t="s">
        <v>381</v>
      </c>
      <c r="D77" s="17" t="s">
        <v>382</v>
      </c>
      <c r="E77" s="19">
        <v>60200010</v>
      </c>
      <c r="F77" s="20" t="s">
        <v>208</v>
      </c>
      <c r="G77" s="15" t="s">
        <v>209</v>
      </c>
      <c r="H77" s="21">
        <v>17726.66</v>
      </c>
    </row>
    <row r="78" spans="3:12" x14ac:dyDescent="0.25">
      <c r="C78" s="17" t="s">
        <v>381</v>
      </c>
      <c r="D78" s="17" t="s">
        <v>382</v>
      </c>
      <c r="E78" s="19">
        <v>60100010</v>
      </c>
      <c r="F78" s="20" t="s">
        <v>185</v>
      </c>
      <c r="G78" s="15" t="s">
        <v>186</v>
      </c>
      <c r="H78" s="21">
        <v>15779.96</v>
      </c>
    </row>
    <row r="79" spans="3:12" x14ac:dyDescent="0.25">
      <c r="C79" s="17" t="s">
        <v>381</v>
      </c>
      <c r="D79" s="17" t="s">
        <v>382</v>
      </c>
      <c r="E79" s="19">
        <v>60200020</v>
      </c>
      <c r="F79" s="20" t="s">
        <v>210</v>
      </c>
      <c r="G79" s="15" t="s">
        <v>209</v>
      </c>
      <c r="H79" s="21">
        <v>1133.3400000000001</v>
      </c>
    </row>
    <row r="80" spans="3:12" x14ac:dyDescent="0.25">
      <c r="C80" s="17" t="s">
        <v>381</v>
      </c>
      <c r="D80" s="17" t="s">
        <v>382</v>
      </c>
      <c r="E80" s="19">
        <v>60200030</v>
      </c>
      <c r="F80" s="20" t="s">
        <v>211</v>
      </c>
      <c r="G80" s="15" t="s">
        <v>209</v>
      </c>
      <c r="H80" s="21">
        <v>3673.34</v>
      </c>
    </row>
    <row r="81" spans="3:8" x14ac:dyDescent="0.25">
      <c r="C81" s="17" t="s">
        <v>381</v>
      </c>
      <c r="D81" s="17" t="s">
        <v>382</v>
      </c>
      <c r="E81" s="19">
        <v>60100030</v>
      </c>
      <c r="F81" s="15" t="s">
        <v>188</v>
      </c>
      <c r="G81" s="15" t="s">
        <v>186</v>
      </c>
      <c r="H81" s="21">
        <v>13000</v>
      </c>
    </row>
    <row r="82" spans="3:8" x14ac:dyDescent="0.25">
      <c r="C82" s="17" t="s">
        <v>381</v>
      </c>
      <c r="D82" s="17" t="s">
        <v>382</v>
      </c>
      <c r="E82" s="19">
        <v>60300020</v>
      </c>
      <c r="F82" s="20" t="s">
        <v>214</v>
      </c>
      <c r="G82" s="15" t="s">
        <v>213</v>
      </c>
      <c r="H82" s="21">
        <v>73432.52</v>
      </c>
    </row>
    <row r="83" spans="3:8" x14ac:dyDescent="0.25">
      <c r="C83" s="17" t="s">
        <v>381</v>
      </c>
      <c r="D83" s="17" t="s">
        <v>382</v>
      </c>
      <c r="E83" s="19">
        <v>60600010</v>
      </c>
      <c r="F83" s="20" t="s">
        <v>230</v>
      </c>
      <c r="G83" s="15" t="s">
        <v>230</v>
      </c>
      <c r="H83" s="21">
        <v>520.5</v>
      </c>
    </row>
    <row r="84" spans="3:8" x14ac:dyDescent="0.25">
      <c r="C84" s="17" t="s">
        <v>381</v>
      </c>
      <c r="D84" s="17" t="s">
        <v>382</v>
      </c>
      <c r="E84" s="19">
        <v>60400060</v>
      </c>
      <c r="F84" s="20" t="s">
        <v>228</v>
      </c>
      <c r="G84" s="15" t="s">
        <v>223</v>
      </c>
      <c r="H84" s="21">
        <v>14284.98</v>
      </c>
    </row>
    <row r="85" spans="3:8" x14ac:dyDescent="0.25">
      <c r="C85" s="17" t="s">
        <v>381</v>
      </c>
      <c r="D85" s="17" t="s">
        <v>382</v>
      </c>
      <c r="E85" s="19">
        <v>60800010</v>
      </c>
      <c r="F85" s="20" t="s">
        <v>17</v>
      </c>
      <c r="G85" s="15" t="s">
        <v>18</v>
      </c>
      <c r="H85" s="21">
        <v>1180</v>
      </c>
    </row>
    <row r="86" spans="3:8" x14ac:dyDescent="0.25">
      <c r="C86" s="17" t="s">
        <v>381</v>
      </c>
      <c r="D86" s="17" t="s">
        <v>382</v>
      </c>
      <c r="E86" s="19">
        <v>61100020</v>
      </c>
      <c r="F86" s="20" t="s">
        <v>46</v>
      </c>
      <c r="G86" s="15" t="s">
        <v>45</v>
      </c>
      <c r="H86" s="21">
        <v>10799.76</v>
      </c>
    </row>
    <row r="87" spans="3:8" x14ac:dyDescent="0.25">
      <c r="C87" s="17" t="s">
        <v>381</v>
      </c>
      <c r="D87" s="17" t="s">
        <v>382</v>
      </c>
      <c r="E87" s="19">
        <v>61100040</v>
      </c>
      <c r="F87" s="20" t="s">
        <v>48</v>
      </c>
      <c r="G87" s="15" t="s">
        <v>45</v>
      </c>
      <c r="H87" s="21">
        <v>193</v>
      </c>
    </row>
    <row r="88" spans="3:8" x14ac:dyDescent="0.25">
      <c r="C88" s="17" t="s">
        <v>381</v>
      </c>
      <c r="D88" s="17" t="s">
        <v>382</v>
      </c>
      <c r="E88" s="19">
        <v>61300010</v>
      </c>
      <c r="F88" s="15" t="s">
        <v>53</v>
      </c>
      <c r="G88" s="15" t="s">
        <v>54</v>
      </c>
      <c r="H88" s="21">
        <v>21124.560000000001</v>
      </c>
    </row>
    <row r="89" spans="3:8" x14ac:dyDescent="0.25">
      <c r="C89" s="17" t="s">
        <v>381</v>
      </c>
      <c r="D89" s="17" t="s">
        <v>382</v>
      </c>
      <c r="E89" s="19">
        <v>61300040</v>
      </c>
      <c r="F89" s="15" t="s">
        <v>57</v>
      </c>
      <c r="G89" s="15" t="s">
        <v>54</v>
      </c>
      <c r="H89" s="21">
        <v>3056.9199999999996</v>
      </c>
    </row>
    <row r="90" spans="3:8" x14ac:dyDescent="0.25">
      <c r="C90" s="17" t="s">
        <v>381</v>
      </c>
      <c r="D90" s="17" t="s">
        <v>382</v>
      </c>
      <c r="E90" s="19">
        <v>61400030</v>
      </c>
      <c r="F90" s="20" t="s">
        <v>63</v>
      </c>
      <c r="G90" s="15" t="s">
        <v>61</v>
      </c>
      <c r="H90" s="21">
        <v>8354.5299999999988</v>
      </c>
    </row>
    <row r="91" spans="3:8" x14ac:dyDescent="0.25">
      <c r="C91" s="17" t="s">
        <v>381</v>
      </c>
      <c r="D91" s="17" t="s">
        <v>382</v>
      </c>
      <c r="E91" s="19">
        <v>60400040</v>
      </c>
      <c r="F91" s="20" t="s">
        <v>226</v>
      </c>
      <c r="G91" s="15" t="s">
        <v>223</v>
      </c>
      <c r="H91" s="21">
        <v>2080</v>
      </c>
    </row>
    <row r="92" spans="3:8" x14ac:dyDescent="0.25">
      <c r="C92" s="17" t="s">
        <v>381</v>
      </c>
      <c r="D92" s="17" t="s">
        <v>382</v>
      </c>
      <c r="E92" s="19">
        <v>62200050</v>
      </c>
      <c r="F92" s="20" t="s">
        <v>124</v>
      </c>
      <c r="G92" s="15" t="s">
        <v>121</v>
      </c>
      <c r="H92" s="21">
        <v>46711.070000000007</v>
      </c>
    </row>
    <row r="93" spans="3:8" x14ac:dyDescent="0.25">
      <c r="C93" s="17" t="s">
        <v>381</v>
      </c>
      <c r="D93" s="17" t="s">
        <v>382</v>
      </c>
      <c r="E93" s="19">
        <v>62200060</v>
      </c>
      <c r="F93" s="20" t="s">
        <v>125</v>
      </c>
      <c r="G93" s="15" t="s">
        <v>121</v>
      </c>
      <c r="H93" s="21">
        <v>6198.96</v>
      </c>
    </row>
    <row r="94" spans="3:8" x14ac:dyDescent="0.25">
      <c r="C94" s="17" t="s">
        <v>381</v>
      </c>
      <c r="D94" s="17" t="s">
        <v>382</v>
      </c>
      <c r="E94" s="19">
        <v>62200110</v>
      </c>
      <c r="F94" s="20" t="s">
        <v>128</v>
      </c>
      <c r="G94" s="15" t="s">
        <v>121</v>
      </c>
      <c r="H94" s="21">
        <v>9010.68</v>
      </c>
    </row>
    <row r="95" spans="3:8" x14ac:dyDescent="0.25">
      <c r="C95" s="17" t="s">
        <v>381</v>
      </c>
      <c r="D95" s="17" t="s">
        <v>382</v>
      </c>
      <c r="E95" s="19">
        <v>60700010</v>
      </c>
      <c r="F95" s="20" t="s">
        <v>14</v>
      </c>
      <c r="G95" s="15" t="s">
        <v>15</v>
      </c>
      <c r="H95" s="21">
        <v>17812.319999999985</v>
      </c>
    </row>
    <row r="96" spans="3:8" x14ac:dyDescent="0.25">
      <c r="C96" s="17" t="s">
        <v>381</v>
      </c>
      <c r="D96" s="17" t="s">
        <v>382</v>
      </c>
      <c r="E96" s="19">
        <v>62600010</v>
      </c>
      <c r="F96" s="20" t="s">
        <v>157</v>
      </c>
      <c r="G96" s="15" t="s">
        <v>158</v>
      </c>
      <c r="H96" s="21">
        <v>965</v>
      </c>
    </row>
    <row r="97" spans="3:10" x14ac:dyDescent="0.25">
      <c r="C97" s="17" t="s">
        <v>381</v>
      </c>
      <c r="D97" s="17" t="s">
        <v>382</v>
      </c>
      <c r="E97" s="19">
        <v>62500020</v>
      </c>
      <c r="F97" s="20" t="s">
        <v>150</v>
      </c>
      <c r="G97" s="15" t="s">
        <v>149</v>
      </c>
      <c r="H97" s="21">
        <v>8344.5</v>
      </c>
    </row>
    <row r="98" spans="3:10" x14ac:dyDescent="0.25">
      <c r="C98" s="17" t="s">
        <v>381</v>
      </c>
      <c r="D98" s="17" t="s">
        <v>382</v>
      </c>
      <c r="E98" s="19">
        <v>62500030</v>
      </c>
      <c r="F98" s="20" t="s">
        <v>151</v>
      </c>
      <c r="G98" s="15" t="s">
        <v>149</v>
      </c>
      <c r="H98" s="21">
        <v>150</v>
      </c>
    </row>
    <row r="99" spans="3:10" x14ac:dyDescent="0.25">
      <c r="C99" s="17" t="s">
        <v>381</v>
      </c>
      <c r="D99" s="17" t="s">
        <v>382</v>
      </c>
      <c r="E99" s="19">
        <v>62600040</v>
      </c>
      <c r="F99" s="20" t="s">
        <v>161</v>
      </c>
      <c r="G99" s="15" t="s">
        <v>158</v>
      </c>
      <c r="H99" s="21">
        <v>16905.650000000001</v>
      </c>
      <c r="J99" s="12"/>
    </row>
    <row r="100" spans="3:10" x14ac:dyDescent="0.25">
      <c r="C100" s="17" t="s">
        <v>383</v>
      </c>
      <c r="D100" s="17" t="s">
        <v>384</v>
      </c>
      <c r="E100" s="19">
        <v>62200050</v>
      </c>
      <c r="F100" s="20" t="s">
        <v>124</v>
      </c>
      <c r="G100" s="15" t="s">
        <v>121</v>
      </c>
      <c r="H100">
        <v>359.03</v>
      </c>
    </row>
    <row r="101" spans="3:10" x14ac:dyDescent="0.25">
      <c r="C101" s="17" t="s">
        <v>383</v>
      </c>
      <c r="D101" s="17" t="s">
        <v>384</v>
      </c>
      <c r="E101" s="19">
        <v>62200110</v>
      </c>
      <c r="F101" s="20" t="s">
        <v>128</v>
      </c>
      <c r="G101" s="15" t="s">
        <v>121</v>
      </c>
      <c r="H101">
        <v>5075.78</v>
      </c>
    </row>
    <row r="102" spans="3:10" x14ac:dyDescent="0.25">
      <c r="C102" s="17" t="s">
        <v>385</v>
      </c>
      <c r="D102" s="17" t="s">
        <v>263</v>
      </c>
      <c r="E102" s="19">
        <v>60000010</v>
      </c>
      <c r="F102" s="20" t="s">
        <v>179</v>
      </c>
      <c r="G102" s="15" t="s">
        <v>180</v>
      </c>
      <c r="H102" s="21">
        <v>219780</v>
      </c>
      <c r="J102" s="12"/>
    </row>
    <row r="103" spans="3:10" x14ac:dyDescent="0.25">
      <c r="C103" s="17" t="s">
        <v>385</v>
      </c>
      <c r="D103" s="17" t="s">
        <v>263</v>
      </c>
      <c r="E103" s="19">
        <v>60000030</v>
      </c>
      <c r="F103" s="20" t="s">
        <v>182</v>
      </c>
      <c r="G103" s="15" t="s">
        <v>180</v>
      </c>
      <c r="H103" s="21">
        <v>3817.79</v>
      </c>
    </row>
    <row r="104" spans="3:10" x14ac:dyDescent="0.25">
      <c r="C104" s="17" t="s">
        <v>385</v>
      </c>
      <c r="D104" s="17" t="s">
        <v>263</v>
      </c>
      <c r="E104" s="19">
        <v>60200010</v>
      </c>
      <c r="F104" s="20" t="s">
        <v>208</v>
      </c>
      <c r="G104" s="15" t="s">
        <v>209</v>
      </c>
      <c r="H104" s="21">
        <v>19980</v>
      </c>
    </row>
    <row r="105" spans="3:10" x14ac:dyDescent="0.25">
      <c r="C105" s="17" t="s">
        <v>385</v>
      </c>
      <c r="D105" s="17" t="s">
        <v>263</v>
      </c>
      <c r="E105" s="19">
        <v>60100010</v>
      </c>
      <c r="F105" s="20" t="s">
        <v>185</v>
      </c>
      <c r="G105" s="15" t="s">
        <v>186</v>
      </c>
      <c r="H105" s="21">
        <v>18315</v>
      </c>
    </row>
    <row r="106" spans="3:10" x14ac:dyDescent="0.25">
      <c r="C106" s="17" t="s">
        <v>385</v>
      </c>
      <c r="D106" s="17" t="s">
        <v>263</v>
      </c>
      <c r="E106" s="19">
        <v>60200020</v>
      </c>
      <c r="F106" s="20" t="s">
        <v>210</v>
      </c>
      <c r="G106" s="15" t="s">
        <v>209</v>
      </c>
      <c r="H106" s="21">
        <v>1200</v>
      </c>
    </row>
    <row r="107" spans="3:10" x14ac:dyDescent="0.25">
      <c r="C107" s="17" t="s">
        <v>385</v>
      </c>
      <c r="D107" s="17" t="s">
        <v>263</v>
      </c>
      <c r="E107" s="19">
        <v>60200030</v>
      </c>
      <c r="F107" s="20" t="s">
        <v>211</v>
      </c>
      <c r="G107" s="15" t="s">
        <v>209</v>
      </c>
      <c r="H107" s="21">
        <v>4320</v>
      </c>
    </row>
    <row r="108" spans="3:10" x14ac:dyDescent="0.25">
      <c r="C108" s="17" t="s">
        <v>385</v>
      </c>
      <c r="D108" s="17" t="s">
        <v>263</v>
      </c>
      <c r="E108" s="19">
        <v>60100030</v>
      </c>
      <c r="F108" s="15" t="s">
        <v>188</v>
      </c>
      <c r="G108" s="15" t="s">
        <v>186</v>
      </c>
      <c r="H108" s="21">
        <v>37000</v>
      </c>
    </row>
    <row r="109" spans="3:10" x14ac:dyDescent="0.25">
      <c r="C109" s="17" t="s">
        <v>385</v>
      </c>
      <c r="D109" s="17" t="s">
        <v>263</v>
      </c>
      <c r="E109" s="19">
        <v>60800010</v>
      </c>
      <c r="F109" s="20" t="s">
        <v>17</v>
      </c>
      <c r="G109" s="15" t="s">
        <v>18</v>
      </c>
      <c r="H109" s="21">
        <v>1024.04</v>
      </c>
    </row>
    <row r="110" spans="3:10" x14ac:dyDescent="0.25">
      <c r="C110" s="17" t="s">
        <v>385</v>
      </c>
      <c r="D110" s="17" t="s">
        <v>263</v>
      </c>
      <c r="E110" s="19">
        <v>61100020</v>
      </c>
      <c r="F110" s="20" t="s">
        <v>46</v>
      </c>
      <c r="G110" s="15" t="s">
        <v>45</v>
      </c>
      <c r="H110" s="21">
        <v>4126.2700000000004</v>
      </c>
    </row>
    <row r="111" spans="3:10" x14ac:dyDescent="0.25">
      <c r="C111" s="17" t="s">
        <v>385</v>
      </c>
      <c r="D111" s="17" t="s">
        <v>263</v>
      </c>
      <c r="E111" s="19">
        <v>61300010</v>
      </c>
      <c r="F111" s="15" t="s">
        <v>53</v>
      </c>
      <c r="G111" s="15" t="s">
        <v>54</v>
      </c>
      <c r="H111" s="21">
        <v>19495.769999999997</v>
      </c>
    </row>
    <row r="112" spans="3:10" x14ac:dyDescent="0.25">
      <c r="C112" s="17" t="s">
        <v>385</v>
      </c>
      <c r="D112" s="17" t="s">
        <v>263</v>
      </c>
      <c r="E112" s="19">
        <v>61400030</v>
      </c>
      <c r="F112" s="20" t="s">
        <v>63</v>
      </c>
      <c r="G112" s="15" t="s">
        <v>61</v>
      </c>
      <c r="H112" s="21">
        <v>51400</v>
      </c>
    </row>
    <row r="113" spans="3:12" x14ac:dyDescent="0.25">
      <c r="C113" s="17" t="s">
        <v>385</v>
      </c>
      <c r="D113" s="17" t="s">
        <v>263</v>
      </c>
      <c r="E113" s="19">
        <v>61400160</v>
      </c>
      <c r="F113" s="20" t="s">
        <v>71</v>
      </c>
      <c r="G113" s="15" t="s">
        <v>61</v>
      </c>
      <c r="H113" s="21">
        <v>27360</v>
      </c>
    </row>
    <row r="114" spans="3:12" x14ac:dyDescent="0.25">
      <c r="C114" s="17" t="s">
        <v>385</v>
      </c>
      <c r="D114" s="17" t="s">
        <v>263</v>
      </c>
      <c r="E114" s="19">
        <v>61400040</v>
      </c>
      <c r="F114" s="15" t="s">
        <v>64</v>
      </c>
      <c r="G114" s="15" t="s">
        <v>61</v>
      </c>
      <c r="H114" s="21">
        <v>1474.73</v>
      </c>
    </row>
    <row r="115" spans="3:12" x14ac:dyDescent="0.25">
      <c r="C115" s="17" t="s">
        <v>385</v>
      </c>
      <c r="D115" s="17" t="s">
        <v>263</v>
      </c>
      <c r="E115" s="19">
        <v>60400040</v>
      </c>
      <c r="F115" s="20" t="s">
        <v>226</v>
      </c>
      <c r="G115" s="15" t="s">
        <v>223</v>
      </c>
      <c r="H115" s="21">
        <v>900</v>
      </c>
      <c r="J115" s="12"/>
      <c r="L115" s="12"/>
    </row>
    <row r="116" spans="3:12" x14ac:dyDescent="0.25">
      <c r="C116" s="17" t="s">
        <v>386</v>
      </c>
      <c r="D116" s="17" t="s">
        <v>387</v>
      </c>
      <c r="E116" s="19">
        <v>60000010</v>
      </c>
      <c r="F116" s="20" t="s">
        <v>179</v>
      </c>
      <c r="G116" s="15" t="s">
        <v>180</v>
      </c>
      <c r="H116" s="21">
        <v>575717.29</v>
      </c>
    </row>
    <row r="117" spans="3:12" x14ac:dyDescent="0.25">
      <c r="C117" s="17" t="s">
        <v>386</v>
      </c>
      <c r="D117" s="17" t="s">
        <v>387</v>
      </c>
      <c r="E117" s="19">
        <v>60200010</v>
      </c>
      <c r="F117" s="20" t="s">
        <v>208</v>
      </c>
      <c r="G117" s="15" t="s">
        <v>209</v>
      </c>
      <c r="H117" s="21">
        <v>49917.5</v>
      </c>
    </row>
    <row r="118" spans="3:12" x14ac:dyDescent="0.25">
      <c r="C118" s="17" t="s">
        <v>386</v>
      </c>
      <c r="D118" s="17" t="s">
        <v>387</v>
      </c>
      <c r="E118" s="19">
        <v>60100010</v>
      </c>
      <c r="F118" s="20" t="s">
        <v>185</v>
      </c>
      <c r="G118" s="15" t="s">
        <v>186</v>
      </c>
      <c r="H118" s="21">
        <v>49491.519999999997</v>
      </c>
    </row>
    <row r="119" spans="3:12" x14ac:dyDescent="0.25">
      <c r="C119" s="17" t="s">
        <v>386</v>
      </c>
      <c r="D119" s="17" t="s">
        <v>387</v>
      </c>
      <c r="E119" s="19">
        <v>60100050</v>
      </c>
      <c r="F119" s="15" t="s">
        <v>190</v>
      </c>
      <c r="G119" s="15" t="s">
        <v>186</v>
      </c>
      <c r="H119" s="26">
        <f>54928.07-36900</f>
        <v>18028.07</v>
      </c>
    </row>
    <row r="120" spans="3:12" x14ac:dyDescent="0.25">
      <c r="C120" s="17" t="s">
        <v>386</v>
      </c>
      <c r="D120" s="17" t="s">
        <v>387</v>
      </c>
      <c r="E120" s="19">
        <v>60200020</v>
      </c>
      <c r="F120" s="20" t="s">
        <v>210</v>
      </c>
      <c r="G120" s="15" t="s">
        <v>209</v>
      </c>
      <c r="H120" s="21">
        <v>2300</v>
      </c>
    </row>
    <row r="121" spans="3:12" x14ac:dyDescent="0.25">
      <c r="C121" s="17" t="s">
        <v>386</v>
      </c>
      <c r="D121" s="17" t="s">
        <v>387</v>
      </c>
      <c r="E121" s="19">
        <v>60200030</v>
      </c>
      <c r="F121" s="20" t="s">
        <v>211</v>
      </c>
      <c r="G121" s="15" t="s">
        <v>209</v>
      </c>
      <c r="H121" s="21">
        <v>11460</v>
      </c>
    </row>
    <row r="122" spans="3:12" x14ac:dyDescent="0.25">
      <c r="C122" s="17" t="s">
        <v>386</v>
      </c>
      <c r="D122" s="17" t="s">
        <v>387</v>
      </c>
      <c r="E122" s="19">
        <v>60100030</v>
      </c>
      <c r="F122" s="15" t="s">
        <v>188</v>
      </c>
      <c r="G122" s="15" t="s">
        <v>186</v>
      </c>
      <c r="H122" s="21">
        <v>707313.15599999996</v>
      </c>
    </row>
    <row r="123" spans="3:12" x14ac:dyDescent="0.25">
      <c r="C123" s="17" t="s">
        <v>386</v>
      </c>
      <c r="D123" s="17" t="s">
        <v>387</v>
      </c>
      <c r="E123" s="19">
        <v>60300020</v>
      </c>
      <c r="F123" s="20" t="s">
        <v>214</v>
      </c>
      <c r="G123" s="15" t="s">
        <v>213</v>
      </c>
      <c r="H123" s="21">
        <v>89255.91</v>
      </c>
    </row>
    <row r="124" spans="3:12" x14ac:dyDescent="0.25">
      <c r="C124" s="17" t="s">
        <v>386</v>
      </c>
      <c r="D124" s="17" t="s">
        <v>387</v>
      </c>
      <c r="E124" s="19">
        <v>60300060</v>
      </c>
      <c r="F124" s="20" t="s">
        <v>218</v>
      </c>
      <c r="G124" s="15" t="s">
        <v>213</v>
      </c>
      <c r="H124" s="26">
        <f>7136541.73-144000</f>
        <v>6992541.7300000004</v>
      </c>
    </row>
    <row r="125" spans="3:12" x14ac:dyDescent="0.25">
      <c r="C125" s="17" t="s">
        <v>386</v>
      </c>
      <c r="D125" s="17" t="s">
        <v>387</v>
      </c>
      <c r="E125" s="19">
        <v>60600010</v>
      </c>
      <c r="F125" s="20" t="s">
        <v>230</v>
      </c>
      <c r="G125" s="15" t="s">
        <v>230</v>
      </c>
      <c r="H125" s="21">
        <v>288505.22428571427</v>
      </c>
    </row>
    <row r="126" spans="3:12" x14ac:dyDescent="0.25">
      <c r="C126" s="17" t="s">
        <v>386</v>
      </c>
      <c r="D126" s="17" t="s">
        <v>387</v>
      </c>
      <c r="E126" s="19">
        <v>60400060</v>
      </c>
      <c r="F126" s="20" t="s">
        <v>228</v>
      </c>
      <c r="G126" s="15" t="s">
        <v>223</v>
      </c>
      <c r="H126" s="21">
        <v>142664.06</v>
      </c>
    </row>
    <row r="127" spans="3:12" x14ac:dyDescent="0.25">
      <c r="C127" s="17" t="s">
        <v>386</v>
      </c>
      <c r="D127" s="17" t="s">
        <v>387</v>
      </c>
      <c r="E127" s="19">
        <v>60800010</v>
      </c>
      <c r="F127" s="20" t="s">
        <v>17</v>
      </c>
      <c r="G127" s="15" t="s">
        <v>18</v>
      </c>
      <c r="H127" s="21">
        <v>52495.3</v>
      </c>
    </row>
    <row r="128" spans="3:12" x14ac:dyDescent="0.25">
      <c r="C128" s="17" t="s">
        <v>386</v>
      </c>
      <c r="D128" s="17" t="s">
        <v>387</v>
      </c>
      <c r="E128" s="19">
        <v>60800020</v>
      </c>
      <c r="F128" s="20" t="s">
        <v>19</v>
      </c>
      <c r="G128" s="15" t="s">
        <v>18</v>
      </c>
      <c r="H128" s="26">
        <f>1757514.41-18000</f>
        <v>1739514.41</v>
      </c>
    </row>
    <row r="129" spans="3:8" x14ac:dyDescent="0.25">
      <c r="C129" s="17" t="s">
        <v>386</v>
      </c>
      <c r="D129" s="17" t="s">
        <v>387</v>
      </c>
      <c r="E129" s="19">
        <v>60900040</v>
      </c>
      <c r="F129" s="20" t="s">
        <v>31</v>
      </c>
      <c r="G129" s="15" t="s">
        <v>28</v>
      </c>
      <c r="H129" s="21">
        <v>24500</v>
      </c>
    </row>
    <row r="130" spans="3:8" x14ac:dyDescent="0.25">
      <c r="C130" s="17" t="s">
        <v>386</v>
      </c>
      <c r="D130" s="17" t="s">
        <v>387</v>
      </c>
      <c r="E130" s="19">
        <v>60800080</v>
      </c>
      <c r="F130" s="15" t="s">
        <v>25</v>
      </c>
      <c r="G130" s="15" t="s">
        <v>18</v>
      </c>
      <c r="H130" s="21">
        <v>73041.600000000006</v>
      </c>
    </row>
    <row r="131" spans="3:8" x14ac:dyDescent="0.25">
      <c r="C131" s="17" t="s">
        <v>386</v>
      </c>
      <c r="D131" s="17" t="s">
        <v>387</v>
      </c>
      <c r="E131" s="19">
        <v>60900010</v>
      </c>
      <c r="F131" s="20" t="s">
        <v>27</v>
      </c>
      <c r="G131" s="15" t="s">
        <v>28</v>
      </c>
      <c r="H131" s="26">
        <f>1225212.85-54000</f>
        <v>1171212.8500000001</v>
      </c>
    </row>
    <row r="132" spans="3:8" x14ac:dyDescent="0.25">
      <c r="C132" s="17" t="s">
        <v>386</v>
      </c>
      <c r="D132" s="17" t="s">
        <v>387</v>
      </c>
      <c r="E132" s="19">
        <v>60900100</v>
      </c>
      <c r="F132" s="20" t="s">
        <v>37</v>
      </c>
      <c r="G132" s="15" t="s">
        <v>28</v>
      </c>
      <c r="H132" s="21">
        <v>57550</v>
      </c>
    </row>
    <row r="133" spans="3:8" x14ac:dyDescent="0.25">
      <c r="C133" s="17" t="s">
        <v>386</v>
      </c>
      <c r="D133" s="17" t="s">
        <v>387</v>
      </c>
      <c r="E133" s="19">
        <v>60900130</v>
      </c>
      <c r="F133" s="15" t="s">
        <v>40</v>
      </c>
      <c r="G133" s="15" t="s">
        <v>28</v>
      </c>
      <c r="H133" s="21">
        <v>1456.12</v>
      </c>
    </row>
    <row r="134" spans="3:8" x14ac:dyDescent="0.25">
      <c r="C134" s="17" t="s">
        <v>386</v>
      </c>
      <c r="D134" s="17" t="s">
        <v>387</v>
      </c>
      <c r="E134" s="19">
        <v>60900120</v>
      </c>
      <c r="F134" s="15" t="s">
        <v>39</v>
      </c>
      <c r="G134" s="15" t="s">
        <v>28</v>
      </c>
      <c r="H134" s="21">
        <v>22550</v>
      </c>
    </row>
    <row r="135" spans="3:8" x14ac:dyDescent="0.25">
      <c r="C135" s="17" t="s">
        <v>386</v>
      </c>
      <c r="D135" s="17" t="s">
        <v>387</v>
      </c>
      <c r="E135" s="19">
        <v>61100020</v>
      </c>
      <c r="F135" s="20" t="s">
        <v>46</v>
      </c>
      <c r="G135" s="15" t="s">
        <v>45</v>
      </c>
      <c r="H135" s="26">
        <f>237000.038571429-3150</f>
        <v>233850.038571429</v>
      </c>
    </row>
    <row r="136" spans="3:8" x14ac:dyDescent="0.25">
      <c r="C136" s="17" t="s">
        <v>386</v>
      </c>
      <c r="D136" s="17" t="s">
        <v>387</v>
      </c>
      <c r="E136" s="19">
        <v>61100030</v>
      </c>
      <c r="F136" s="20" t="s">
        <v>47</v>
      </c>
      <c r="G136" s="15" t="s">
        <v>45</v>
      </c>
      <c r="H136" s="26">
        <f>553017.511428571-11691</f>
        <v>541326.51142857096</v>
      </c>
    </row>
    <row r="137" spans="3:8" x14ac:dyDescent="0.25">
      <c r="C137" s="17" t="s">
        <v>386</v>
      </c>
      <c r="D137" s="17" t="s">
        <v>387</v>
      </c>
      <c r="E137" s="19">
        <v>61100040</v>
      </c>
      <c r="F137" s="20" t="s">
        <v>48</v>
      </c>
      <c r="G137" s="15" t="s">
        <v>45</v>
      </c>
      <c r="H137" s="21">
        <v>108161.15</v>
      </c>
    </row>
    <row r="138" spans="3:8" x14ac:dyDescent="0.25">
      <c r="C138" s="17" t="s">
        <v>386</v>
      </c>
      <c r="D138" s="17" t="s">
        <v>387</v>
      </c>
      <c r="E138" s="19">
        <v>61200010</v>
      </c>
      <c r="F138" s="15" t="s">
        <v>49</v>
      </c>
      <c r="G138" s="15" t="s">
        <v>50</v>
      </c>
      <c r="H138" s="21">
        <v>11229.470000000001</v>
      </c>
    </row>
    <row r="139" spans="3:8" x14ac:dyDescent="0.25">
      <c r="C139" s="17" t="s">
        <v>386</v>
      </c>
      <c r="D139" s="17" t="s">
        <v>387</v>
      </c>
      <c r="E139" s="19">
        <v>61200020</v>
      </c>
      <c r="F139" s="15" t="s">
        <v>51</v>
      </c>
      <c r="G139" s="15" t="s">
        <v>50</v>
      </c>
      <c r="H139" s="21">
        <v>50</v>
      </c>
    </row>
    <row r="140" spans="3:8" x14ac:dyDescent="0.25">
      <c r="C140" s="17" t="s">
        <v>386</v>
      </c>
      <c r="D140" s="17" t="s">
        <v>387</v>
      </c>
      <c r="E140" s="19">
        <v>61300010</v>
      </c>
      <c r="F140" s="15" t="s">
        <v>53</v>
      </c>
      <c r="G140" s="15" t="s">
        <v>54</v>
      </c>
      <c r="H140" s="21">
        <v>54366.880000000005</v>
      </c>
    </row>
    <row r="141" spans="3:8" x14ac:dyDescent="0.25">
      <c r="C141" s="17" t="s">
        <v>386</v>
      </c>
      <c r="D141" s="17" t="s">
        <v>387</v>
      </c>
      <c r="E141" s="19">
        <v>61300040</v>
      </c>
      <c r="F141" s="15" t="s">
        <v>57</v>
      </c>
      <c r="G141" s="15" t="s">
        <v>54</v>
      </c>
      <c r="H141" s="21">
        <v>62369.330000000009</v>
      </c>
    </row>
    <row r="142" spans="3:8" x14ac:dyDescent="0.25">
      <c r="C142" s="17" t="s">
        <v>386</v>
      </c>
      <c r="D142" s="17" t="s">
        <v>387</v>
      </c>
      <c r="E142" s="19">
        <v>61400030</v>
      </c>
      <c r="F142" s="20" t="s">
        <v>63</v>
      </c>
      <c r="G142" s="15" t="s">
        <v>61</v>
      </c>
      <c r="H142" s="21">
        <v>426961.25999999995</v>
      </c>
    </row>
    <row r="143" spans="3:8" x14ac:dyDescent="0.25">
      <c r="C143" s="17" t="s">
        <v>386</v>
      </c>
      <c r="D143" s="17" t="s">
        <v>387</v>
      </c>
      <c r="E143" s="19">
        <v>60800060</v>
      </c>
      <c r="F143" s="15" t="s">
        <v>23</v>
      </c>
      <c r="G143" s="15" t="s">
        <v>18</v>
      </c>
      <c r="H143" s="21">
        <v>93061.31</v>
      </c>
    </row>
    <row r="144" spans="3:8" x14ac:dyDescent="0.25">
      <c r="C144" s="17" t="s">
        <v>386</v>
      </c>
      <c r="D144" s="17" t="s">
        <v>387</v>
      </c>
      <c r="E144" s="19">
        <v>61400140</v>
      </c>
      <c r="F144" s="20" t="s">
        <v>69</v>
      </c>
      <c r="G144" s="15" t="s">
        <v>61</v>
      </c>
      <c r="H144" s="21">
        <v>608400</v>
      </c>
    </row>
    <row r="145" spans="3:8" x14ac:dyDescent="0.25">
      <c r="C145" s="17" t="s">
        <v>386</v>
      </c>
      <c r="D145" s="17" t="s">
        <v>387</v>
      </c>
      <c r="E145" s="19">
        <v>61400150</v>
      </c>
      <c r="F145" s="20" t="s">
        <v>70</v>
      </c>
      <c r="G145" s="15" t="s">
        <v>61</v>
      </c>
      <c r="H145" s="21">
        <v>43050</v>
      </c>
    </row>
    <row r="146" spans="3:8" x14ac:dyDescent="0.25">
      <c r="C146" s="17" t="s">
        <v>386</v>
      </c>
      <c r="D146" s="17" t="s">
        <v>387</v>
      </c>
      <c r="E146" s="19">
        <v>61400160</v>
      </c>
      <c r="F146" s="20" t="s">
        <v>71</v>
      </c>
      <c r="G146" s="15" t="s">
        <v>61</v>
      </c>
      <c r="H146" s="26">
        <f>496800-6000</f>
        <v>490800</v>
      </c>
    </row>
    <row r="147" spans="3:8" x14ac:dyDescent="0.25">
      <c r="C147" s="17" t="s">
        <v>386</v>
      </c>
      <c r="D147" s="17" t="s">
        <v>387</v>
      </c>
      <c r="E147" s="19">
        <v>61400010</v>
      </c>
      <c r="F147" s="20" t="s">
        <v>60</v>
      </c>
      <c r="G147" s="15" t="s">
        <v>61</v>
      </c>
      <c r="H147" s="26">
        <f>10367511.44-359637</f>
        <v>10007874.439999999</v>
      </c>
    </row>
    <row r="148" spans="3:8" x14ac:dyDescent="0.25">
      <c r="C148" s="17" t="s">
        <v>386</v>
      </c>
      <c r="D148" s="17" t="s">
        <v>387</v>
      </c>
      <c r="E148" s="19">
        <v>61400020</v>
      </c>
      <c r="F148" s="20" t="s">
        <v>62</v>
      </c>
      <c r="G148" s="15" t="s">
        <v>61</v>
      </c>
      <c r="H148" s="26">
        <f>3987473.8-101115</f>
        <v>3886358.8</v>
      </c>
    </row>
    <row r="149" spans="3:8" x14ac:dyDescent="0.25">
      <c r="C149" s="17" t="s">
        <v>386</v>
      </c>
      <c r="D149" s="17" t="s">
        <v>387</v>
      </c>
      <c r="E149" s="19">
        <v>61400040</v>
      </c>
      <c r="F149" s="15" t="s">
        <v>64</v>
      </c>
      <c r="G149" s="15" t="s">
        <v>61</v>
      </c>
      <c r="H149" s="21">
        <v>2664605.6</v>
      </c>
    </row>
    <row r="150" spans="3:8" x14ac:dyDescent="0.25">
      <c r="C150" s="17" t="s">
        <v>386</v>
      </c>
      <c r="D150" s="17" t="s">
        <v>387</v>
      </c>
      <c r="E150" s="19">
        <v>60400040</v>
      </c>
      <c r="F150" s="20" t="s">
        <v>226</v>
      </c>
      <c r="G150" s="15" t="s">
        <v>223</v>
      </c>
      <c r="H150" s="21">
        <v>21616.224000000002</v>
      </c>
    </row>
    <row r="151" spans="3:8" x14ac:dyDescent="0.25">
      <c r="C151" s="17" t="s">
        <v>386</v>
      </c>
      <c r="D151" s="17" t="s">
        <v>387</v>
      </c>
      <c r="E151" s="19">
        <v>60100040</v>
      </c>
      <c r="F151" s="15" t="s">
        <v>189</v>
      </c>
      <c r="G151" s="15" t="s">
        <v>186</v>
      </c>
      <c r="H151" s="21">
        <v>30500</v>
      </c>
    </row>
    <row r="152" spans="3:8" x14ac:dyDescent="0.25">
      <c r="C152" s="17" t="s">
        <v>386</v>
      </c>
      <c r="D152" s="17" t="s">
        <v>387</v>
      </c>
      <c r="E152" s="19">
        <v>61800010</v>
      </c>
      <c r="F152" s="20" t="s">
        <v>99</v>
      </c>
      <c r="G152" s="15" t="s">
        <v>100</v>
      </c>
      <c r="H152" s="27">
        <f>7848.75+17502.43+0.27</f>
        <v>25351.45</v>
      </c>
    </row>
    <row r="153" spans="3:8" x14ac:dyDescent="0.25">
      <c r="C153" s="17" t="s">
        <v>386</v>
      </c>
      <c r="D153" s="17" t="s">
        <v>387</v>
      </c>
      <c r="E153" s="19">
        <v>61800030</v>
      </c>
      <c r="F153" s="15" t="s">
        <v>102</v>
      </c>
      <c r="G153" s="15" t="s">
        <v>100</v>
      </c>
      <c r="H153" s="21">
        <v>5700</v>
      </c>
    </row>
    <row r="154" spans="3:8" x14ac:dyDescent="0.25">
      <c r="C154" s="17" t="s">
        <v>386</v>
      </c>
      <c r="D154" s="17" t="s">
        <v>387</v>
      </c>
      <c r="E154" s="19">
        <v>62200050</v>
      </c>
      <c r="F154" s="20" t="s">
        <v>124</v>
      </c>
      <c r="G154" s="15" t="s">
        <v>121</v>
      </c>
      <c r="H154" s="26">
        <f>2474192.87-66666.67</f>
        <v>2407526.2000000002</v>
      </c>
    </row>
    <row r="155" spans="3:8" x14ac:dyDescent="0.25">
      <c r="C155" s="17" t="s">
        <v>386</v>
      </c>
      <c r="D155" s="17" t="s">
        <v>387</v>
      </c>
      <c r="E155" s="19">
        <v>62200060</v>
      </c>
      <c r="F155" s="20" t="s">
        <v>125</v>
      </c>
      <c r="G155" s="15" t="s">
        <v>121</v>
      </c>
      <c r="H155" s="21">
        <v>2100</v>
      </c>
    </row>
    <row r="156" spans="3:8" x14ac:dyDescent="0.25">
      <c r="C156" s="17" t="s">
        <v>386</v>
      </c>
      <c r="D156" s="17" t="s">
        <v>387</v>
      </c>
      <c r="E156" s="19">
        <v>62200170</v>
      </c>
      <c r="F156" s="20" t="s">
        <v>134</v>
      </c>
      <c r="G156" s="15" t="s">
        <v>121</v>
      </c>
      <c r="H156" s="21">
        <v>180799.97000000003</v>
      </c>
    </row>
    <row r="157" spans="3:8" x14ac:dyDescent="0.25">
      <c r="C157" s="17" t="s">
        <v>386</v>
      </c>
      <c r="D157" s="17" t="s">
        <v>387</v>
      </c>
      <c r="E157" s="19">
        <v>62200180</v>
      </c>
      <c r="F157" s="20" t="s">
        <v>135</v>
      </c>
      <c r="G157" s="15" t="s">
        <v>121</v>
      </c>
      <c r="H157" s="21">
        <v>145.75</v>
      </c>
    </row>
    <row r="158" spans="3:8" x14ac:dyDescent="0.25">
      <c r="C158" s="17" t="s">
        <v>386</v>
      </c>
      <c r="D158" s="17" t="s">
        <v>387</v>
      </c>
      <c r="E158" s="19">
        <v>62200110</v>
      </c>
      <c r="F158" s="20" t="s">
        <v>128</v>
      </c>
      <c r="G158" s="15" t="s">
        <v>121</v>
      </c>
      <c r="H158" s="26">
        <f>991841.32-49710</f>
        <v>942131.32</v>
      </c>
    </row>
    <row r="159" spans="3:8" x14ac:dyDescent="0.25">
      <c r="C159" s="17" t="s">
        <v>386</v>
      </c>
      <c r="D159" s="17" t="s">
        <v>387</v>
      </c>
      <c r="E159" s="19">
        <v>62200140</v>
      </c>
      <c r="F159" s="20" t="s">
        <v>131</v>
      </c>
      <c r="G159" s="15" t="s">
        <v>121</v>
      </c>
      <c r="H159" s="21">
        <v>28149.93</v>
      </c>
    </row>
    <row r="160" spans="3:8" x14ac:dyDescent="0.25">
      <c r="C160" s="17" t="s">
        <v>386</v>
      </c>
      <c r="D160" s="17" t="s">
        <v>387</v>
      </c>
      <c r="E160" s="19">
        <v>60700010</v>
      </c>
      <c r="F160" s="20" t="s">
        <v>14</v>
      </c>
      <c r="G160" s="15" t="s">
        <v>15</v>
      </c>
      <c r="H160" s="21">
        <v>505479.25</v>
      </c>
    </row>
    <row r="161" spans="3:12" x14ac:dyDescent="0.25">
      <c r="C161" s="17" t="s">
        <v>386</v>
      </c>
      <c r="D161" s="17" t="s">
        <v>387</v>
      </c>
      <c r="E161" s="19">
        <v>62600010</v>
      </c>
      <c r="F161" s="20" t="s">
        <v>157</v>
      </c>
      <c r="G161" s="15" t="s">
        <v>158</v>
      </c>
      <c r="H161" s="21">
        <v>184014.82</v>
      </c>
    </row>
    <row r="162" spans="3:12" x14ac:dyDescent="0.25">
      <c r="C162" s="17" t="s">
        <v>386</v>
      </c>
      <c r="D162" s="17" t="s">
        <v>387</v>
      </c>
      <c r="E162" s="19">
        <v>62900010</v>
      </c>
      <c r="F162" s="20" t="s">
        <v>165</v>
      </c>
      <c r="G162" s="15" t="s">
        <v>166</v>
      </c>
      <c r="H162" s="21">
        <v>205.44</v>
      </c>
    </row>
    <row r="163" spans="3:12" x14ac:dyDescent="0.25">
      <c r="C163" s="17" t="s">
        <v>386</v>
      </c>
      <c r="D163" s="17" t="s">
        <v>387</v>
      </c>
      <c r="E163" s="19">
        <v>62900020</v>
      </c>
      <c r="F163" s="20" t="s">
        <v>167</v>
      </c>
      <c r="G163" s="15" t="s">
        <v>166</v>
      </c>
      <c r="H163" s="21">
        <v>22000</v>
      </c>
    </row>
    <row r="164" spans="3:12" x14ac:dyDescent="0.25">
      <c r="C164" s="17" t="s">
        <v>386</v>
      </c>
      <c r="D164" s="17" t="s">
        <v>387</v>
      </c>
      <c r="E164" s="19">
        <v>62500020</v>
      </c>
      <c r="F164" s="20" t="s">
        <v>150</v>
      </c>
      <c r="G164" s="15" t="s">
        <v>149</v>
      </c>
      <c r="H164" s="26">
        <f>5095533.6-63000</f>
        <v>5032533.5999999996</v>
      </c>
    </row>
    <row r="165" spans="3:12" x14ac:dyDescent="0.25">
      <c r="C165" s="17" t="s">
        <v>386</v>
      </c>
      <c r="D165" s="17" t="s">
        <v>387</v>
      </c>
      <c r="E165" s="19">
        <v>62500030</v>
      </c>
      <c r="F165" s="20" t="s">
        <v>151</v>
      </c>
      <c r="G165" s="15" t="s">
        <v>149</v>
      </c>
      <c r="H165" s="26">
        <f>324293.383333333-6300</f>
        <v>317993.38333333301</v>
      </c>
    </row>
    <row r="166" spans="3:12" x14ac:dyDescent="0.25">
      <c r="C166" s="17" t="s">
        <v>386</v>
      </c>
      <c r="D166" s="17" t="s">
        <v>387</v>
      </c>
      <c r="E166" s="19">
        <v>62900040</v>
      </c>
      <c r="F166" s="15" t="s">
        <v>334</v>
      </c>
      <c r="G166" s="15" t="s">
        <v>166</v>
      </c>
      <c r="H166" s="21">
        <v>65449.43</v>
      </c>
    </row>
    <row r="167" spans="3:12" x14ac:dyDescent="0.25">
      <c r="C167" s="17" t="s">
        <v>386</v>
      </c>
      <c r="D167" s="17" t="s">
        <v>387</v>
      </c>
      <c r="E167" s="19">
        <v>61000030</v>
      </c>
      <c r="F167" s="15" t="s">
        <v>42</v>
      </c>
      <c r="G167" s="15" t="s">
        <v>42</v>
      </c>
      <c r="H167" s="21">
        <v>1070</v>
      </c>
    </row>
    <row r="168" spans="3:12" x14ac:dyDescent="0.25">
      <c r="C168" s="17" t="s">
        <v>386</v>
      </c>
      <c r="D168" s="17" t="s">
        <v>387</v>
      </c>
      <c r="E168" s="19">
        <v>62600040</v>
      </c>
      <c r="F168" s="20" t="s">
        <v>161</v>
      </c>
      <c r="G168" s="15" t="s">
        <v>158</v>
      </c>
      <c r="H168" s="21">
        <v>1743465.6400000001</v>
      </c>
    </row>
    <row r="169" spans="3:12" x14ac:dyDescent="0.25">
      <c r="C169" s="17" t="s">
        <v>386</v>
      </c>
      <c r="D169" s="17" t="s">
        <v>387</v>
      </c>
      <c r="E169" s="19">
        <v>65000030</v>
      </c>
      <c r="F169" s="20" t="s">
        <v>177</v>
      </c>
      <c r="G169" s="15" t="s">
        <v>178</v>
      </c>
      <c r="H169" s="21">
        <f>2401957.34-0.28</f>
        <v>2401957.06</v>
      </c>
    </row>
    <row r="170" spans="3:12" x14ac:dyDescent="0.25">
      <c r="C170" s="17" t="s">
        <v>386</v>
      </c>
      <c r="D170" s="17" t="s">
        <v>387</v>
      </c>
      <c r="E170" s="19">
        <v>62700040</v>
      </c>
      <c r="F170" s="20" t="s">
        <v>162</v>
      </c>
      <c r="G170" s="15" t="s">
        <v>163</v>
      </c>
      <c r="H170" s="21">
        <v>7277.2</v>
      </c>
    </row>
    <row r="171" spans="3:12" x14ac:dyDescent="0.25">
      <c r="C171" s="17" t="s">
        <v>386</v>
      </c>
      <c r="D171" s="17" t="s">
        <v>387</v>
      </c>
      <c r="E171" s="19">
        <v>61800020</v>
      </c>
      <c r="F171" s="15" t="s">
        <v>101</v>
      </c>
      <c r="G171" s="15" t="s">
        <v>100</v>
      </c>
      <c r="H171" s="21">
        <v>4555.41</v>
      </c>
    </row>
    <row r="172" spans="3:12" x14ac:dyDescent="0.25">
      <c r="C172" s="17" t="s">
        <v>386</v>
      </c>
      <c r="D172" s="17" t="s">
        <v>387</v>
      </c>
      <c r="E172" s="19">
        <v>60100180</v>
      </c>
      <c r="F172" s="15" t="s">
        <v>203</v>
      </c>
      <c r="G172" s="15" t="s">
        <v>186</v>
      </c>
      <c r="H172" s="21">
        <v>1370</v>
      </c>
    </row>
    <row r="173" spans="3:12" x14ac:dyDescent="0.25">
      <c r="C173" s="17" t="s">
        <v>386</v>
      </c>
      <c r="D173" s="17" t="s">
        <v>387</v>
      </c>
      <c r="E173" s="19">
        <v>60100190</v>
      </c>
      <c r="F173" s="20" t="s">
        <v>204</v>
      </c>
      <c r="G173" s="15" t="s">
        <v>186</v>
      </c>
      <c r="H173" s="21">
        <v>32400</v>
      </c>
      <c r="J173" s="12"/>
      <c r="L173" s="12"/>
    </row>
    <row r="174" spans="3:12" x14ac:dyDescent="0.25">
      <c r="C174" s="17" t="s">
        <v>388</v>
      </c>
      <c r="D174" s="17" t="s">
        <v>245</v>
      </c>
      <c r="E174" s="19">
        <v>60000010</v>
      </c>
      <c r="F174" s="20" t="s">
        <v>179</v>
      </c>
      <c r="G174" s="15" t="s">
        <v>180</v>
      </c>
      <c r="H174" s="21">
        <v>146546.96999999997</v>
      </c>
      <c r="I174" s="20"/>
    </row>
    <row r="175" spans="3:12" x14ac:dyDescent="0.25">
      <c r="C175" s="17" t="s">
        <v>388</v>
      </c>
      <c r="D175" s="17" t="s">
        <v>245</v>
      </c>
      <c r="E175" s="19">
        <v>60200010</v>
      </c>
      <c r="F175" s="20" t="s">
        <v>208</v>
      </c>
      <c r="G175" s="15" t="s">
        <v>209</v>
      </c>
      <c r="H175" s="21">
        <v>14786.010000000002</v>
      </c>
      <c r="I175" s="20"/>
    </row>
    <row r="176" spans="3:12" x14ac:dyDescent="0.25">
      <c r="C176" s="17" t="s">
        <v>388</v>
      </c>
      <c r="D176" s="17" t="s">
        <v>245</v>
      </c>
      <c r="E176" s="19">
        <v>60100010</v>
      </c>
      <c r="F176" s="20" t="s">
        <v>185</v>
      </c>
      <c r="G176" s="15" t="s">
        <v>186</v>
      </c>
      <c r="H176" s="21">
        <v>12005.099999999999</v>
      </c>
      <c r="I176" s="20"/>
    </row>
    <row r="177" spans="3:9" x14ac:dyDescent="0.25">
      <c r="C177" s="17" t="s">
        <v>388</v>
      </c>
      <c r="D177" s="17" t="s">
        <v>245</v>
      </c>
      <c r="E177" s="19">
        <v>60200020</v>
      </c>
      <c r="F177" s="20" t="s">
        <v>210</v>
      </c>
      <c r="G177" s="15" t="s">
        <v>209</v>
      </c>
      <c r="H177" s="21">
        <v>649.81999999999994</v>
      </c>
      <c r="I177" s="20"/>
    </row>
    <row r="178" spans="3:9" x14ac:dyDescent="0.25">
      <c r="C178" s="17" t="s">
        <v>388</v>
      </c>
      <c r="D178" s="17" t="s">
        <v>245</v>
      </c>
      <c r="E178" s="19">
        <v>60200030</v>
      </c>
      <c r="F178" s="20" t="s">
        <v>211</v>
      </c>
      <c r="G178" s="15" t="s">
        <v>209</v>
      </c>
      <c r="H178" s="21">
        <v>2469.2399999999998</v>
      </c>
      <c r="I178" s="20"/>
    </row>
    <row r="179" spans="3:9" x14ac:dyDescent="0.25">
      <c r="C179" s="17" t="s">
        <v>388</v>
      </c>
      <c r="D179" s="17" t="s">
        <v>245</v>
      </c>
      <c r="E179" s="19">
        <v>60100030</v>
      </c>
      <c r="F179" s="15" t="s">
        <v>188</v>
      </c>
      <c r="G179" s="15" t="s">
        <v>186</v>
      </c>
      <c r="H179" s="21">
        <v>218000</v>
      </c>
      <c r="I179" s="20"/>
    </row>
    <row r="180" spans="3:9" x14ac:dyDescent="0.25">
      <c r="C180" s="17" t="s">
        <v>388</v>
      </c>
      <c r="D180" s="17" t="s">
        <v>245</v>
      </c>
      <c r="E180" s="19">
        <v>60300010</v>
      </c>
      <c r="F180" s="20" t="s">
        <v>212</v>
      </c>
      <c r="G180" s="15" t="s">
        <v>213</v>
      </c>
      <c r="H180" s="21">
        <v>553768.55999999994</v>
      </c>
      <c r="I180" s="20"/>
    </row>
    <row r="181" spans="3:9" x14ac:dyDescent="0.25">
      <c r="C181" s="17" t="s">
        <v>388</v>
      </c>
      <c r="D181" s="17" t="s">
        <v>245</v>
      </c>
      <c r="E181" s="19">
        <v>60400010</v>
      </c>
      <c r="F181" s="20" t="s">
        <v>223</v>
      </c>
      <c r="G181" s="15" t="s">
        <v>223</v>
      </c>
      <c r="H181" s="21">
        <v>712.5</v>
      </c>
      <c r="I181" s="20"/>
    </row>
    <row r="182" spans="3:9" x14ac:dyDescent="0.25">
      <c r="C182" s="17" t="s">
        <v>388</v>
      </c>
      <c r="D182" s="17" t="s">
        <v>245</v>
      </c>
      <c r="E182" s="19">
        <v>60600010</v>
      </c>
      <c r="F182" s="20" t="s">
        <v>230</v>
      </c>
      <c r="G182" s="15" t="s">
        <v>230</v>
      </c>
      <c r="H182" s="21">
        <v>35721.21</v>
      </c>
      <c r="I182" s="20"/>
    </row>
    <row r="183" spans="3:9" x14ac:dyDescent="0.25">
      <c r="C183" s="17" t="s">
        <v>388</v>
      </c>
      <c r="D183" s="17" t="s">
        <v>245</v>
      </c>
      <c r="E183" s="19">
        <v>60400060</v>
      </c>
      <c r="F183" s="20" t="s">
        <v>228</v>
      </c>
      <c r="G183" s="15" t="s">
        <v>223</v>
      </c>
      <c r="H183" s="21">
        <v>240579.41142857142</v>
      </c>
      <c r="I183" s="20"/>
    </row>
    <row r="184" spans="3:9" x14ac:dyDescent="0.25">
      <c r="C184" s="17" t="s">
        <v>388</v>
      </c>
      <c r="D184" s="17" t="s">
        <v>245</v>
      </c>
      <c r="E184" s="19">
        <v>60800010</v>
      </c>
      <c r="F184" s="20" t="s">
        <v>17</v>
      </c>
      <c r="G184" s="15" t="s">
        <v>18</v>
      </c>
      <c r="H184" s="21">
        <v>38655.49</v>
      </c>
      <c r="I184" s="20"/>
    </row>
    <row r="185" spans="3:9" x14ac:dyDescent="0.25">
      <c r="C185" s="17" t="s">
        <v>388</v>
      </c>
      <c r="D185" s="17" t="s">
        <v>245</v>
      </c>
      <c r="E185" s="19">
        <v>60800020</v>
      </c>
      <c r="F185" s="20" t="s">
        <v>19</v>
      </c>
      <c r="G185" s="15" t="s">
        <v>18</v>
      </c>
      <c r="H185" s="21">
        <v>4247.9799999999996</v>
      </c>
      <c r="I185" s="20"/>
    </row>
    <row r="186" spans="3:9" x14ac:dyDescent="0.25">
      <c r="C186" s="17" t="s">
        <v>388</v>
      </c>
      <c r="D186" s="17" t="s">
        <v>245</v>
      </c>
      <c r="E186" s="19">
        <v>60900010</v>
      </c>
      <c r="F186" s="20" t="s">
        <v>27</v>
      </c>
      <c r="G186" s="15" t="s">
        <v>28</v>
      </c>
      <c r="H186" s="21">
        <v>16676.43</v>
      </c>
      <c r="I186" s="20"/>
    </row>
    <row r="187" spans="3:9" x14ac:dyDescent="0.25">
      <c r="C187" s="17" t="s">
        <v>388</v>
      </c>
      <c r="D187" s="17" t="s">
        <v>245</v>
      </c>
      <c r="E187" s="19">
        <v>60900100</v>
      </c>
      <c r="F187" s="20" t="s">
        <v>37</v>
      </c>
      <c r="G187" s="15" t="s">
        <v>28</v>
      </c>
      <c r="H187" s="21">
        <v>3810</v>
      </c>
      <c r="I187" s="20"/>
    </row>
    <row r="188" spans="3:9" x14ac:dyDescent="0.25">
      <c r="C188" s="17" t="s">
        <v>388</v>
      </c>
      <c r="D188" s="17" t="s">
        <v>245</v>
      </c>
      <c r="E188" s="19">
        <v>61100020</v>
      </c>
      <c r="F188" s="20" t="s">
        <v>46</v>
      </c>
      <c r="G188" s="15" t="s">
        <v>45</v>
      </c>
      <c r="H188" s="21">
        <v>28752.749999999996</v>
      </c>
      <c r="I188" s="20"/>
    </row>
    <row r="189" spans="3:9" x14ac:dyDescent="0.25">
      <c r="C189" s="17" t="s">
        <v>388</v>
      </c>
      <c r="D189" s="17" t="s">
        <v>245</v>
      </c>
      <c r="E189" s="19">
        <v>61100030</v>
      </c>
      <c r="F189" s="20" t="s">
        <v>47</v>
      </c>
      <c r="G189" s="15" t="s">
        <v>45</v>
      </c>
      <c r="H189" s="21">
        <v>48647.360000000001</v>
      </c>
      <c r="I189" s="20"/>
    </row>
    <row r="190" spans="3:9" x14ac:dyDescent="0.25">
      <c r="C190" s="17" t="s">
        <v>388</v>
      </c>
      <c r="D190" s="17" t="s">
        <v>245</v>
      </c>
      <c r="E190" s="19">
        <v>61100040</v>
      </c>
      <c r="F190" s="20" t="s">
        <v>48</v>
      </c>
      <c r="G190" s="15" t="s">
        <v>45</v>
      </c>
      <c r="H190" s="21">
        <v>41084.5</v>
      </c>
      <c r="I190" s="20"/>
    </row>
    <row r="191" spans="3:9" x14ac:dyDescent="0.25">
      <c r="C191" s="17" t="s">
        <v>388</v>
      </c>
      <c r="D191" s="17" t="s">
        <v>245</v>
      </c>
      <c r="E191" s="19">
        <v>61300010</v>
      </c>
      <c r="F191" s="15" t="s">
        <v>53</v>
      </c>
      <c r="G191" s="15" t="s">
        <v>54</v>
      </c>
      <c r="H191" s="21">
        <v>5025.88</v>
      </c>
      <c r="I191" s="20"/>
    </row>
    <row r="192" spans="3:9" x14ac:dyDescent="0.25">
      <c r="C192" s="17" t="s">
        <v>388</v>
      </c>
      <c r="D192" s="17" t="s">
        <v>245</v>
      </c>
      <c r="E192" s="19">
        <v>61300040</v>
      </c>
      <c r="F192" s="15" t="s">
        <v>57</v>
      </c>
      <c r="G192" s="15" t="s">
        <v>54</v>
      </c>
      <c r="H192" s="21">
        <v>11527.71</v>
      </c>
      <c r="I192" s="20"/>
    </row>
    <row r="193" spans="3:12" x14ac:dyDescent="0.25">
      <c r="C193" s="17" t="s">
        <v>388</v>
      </c>
      <c r="D193" s="17" t="s">
        <v>245</v>
      </c>
      <c r="E193" s="19">
        <v>61400030</v>
      </c>
      <c r="F193" s="20" t="s">
        <v>63</v>
      </c>
      <c r="G193" s="15" t="s">
        <v>61</v>
      </c>
      <c r="H193" s="21">
        <v>51267.19</v>
      </c>
      <c r="I193" s="20"/>
    </row>
    <row r="194" spans="3:12" x14ac:dyDescent="0.25">
      <c r="C194" s="17" t="s">
        <v>388</v>
      </c>
      <c r="D194" s="17" t="s">
        <v>245</v>
      </c>
      <c r="E194" s="19">
        <v>60400040</v>
      </c>
      <c r="F194" s="20" t="s">
        <v>226</v>
      </c>
      <c r="G194" s="15" t="s">
        <v>223</v>
      </c>
      <c r="H194" s="21">
        <v>129908.60428571429</v>
      </c>
      <c r="I194" s="20"/>
    </row>
    <row r="195" spans="3:12" x14ac:dyDescent="0.25">
      <c r="C195" s="17" t="s">
        <v>388</v>
      </c>
      <c r="D195" s="17" t="s">
        <v>245</v>
      </c>
      <c r="E195" s="19">
        <v>62200170</v>
      </c>
      <c r="F195" s="20" t="s">
        <v>134</v>
      </c>
      <c r="G195" s="15" t="s">
        <v>121</v>
      </c>
      <c r="H195" s="21">
        <v>66000</v>
      </c>
      <c r="I195" s="20"/>
    </row>
    <row r="196" spans="3:12" x14ac:dyDescent="0.25">
      <c r="C196" s="17" t="s">
        <v>388</v>
      </c>
      <c r="D196" s="17" t="s">
        <v>245</v>
      </c>
      <c r="E196" s="19">
        <v>60700010</v>
      </c>
      <c r="F196" s="20" t="s">
        <v>14</v>
      </c>
      <c r="G196" s="15" t="s">
        <v>15</v>
      </c>
      <c r="H196" s="21">
        <v>152852.85999999999</v>
      </c>
      <c r="I196" s="20"/>
    </row>
    <row r="197" spans="3:12" x14ac:dyDescent="0.25">
      <c r="C197" s="17" t="s">
        <v>388</v>
      </c>
      <c r="D197" s="17" t="s">
        <v>245</v>
      </c>
      <c r="E197" s="19">
        <v>62600010</v>
      </c>
      <c r="F197" s="20" t="s">
        <v>157</v>
      </c>
      <c r="G197" s="15" t="s">
        <v>158</v>
      </c>
      <c r="H197" s="21">
        <v>17769.02</v>
      </c>
      <c r="I197" s="20"/>
    </row>
    <row r="198" spans="3:12" x14ac:dyDescent="0.25">
      <c r="C198" s="17" t="s">
        <v>388</v>
      </c>
      <c r="D198" s="17" t="s">
        <v>245</v>
      </c>
      <c r="E198" s="19">
        <v>62900010</v>
      </c>
      <c r="F198" s="20" t="s">
        <v>165</v>
      </c>
      <c r="G198" s="15" t="s">
        <v>166</v>
      </c>
      <c r="H198" s="21">
        <v>8366.2199999999993</v>
      </c>
      <c r="I198" s="20"/>
    </row>
    <row r="199" spans="3:12" x14ac:dyDescent="0.25">
      <c r="C199" s="17" t="s">
        <v>388</v>
      </c>
      <c r="D199" s="17" t="s">
        <v>245</v>
      </c>
      <c r="E199" s="19">
        <v>62900020</v>
      </c>
      <c r="F199" s="20" t="s">
        <v>167</v>
      </c>
      <c r="G199" s="15" t="s">
        <v>166</v>
      </c>
      <c r="H199" s="21">
        <v>4690.05</v>
      </c>
      <c r="I199" s="20"/>
    </row>
    <row r="200" spans="3:12" x14ac:dyDescent="0.25">
      <c r="C200" s="17" t="s">
        <v>388</v>
      </c>
      <c r="D200" s="17" t="s">
        <v>245</v>
      </c>
      <c r="E200" s="19">
        <v>62500020</v>
      </c>
      <c r="F200" s="20" t="s">
        <v>150</v>
      </c>
      <c r="G200" s="15" t="s">
        <v>149</v>
      </c>
      <c r="H200" s="21">
        <v>210993.68</v>
      </c>
      <c r="I200" s="20"/>
    </row>
    <row r="201" spans="3:12" x14ac:dyDescent="0.25">
      <c r="C201" s="17" t="s">
        <v>388</v>
      </c>
      <c r="D201" s="17" t="s">
        <v>245</v>
      </c>
      <c r="E201" s="19">
        <v>62500030</v>
      </c>
      <c r="F201" s="20" t="s">
        <v>151</v>
      </c>
      <c r="G201" s="15" t="s">
        <v>149</v>
      </c>
      <c r="H201" s="21">
        <v>3780.5699999999997</v>
      </c>
      <c r="I201" s="20"/>
    </row>
    <row r="202" spans="3:12" x14ac:dyDescent="0.25">
      <c r="C202" s="17" t="s">
        <v>388</v>
      </c>
      <c r="D202" s="17" t="s">
        <v>245</v>
      </c>
      <c r="E202" s="19">
        <v>62900040</v>
      </c>
      <c r="F202" s="15" t="s">
        <v>334</v>
      </c>
      <c r="G202" s="15" t="s">
        <v>166</v>
      </c>
      <c r="H202" s="21">
        <v>1271.08</v>
      </c>
      <c r="I202" s="20"/>
    </row>
    <row r="203" spans="3:12" x14ac:dyDescent="0.25">
      <c r="C203" s="17" t="s">
        <v>388</v>
      </c>
      <c r="D203" s="17" t="s">
        <v>245</v>
      </c>
      <c r="E203" s="19">
        <v>60100140</v>
      </c>
      <c r="F203" s="20" t="s">
        <v>199</v>
      </c>
      <c r="G203" s="15" t="s">
        <v>186</v>
      </c>
      <c r="H203" s="21">
        <v>6601.65</v>
      </c>
      <c r="I203" s="20"/>
    </row>
    <row r="204" spans="3:12" x14ac:dyDescent="0.25">
      <c r="C204" s="17" t="s">
        <v>388</v>
      </c>
      <c r="D204" s="17" t="s">
        <v>245</v>
      </c>
      <c r="E204" s="19">
        <v>62600040</v>
      </c>
      <c r="F204" s="20" t="s">
        <v>161</v>
      </c>
      <c r="G204" s="15" t="s">
        <v>158</v>
      </c>
      <c r="H204" s="21">
        <v>640</v>
      </c>
      <c r="I204" s="20"/>
    </row>
    <row r="205" spans="3:12" x14ac:dyDescent="0.25">
      <c r="C205" s="17" t="s">
        <v>388</v>
      </c>
      <c r="D205" s="17" t="s">
        <v>245</v>
      </c>
      <c r="E205" s="19">
        <v>62900080</v>
      </c>
      <c r="F205" s="20" t="s">
        <v>172</v>
      </c>
      <c r="G205" s="15" t="s">
        <v>166</v>
      </c>
      <c r="H205" s="21">
        <f>906018.12+9858.49</f>
        <v>915876.61</v>
      </c>
      <c r="I205" s="20"/>
    </row>
    <row r="206" spans="3:12" x14ac:dyDescent="0.25">
      <c r="C206" s="17" t="s">
        <v>388</v>
      </c>
      <c r="D206" s="17" t="s">
        <v>245</v>
      </c>
      <c r="E206" s="19">
        <v>60100180</v>
      </c>
      <c r="F206" s="15" t="s">
        <v>203</v>
      </c>
      <c r="G206" s="15" t="s">
        <v>186</v>
      </c>
      <c r="H206" s="21">
        <v>2070</v>
      </c>
      <c r="I206" s="20"/>
      <c r="J206" s="12"/>
      <c r="K206" s="22"/>
      <c r="L206" s="12"/>
    </row>
    <row r="207" spans="3:12" x14ac:dyDescent="0.25">
      <c r="H207" s="12"/>
    </row>
    <row r="208" spans="3:12" x14ac:dyDescent="0.25">
      <c r="H208" s="12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8" sqref="G18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1" t="s">
        <v>13</v>
      </c>
      <c r="B1" s="1" t="s">
        <v>6</v>
      </c>
      <c r="C1" s="1" t="s">
        <v>7</v>
      </c>
      <c r="D1" s="1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2" sqref="C12"/>
    </sheetView>
  </sheetViews>
  <sheetFormatPr defaultRowHeight="15" x14ac:dyDescent="0.25"/>
  <cols>
    <col min="1" max="1" width="37.7109375" bestFit="1" customWidth="1"/>
    <col min="2" max="2" width="20" bestFit="1" customWidth="1"/>
    <col min="3" max="3" width="41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10</v>
      </c>
    </row>
    <row r="2" spans="1:7" x14ac:dyDescent="0.25">
      <c r="A2" s="2" t="s">
        <v>240</v>
      </c>
      <c r="B2" s="2" t="s">
        <v>241</v>
      </c>
      <c r="C2" s="2" t="s">
        <v>242</v>
      </c>
      <c r="D2" s="2" t="s">
        <v>11</v>
      </c>
      <c r="E2" s="2" t="s">
        <v>243</v>
      </c>
      <c r="F2" s="2" t="s">
        <v>244</v>
      </c>
      <c r="G2" s="2" t="s">
        <v>12</v>
      </c>
    </row>
    <row r="3" spans="1:7" x14ac:dyDescent="0.25">
      <c r="A3" s="2" t="s">
        <v>245</v>
      </c>
      <c r="B3" s="2" t="s">
        <v>241</v>
      </c>
      <c r="C3" s="2" t="s">
        <v>246</v>
      </c>
      <c r="D3" s="2" t="s">
        <v>11</v>
      </c>
      <c r="E3" s="2" t="s">
        <v>243</v>
      </c>
      <c r="F3" s="2" t="s">
        <v>244</v>
      </c>
      <c r="G3" s="2" t="s">
        <v>12</v>
      </c>
    </row>
    <row r="4" spans="1:7" x14ac:dyDescent="0.25">
      <c r="A4" s="2" t="s">
        <v>247</v>
      </c>
      <c r="B4" s="2" t="s">
        <v>241</v>
      </c>
      <c r="C4" s="2" t="s">
        <v>248</v>
      </c>
      <c r="D4" s="2" t="s">
        <v>11</v>
      </c>
      <c r="E4" s="2" t="s">
        <v>243</v>
      </c>
      <c r="F4" s="2" t="s">
        <v>244</v>
      </c>
      <c r="G4" s="2" t="s">
        <v>12</v>
      </c>
    </row>
    <row r="5" spans="1:7" x14ac:dyDescent="0.25">
      <c r="A5" s="2" t="s">
        <v>249</v>
      </c>
      <c r="B5" s="2" t="s">
        <v>241</v>
      </c>
      <c r="C5" s="2" t="s">
        <v>250</v>
      </c>
      <c r="D5" s="2" t="s">
        <v>11</v>
      </c>
      <c r="E5" s="2" t="s">
        <v>243</v>
      </c>
      <c r="F5" s="2" t="s">
        <v>244</v>
      </c>
      <c r="G5" s="2" t="s">
        <v>12</v>
      </c>
    </row>
    <row r="6" spans="1:7" x14ac:dyDescent="0.25">
      <c r="A6" s="2" t="s">
        <v>251</v>
      </c>
      <c r="B6" s="2" t="s">
        <v>241</v>
      </c>
      <c r="C6" s="2" t="s">
        <v>242</v>
      </c>
      <c r="D6" s="2" t="s">
        <v>11</v>
      </c>
      <c r="E6" s="2" t="s">
        <v>243</v>
      </c>
      <c r="F6" s="2" t="s">
        <v>244</v>
      </c>
      <c r="G6" s="2" t="s">
        <v>12</v>
      </c>
    </row>
    <row r="7" spans="1:7" x14ac:dyDescent="0.25">
      <c r="A7" s="2" t="s">
        <v>252</v>
      </c>
      <c r="B7" s="2" t="s">
        <v>241</v>
      </c>
      <c r="C7" s="2" t="s">
        <v>242</v>
      </c>
      <c r="D7" s="2" t="s">
        <v>11</v>
      </c>
      <c r="E7" s="2" t="s">
        <v>243</v>
      </c>
      <c r="F7" s="2" t="s">
        <v>244</v>
      </c>
      <c r="G7" s="2" t="s">
        <v>12</v>
      </c>
    </row>
    <row r="8" spans="1:7" x14ac:dyDescent="0.25">
      <c r="A8" s="2" t="s">
        <v>253</v>
      </c>
      <c r="B8" s="2" t="s">
        <v>241</v>
      </c>
      <c r="C8" s="2" t="s">
        <v>242</v>
      </c>
      <c r="D8" s="2" t="s">
        <v>11</v>
      </c>
      <c r="E8" s="2" t="s">
        <v>243</v>
      </c>
      <c r="F8" s="2" t="s">
        <v>244</v>
      </c>
      <c r="G8" s="2" t="s">
        <v>12</v>
      </c>
    </row>
    <row r="9" spans="1:7" x14ac:dyDescent="0.25">
      <c r="A9" s="2" t="s">
        <v>254</v>
      </c>
      <c r="B9" s="2" t="s">
        <v>241</v>
      </c>
      <c r="C9" s="2" t="s">
        <v>242</v>
      </c>
      <c r="D9" s="2" t="s">
        <v>11</v>
      </c>
      <c r="E9" s="2" t="s">
        <v>243</v>
      </c>
      <c r="F9" s="2" t="s">
        <v>244</v>
      </c>
      <c r="G9" s="2" t="s">
        <v>12</v>
      </c>
    </row>
    <row r="10" spans="1:7" x14ac:dyDescent="0.25">
      <c r="A10" s="2" t="s">
        <v>255</v>
      </c>
      <c r="B10" s="2" t="s">
        <v>241</v>
      </c>
      <c r="C10" s="2" t="s">
        <v>242</v>
      </c>
      <c r="D10" s="2" t="s">
        <v>11</v>
      </c>
      <c r="E10" s="2" t="s">
        <v>243</v>
      </c>
      <c r="F10" s="2" t="s">
        <v>244</v>
      </c>
      <c r="G10" s="2" t="s">
        <v>12</v>
      </c>
    </row>
    <row r="11" spans="1:7" x14ac:dyDescent="0.25">
      <c r="A11" s="2" t="s">
        <v>256</v>
      </c>
      <c r="B11" s="2" t="s">
        <v>241</v>
      </c>
      <c r="C11" s="2" t="s">
        <v>242</v>
      </c>
      <c r="D11" s="2" t="s">
        <v>11</v>
      </c>
      <c r="E11" s="2" t="s">
        <v>243</v>
      </c>
      <c r="F11" s="2" t="s">
        <v>244</v>
      </c>
      <c r="G11" s="2" t="s">
        <v>12</v>
      </c>
    </row>
    <row r="12" spans="1:7" x14ac:dyDescent="0.25">
      <c r="A12" s="2" t="s">
        <v>257</v>
      </c>
      <c r="B12" s="2" t="s">
        <v>241</v>
      </c>
      <c r="C12" s="2" t="s">
        <v>258</v>
      </c>
      <c r="D12" s="2" t="s">
        <v>11</v>
      </c>
      <c r="E12" s="2" t="s">
        <v>258</v>
      </c>
      <c r="F12" s="2" t="s">
        <v>259</v>
      </c>
      <c r="G12" s="2" t="s">
        <v>12</v>
      </c>
    </row>
    <row r="13" spans="1:7" x14ac:dyDescent="0.25">
      <c r="A13" s="2" t="s">
        <v>260</v>
      </c>
      <c r="B13" s="2" t="s">
        <v>241</v>
      </c>
      <c r="C13" s="2" t="s">
        <v>246</v>
      </c>
      <c r="D13" s="2" t="s">
        <v>11</v>
      </c>
      <c r="E13" s="2" t="s">
        <v>243</v>
      </c>
      <c r="F13" s="2" t="s">
        <v>259</v>
      </c>
      <c r="G13" s="2" t="s">
        <v>12</v>
      </c>
    </row>
    <row r="14" spans="1:7" x14ac:dyDescent="0.25">
      <c r="A14" s="2" t="s">
        <v>261</v>
      </c>
      <c r="B14" s="2" t="s">
        <v>241</v>
      </c>
      <c r="C14" s="2" t="s">
        <v>258</v>
      </c>
      <c r="D14" s="2" t="s">
        <v>11</v>
      </c>
      <c r="E14" s="2" t="s">
        <v>258</v>
      </c>
      <c r="F14" s="2" t="s">
        <v>262</v>
      </c>
      <c r="G14" s="2" t="s">
        <v>12</v>
      </c>
    </row>
    <row r="15" spans="1:7" x14ac:dyDescent="0.25">
      <c r="A15" s="2" t="s">
        <v>263</v>
      </c>
      <c r="B15" s="2" t="s">
        <v>241</v>
      </c>
      <c r="C15" s="2" t="s">
        <v>246</v>
      </c>
      <c r="D15" s="2" t="s">
        <v>11</v>
      </c>
      <c r="E15" s="2" t="s">
        <v>243</v>
      </c>
      <c r="F15" s="2" t="s">
        <v>264</v>
      </c>
      <c r="G15" s="2" t="s">
        <v>12</v>
      </c>
    </row>
    <row r="16" spans="1:7" x14ac:dyDescent="0.25">
      <c r="A16" s="2" t="s">
        <v>265</v>
      </c>
      <c r="B16" s="2" t="s">
        <v>241</v>
      </c>
      <c r="C16" s="2" t="s">
        <v>258</v>
      </c>
      <c r="D16" s="2" t="s">
        <v>11</v>
      </c>
      <c r="E16" s="2" t="s">
        <v>258</v>
      </c>
      <c r="F16" s="2" t="s">
        <v>266</v>
      </c>
      <c r="G16" s="2" t="s">
        <v>12</v>
      </c>
    </row>
    <row r="17" spans="1:7" x14ac:dyDescent="0.25">
      <c r="A17" s="2"/>
      <c r="B17" s="2"/>
      <c r="C17" s="2"/>
      <c r="D17" s="2"/>
      <c r="E17" s="2"/>
      <c r="F17" s="2"/>
      <c r="G17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selection activeCell="A3" sqref="A3:B3"/>
    </sheetView>
  </sheetViews>
  <sheetFormatPr defaultRowHeight="15" x14ac:dyDescent="0.25"/>
  <cols>
    <col min="1" max="1" width="6.140625" customWidth="1"/>
    <col min="2" max="2" width="17.7109375" customWidth="1"/>
    <col min="3" max="3" width="9.7109375" style="7" customWidth="1"/>
    <col min="4" max="4" width="7.85546875" style="7" customWidth="1"/>
    <col min="5" max="5" width="11.85546875" style="11" customWidth="1"/>
    <col min="6" max="6" width="59.5703125" bestFit="1" customWidth="1"/>
    <col min="7" max="7" width="41.140625" bestFit="1" customWidth="1"/>
    <col min="8" max="8" width="15.140625" customWidth="1"/>
  </cols>
  <sheetData>
    <row r="1" spans="1:8" x14ac:dyDescent="0.25">
      <c r="A1" s="10" t="s">
        <v>0</v>
      </c>
    </row>
    <row r="2" spans="1:8" x14ac:dyDescent="0.25">
      <c r="A2" s="1" t="s">
        <v>1</v>
      </c>
      <c r="B2" s="1" t="s">
        <v>2</v>
      </c>
      <c r="C2" s="9" t="s">
        <v>3</v>
      </c>
      <c r="D2" s="9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>
        <v>1028</v>
      </c>
      <c r="B3" t="s">
        <v>11</v>
      </c>
      <c r="C3" s="8" t="s">
        <v>241</v>
      </c>
      <c r="D3" s="8" t="s">
        <v>258</v>
      </c>
      <c r="E3" s="11">
        <v>61200010</v>
      </c>
      <c r="F3" t="s">
        <v>49</v>
      </c>
      <c r="G3" s="3" t="s">
        <v>50</v>
      </c>
      <c r="H3" s="6">
        <v>11229.470000000001</v>
      </c>
    </row>
    <row r="4" spans="1:8" x14ac:dyDescent="0.25">
      <c r="C4" s="8" t="s">
        <v>241</v>
      </c>
      <c r="D4" s="8" t="s">
        <v>258</v>
      </c>
      <c r="E4" s="11">
        <v>61400010</v>
      </c>
      <c r="F4" t="s">
        <v>60</v>
      </c>
      <c r="G4" s="4" t="s">
        <v>61</v>
      </c>
      <c r="H4" s="6">
        <v>10461161.488571426</v>
      </c>
    </row>
    <row r="5" spans="1:8" x14ac:dyDescent="0.25">
      <c r="C5" s="8" t="s">
        <v>241</v>
      </c>
      <c r="D5" s="8" t="s">
        <v>258</v>
      </c>
      <c r="E5" s="11">
        <v>61400020</v>
      </c>
      <c r="F5" t="s">
        <v>62</v>
      </c>
      <c r="G5" s="4" t="s">
        <v>61</v>
      </c>
      <c r="H5" s="6">
        <v>4181175.8</v>
      </c>
    </row>
    <row r="6" spans="1:8" x14ac:dyDescent="0.25">
      <c r="C6" s="8" t="s">
        <v>241</v>
      </c>
      <c r="D6" s="8" t="s">
        <v>258</v>
      </c>
      <c r="E6" s="11">
        <v>61400030</v>
      </c>
      <c r="F6" t="s">
        <v>63</v>
      </c>
      <c r="G6" s="4" t="s">
        <v>61</v>
      </c>
      <c r="H6" s="6">
        <v>900888.42999999993</v>
      </c>
    </row>
    <row r="7" spans="1:8" x14ac:dyDescent="0.25">
      <c r="C7" s="8" t="s">
        <v>241</v>
      </c>
      <c r="D7" s="8" t="s">
        <v>258</v>
      </c>
      <c r="E7" s="11">
        <v>62200140</v>
      </c>
      <c r="F7" t="s">
        <v>131</v>
      </c>
      <c r="G7" s="4" t="s">
        <v>121</v>
      </c>
      <c r="H7" s="6">
        <v>56455.919999999984</v>
      </c>
    </row>
    <row r="8" spans="1:8" x14ac:dyDescent="0.25">
      <c r="C8" s="8" t="s">
        <v>241</v>
      </c>
      <c r="D8" s="8" t="s">
        <v>258</v>
      </c>
      <c r="E8" s="11">
        <v>62200130</v>
      </c>
      <c r="F8" t="s">
        <v>130</v>
      </c>
      <c r="G8" s="4" t="s">
        <v>121</v>
      </c>
      <c r="H8" s="6">
        <v>1060.4100000000001</v>
      </c>
    </row>
    <row r="9" spans="1:8" x14ac:dyDescent="0.25">
      <c r="C9" s="8" t="s">
        <v>241</v>
      </c>
      <c r="D9" s="8" t="s">
        <v>258</v>
      </c>
      <c r="E9" s="11">
        <v>62200180</v>
      </c>
      <c r="F9" t="s">
        <v>135</v>
      </c>
      <c r="G9" s="4" t="s">
        <v>121</v>
      </c>
      <c r="H9" s="6">
        <v>1748.97</v>
      </c>
    </row>
    <row r="10" spans="1:8" x14ac:dyDescent="0.25">
      <c r="C10" s="8" t="s">
        <v>241</v>
      </c>
      <c r="D10" s="8" t="s">
        <v>258</v>
      </c>
      <c r="E10" s="11">
        <v>62200050</v>
      </c>
      <c r="F10" t="s">
        <v>124</v>
      </c>
      <c r="G10" s="4" t="s">
        <v>121</v>
      </c>
      <c r="H10" s="6">
        <v>2593697.0166666671</v>
      </c>
    </row>
    <row r="11" spans="1:8" x14ac:dyDescent="0.25">
      <c r="C11" s="8" t="s">
        <v>241</v>
      </c>
      <c r="D11" s="8" t="s">
        <v>258</v>
      </c>
      <c r="E11" s="11">
        <v>62200060</v>
      </c>
      <c r="F11" t="s">
        <v>125</v>
      </c>
      <c r="G11" s="4" t="s">
        <v>121</v>
      </c>
      <c r="H11" s="6">
        <v>7607.41</v>
      </c>
    </row>
    <row r="12" spans="1:8" x14ac:dyDescent="0.25">
      <c r="C12" s="8" t="s">
        <v>241</v>
      </c>
      <c r="D12" s="8" t="s">
        <v>258</v>
      </c>
      <c r="E12" s="11">
        <v>62200150</v>
      </c>
      <c r="F12" t="s">
        <v>132</v>
      </c>
      <c r="G12" s="4" t="s">
        <v>121</v>
      </c>
      <c r="H12" s="6">
        <v>6125.12</v>
      </c>
    </row>
    <row r="13" spans="1:8" x14ac:dyDescent="0.25">
      <c r="C13" s="8" t="s">
        <v>241</v>
      </c>
      <c r="D13" s="8" t="s">
        <v>258</v>
      </c>
      <c r="E13" s="11">
        <v>62200160</v>
      </c>
      <c r="F13" t="s">
        <v>133</v>
      </c>
      <c r="G13" s="4" t="s">
        <v>121</v>
      </c>
      <c r="H13" s="6">
        <v>-2788.81</v>
      </c>
    </row>
    <row r="14" spans="1:8" x14ac:dyDescent="0.25">
      <c r="C14" s="8" t="s">
        <v>241</v>
      </c>
      <c r="D14" s="8" t="s">
        <v>258</v>
      </c>
      <c r="E14" s="11">
        <v>62200110</v>
      </c>
      <c r="F14" t="s">
        <v>128</v>
      </c>
      <c r="G14" s="4" t="s">
        <v>121</v>
      </c>
      <c r="H14" s="6">
        <v>1064616.7377773335</v>
      </c>
    </row>
    <row r="15" spans="1:8" x14ac:dyDescent="0.25">
      <c r="C15" s="8" t="s">
        <v>241</v>
      </c>
      <c r="D15" s="8" t="s">
        <v>258</v>
      </c>
      <c r="E15" s="11">
        <v>62200170</v>
      </c>
      <c r="F15" t="s">
        <v>134</v>
      </c>
      <c r="G15" s="4" t="s">
        <v>121</v>
      </c>
      <c r="H15" s="6">
        <v>341599.99000000005</v>
      </c>
    </row>
    <row r="16" spans="1:8" x14ac:dyDescent="0.25">
      <c r="C16" s="8" t="s">
        <v>241</v>
      </c>
      <c r="D16" s="8" t="s">
        <v>258</v>
      </c>
      <c r="E16" s="11">
        <v>60100140</v>
      </c>
      <c r="F16" t="s">
        <v>199</v>
      </c>
      <c r="G16" s="4" t="s">
        <v>186</v>
      </c>
      <c r="H16" s="6">
        <v>6601.65</v>
      </c>
    </row>
    <row r="17" spans="3:8" x14ac:dyDescent="0.25">
      <c r="C17" s="8" t="s">
        <v>241</v>
      </c>
      <c r="D17" s="8" t="s">
        <v>258</v>
      </c>
      <c r="E17" s="11">
        <v>65000030</v>
      </c>
      <c r="F17" t="s">
        <v>177</v>
      </c>
      <c r="G17" s="4" t="s">
        <v>178</v>
      </c>
      <c r="H17" s="6">
        <v>1607710.3499999999</v>
      </c>
    </row>
    <row r="18" spans="3:8" x14ac:dyDescent="0.25">
      <c r="C18" s="8" t="s">
        <v>241</v>
      </c>
      <c r="D18" s="8" t="s">
        <v>258</v>
      </c>
      <c r="E18" s="11">
        <v>60700010</v>
      </c>
      <c r="F18" t="s">
        <v>14</v>
      </c>
      <c r="G18" s="4" t="s">
        <v>15</v>
      </c>
      <c r="H18" s="6">
        <v>1178712.1200000001</v>
      </c>
    </row>
    <row r="19" spans="3:8" x14ac:dyDescent="0.25">
      <c r="C19" s="8" t="s">
        <v>241</v>
      </c>
      <c r="D19" s="8" t="s">
        <v>258</v>
      </c>
      <c r="E19" s="11">
        <v>61400150</v>
      </c>
      <c r="F19" t="s">
        <v>70</v>
      </c>
      <c r="G19" s="4" t="s">
        <v>61</v>
      </c>
      <c r="H19" s="6">
        <v>43050</v>
      </c>
    </row>
    <row r="20" spans="3:8" x14ac:dyDescent="0.25">
      <c r="C20" s="8" t="s">
        <v>241</v>
      </c>
      <c r="D20" s="8" t="s">
        <v>258</v>
      </c>
      <c r="E20" s="11">
        <v>62700040</v>
      </c>
      <c r="F20" t="s">
        <v>162</v>
      </c>
      <c r="G20" s="4" t="s">
        <v>163</v>
      </c>
      <c r="H20" s="6">
        <v>7277.2</v>
      </c>
    </row>
    <row r="21" spans="3:8" x14ac:dyDescent="0.25">
      <c r="C21" s="8" t="s">
        <v>241</v>
      </c>
      <c r="D21" s="8" t="s">
        <v>258</v>
      </c>
      <c r="E21" s="11">
        <v>60100040</v>
      </c>
      <c r="F21" t="s">
        <v>189</v>
      </c>
      <c r="G21" s="4" t="s">
        <v>186</v>
      </c>
      <c r="H21" s="6">
        <v>30500</v>
      </c>
    </row>
    <row r="22" spans="3:8" x14ac:dyDescent="0.25">
      <c r="C22" s="8" t="s">
        <v>241</v>
      </c>
      <c r="D22" s="8" t="s">
        <v>258</v>
      </c>
      <c r="E22" s="11">
        <v>61300010</v>
      </c>
      <c r="F22" t="s">
        <v>53</v>
      </c>
      <c r="G22" s="4" t="s">
        <v>54</v>
      </c>
      <c r="H22" s="6">
        <v>180381.22999999998</v>
      </c>
    </row>
    <row r="23" spans="3:8" x14ac:dyDescent="0.25">
      <c r="C23" s="8" t="s">
        <v>241</v>
      </c>
      <c r="D23" s="8" t="s">
        <v>258</v>
      </c>
      <c r="E23" s="11">
        <v>61300040</v>
      </c>
      <c r="F23" t="s">
        <v>57</v>
      </c>
      <c r="G23" s="4" t="s">
        <v>54</v>
      </c>
      <c r="H23" s="6">
        <v>78553.959999999992</v>
      </c>
    </row>
    <row r="24" spans="3:8" x14ac:dyDescent="0.25">
      <c r="C24" s="8" t="s">
        <v>241</v>
      </c>
      <c r="D24" s="8" t="s">
        <v>258</v>
      </c>
      <c r="E24" s="11">
        <v>60900100</v>
      </c>
      <c r="F24" t="s">
        <v>37</v>
      </c>
      <c r="G24" s="4" t="s">
        <v>28</v>
      </c>
      <c r="H24" s="6">
        <v>103039.99</v>
      </c>
    </row>
    <row r="25" spans="3:8" x14ac:dyDescent="0.25">
      <c r="C25" s="8" t="s">
        <v>241</v>
      </c>
      <c r="D25" s="8" t="s">
        <v>258</v>
      </c>
      <c r="E25" s="11">
        <v>60400060</v>
      </c>
      <c r="F25" t="s">
        <v>228</v>
      </c>
      <c r="G25" s="4" t="s">
        <v>223</v>
      </c>
      <c r="H25" s="6">
        <v>595854.87914285716</v>
      </c>
    </row>
    <row r="26" spans="3:8" x14ac:dyDescent="0.25">
      <c r="C26" s="8" t="s">
        <v>241</v>
      </c>
      <c r="D26" s="8" t="s">
        <v>258</v>
      </c>
      <c r="E26" s="11">
        <v>60800080</v>
      </c>
      <c r="F26" t="s">
        <v>25</v>
      </c>
      <c r="G26" s="4" t="s">
        <v>18</v>
      </c>
      <c r="H26" s="6">
        <v>73041.48000000001</v>
      </c>
    </row>
    <row r="27" spans="3:8" x14ac:dyDescent="0.25">
      <c r="C27" s="8" t="s">
        <v>241</v>
      </c>
      <c r="D27" s="8" t="s">
        <v>258</v>
      </c>
      <c r="E27" s="11">
        <v>60400040</v>
      </c>
      <c r="F27" t="s">
        <v>226</v>
      </c>
      <c r="G27" s="4" t="s">
        <v>223</v>
      </c>
      <c r="H27" s="6">
        <v>322576.39966609149</v>
      </c>
    </row>
    <row r="28" spans="3:8" x14ac:dyDescent="0.25">
      <c r="C28" s="8" t="s">
        <v>241</v>
      </c>
      <c r="D28" s="8" t="s">
        <v>258</v>
      </c>
      <c r="E28" s="11">
        <v>62900010</v>
      </c>
      <c r="F28" t="s">
        <v>165</v>
      </c>
      <c r="G28" s="4" t="s">
        <v>166</v>
      </c>
      <c r="H28" s="6">
        <v>19455.229999999992</v>
      </c>
    </row>
    <row r="29" spans="3:8" x14ac:dyDescent="0.25">
      <c r="C29" s="8" t="s">
        <v>241</v>
      </c>
      <c r="D29" s="8" t="s">
        <v>258</v>
      </c>
      <c r="E29" s="11">
        <v>60800060</v>
      </c>
      <c r="F29" t="s">
        <v>23</v>
      </c>
      <c r="G29" s="4" t="s">
        <v>18</v>
      </c>
      <c r="H29" s="6">
        <v>84788.64</v>
      </c>
    </row>
    <row r="30" spans="3:8" x14ac:dyDescent="0.25">
      <c r="C30" s="8" t="s">
        <v>241</v>
      </c>
      <c r="D30" s="8" t="s">
        <v>258</v>
      </c>
      <c r="E30" s="11">
        <v>60800010</v>
      </c>
      <c r="F30" t="s">
        <v>17</v>
      </c>
      <c r="G30" s="4" t="s">
        <v>18</v>
      </c>
      <c r="H30" s="6">
        <v>124814.23999999996</v>
      </c>
    </row>
    <row r="31" spans="3:8" x14ac:dyDescent="0.25">
      <c r="C31" s="8" t="s">
        <v>241</v>
      </c>
      <c r="D31" s="8" t="s">
        <v>258</v>
      </c>
      <c r="E31" s="11">
        <v>60100190</v>
      </c>
      <c r="F31" t="s">
        <v>204</v>
      </c>
      <c r="G31" s="4" t="s">
        <v>186</v>
      </c>
      <c r="H31" s="6">
        <v>32400</v>
      </c>
    </row>
    <row r="32" spans="3:8" x14ac:dyDescent="0.25">
      <c r="C32" s="8" t="s">
        <v>241</v>
      </c>
      <c r="D32" s="8" t="s">
        <v>258</v>
      </c>
      <c r="E32" s="11">
        <v>60900120</v>
      </c>
      <c r="F32" t="s">
        <v>39</v>
      </c>
      <c r="G32" s="4" t="s">
        <v>28</v>
      </c>
      <c r="H32" s="6">
        <v>22550</v>
      </c>
    </row>
    <row r="33" spans="3:8" x14ac:dyDescent="0.25">
      <c r="C33" s="8" t="s">
        <v>241</v>
      </c>
      <c r="D33" s="8" t="s">
        <v>258</v>
      </c>
      <c r="E33" s="11">
        <v>60900130</v>
      </c>
      <c r="F33" t="s">
        <v>40</v>
      </c>
      <c r="G33" s="4" t="s">
        <v>28</v>
      </c>
      <c r="H33" s="6">
        <v>1456</v>
      </c>
    </row>
    <row r="34" spans="3:8" x14ac:dyDescent="0.25">
      <c r="C34" s="8" t="s">
        <v>241</v>
      </c>
      <c r="D34" s="8" t="s">
        <v>258</v>
      </c>
      <c r="E34" s="11">
        <v>61400140</v>
      </c>
      <c r="F34" t="s">
        <v>69</v>
      </c>
      <c r="G34" s="4" t="s">
        <v>61</v>
      </c>
      <c r="H34" s="6">
        <v>608400</v>
      </c>
    </row>
    <row r="35" spans="3:8" x14ac:dyDescent="0.25">
      <c r="C35" s="8" t="s">
        <v>241</v>
      </c>
      <c r="D35" s="8" t="s">
        <v>258</v>
      </c>
      <c r="E35" s="11">
        <v>61200020</v>
      </c>
      <c r="F35" t="s">
        <v>51</v>
      </c>
      <c r="G35" s="4" t="s">
        <v>50</v>
      </c>
      <c r="H35" s="6">
        <v>37550</v>
      </c>
    </row>
    <row r="36" spans="3:8" x14ac:dyDescent="0.25">
      <c r="C36" s="8" t="s">
        <v>241</v>
      </c>
      <c r="D36" s="8" t="s">
        <v>258</v>
      </c>
      <c r="E36" s="11">
        <v>60100180</v>
      </c>
      <c r="F36" t="s">
        <v>203</v>
      </c>
      <c r="G36" s="4" t="s">
        <v>186</v>
      </c>
      <c r="H36" s="6">
        <v>3440</v>
      </c>
    </row>
    <row r="37" spans="3:8" x14ac:dyDescent="0.25">
      <c r="C37" s="8" t="s">
        <v>241</v>
      </c>
      <c r="D37" s="8" t="s">
        <v>258</v>
      </c>
      <c r="E37" s="11">
        <v>62600040</v>
      </c>
      <c r="F37" t="s">
        <v>161</v>
      </c>
      <c r="G37" s="4" t="s">
        <v>158</v>
      </c>
      <c r="H37" s="6">
        <v>1901659.2842857139</v>
      </c>
    </row>
    <row r="38" spans="3:8" x14ac:dyDescent="0.25">
      <c r="C38" s="8" t="s">
        <v>241</v>
      </c>
      <c r="D38" s="8" t="s">
        <v>258</v>
      </c>
      <c r="E38" s="11">
        <v>62600010</v>
      </c>
      <c r="F38" t="s">
        <v>157</v>
      </c>
      <c r="G38" s="4" t="s">
        <v>158</v>
      </c>
      <c r="H38" s="6">
        <v>270841.37</v>
      </c>
    </row>
    <row r="39" spans="3:8" x14ac:dyDescent="0.25">
      <c r="C39" s="8" t="s">
        <v>241</v>
      </c>
      <c r="D39" s="8" t="s">
        <v>258</v>
      </c>
      <c r="E39" s="11">
        <v>61400160</v>
      </c>
      <c r="F39" t="s">
        <v>71</v>
      </c>
      <c r="G39" s="5" t="s">
        <v>61</v>
      </c>
      <c r="H39" s="6">
        <v>531160</v>
      </c>
    </row>
    <row r="40" spans="3:8" x14ac:dyDescent="0.25">
      <c r="C40" s="8" t="s">
        <v>241</v>
      </c>
      <c r="D40" s="8" t="s">
        <v>258</v>
      </c>
      <c r="E40" s="11">
        <v>60300010</v>
      </c>
      <c r="F40" t="s">
        <v>212</v>
      </c>
      <c r="G40" s="4" t="s">
        <v>213</v>
      </c>
      <c r="H40" s="6">
        <v>553768.55999999994</v>
      </c>
    </row>
    <row r="41" spans="3:8" x14ac:dyDescent="0.25">
      <c r="C41" s="8" t="s">
        <v>241</v>
      </c>
      <c r="D41" s="8" t="s">
        <v>258</v>
      </c>
      <c r="E41" s="11">
        <v>60300020</v>
      </c>
      <c r="F41" t="s">
        <v>214</v>
      </c>
      <c r="G41" s="4" t="s">
        <v>213</v>
      </c>
      <c r="H41" s="6">
        <v>153697.25</v>
      </c>
    </row>
    <row r="42" spans="3:8" x14ac:dyDescent="0.25">
      <c r="C42" s="8" t="s">
        <v>241</v>
      </c>
      <c r="D42" s="8" t="s">
        <v>258</v>
      </c>
      <c r="E42" s="11">
        <v>60300060</v>
      </c>
      <c r="F42" t="s">
        <v>218</v>
      </c>
      <c r="G42" s="4" t="s">
        <v>213</v>
      </c>
      <c r="H42" s="6">
        <v>7280541.7300000004</v>
      </c>
    </row>
    <row r="43" spans="3:8" x14ac:dyDescent="0.25">
      <c r="C43" s="8" t="s">
        <v>241</v>
      </c>
      <c r="D43" s="8" t="s">
        <v>258</v>
      </c>
      <c r="E43" s="11">
        <v>60400010</v>
      </c>
      <c r="F43" t="s">
        <v>223</v>
      </c>
      <c r="G43" s="4" t="s">
        <v>223</v>
      </c>
      <c r="H43" s="6">
        <v>712.5</v>
      </c>
    </row>
    <row r="44" spans="3:8" x14ac:dyDescent="0.25">
      <c r="C44" s="8" t="s">
        <v>241</v>
      </c>
      <c r="D44" s="8" t="s">
        <v>258</v>
      </c>
      <c r="E44" s="11">
        <v>60100010</v>
      </c>
      <c r="F44" t="s">
        <v>185</v>
      </c>
      <c r="G44" s="4" t="s">
        <v>186</v>
      </c>
      <c r="H44" s="6">
        <v>165147.60999999996</v>
      </c>
    </row>
    <row r="45" spans="3:8" x14ac:dyDescent="0.25">
      <c r="C45" s="8" t="s">
        <v>241</v>
      </c>
      <c r="D45" s="8" t="s">
        <v>258</v>
      </c>
      <c r="E45" s="11">
        <v>60000010</v>
      </c>
      <c r="F45" t="s">
        <v>179</v>
      </c>
      <c r="G45" s="4" t="s">
        <v>180</v>
      </c>
      <c r="H45" s="6">
        <v>1971045.8000000003</v>
      </c>
    </row>
    <row r="46" spans="3:8" x14ac:dyDescent="0.25">
      <c r="C46" s="8" t="s">
        <v>241</v>
      </c>
      <c r="D46" s="8" t="s">
        <v>258</v>
      </c>
      <c r="E46" s="11">
        <v>60100030</v>
      </c>
      <c r="F46" t="s">
        <v>188</v>
      </c>
      <c r="G46" s="4" t="s">
        <v>186</v>
      </c>
      <c r="H46" s="6">
        <v>1139445.5603333332</v>
      </c>
    </row>
    <row r="47" spans="3:8" x14ac:dyDescent="0.25">
      <c r="C47" s="8" t="s">
        <v>241</v>
      </c>
      <c r="D47" s="8" t="s">
        <v>258</v>
      </c>
      <c r="E47" s="11">
        <v>60000030</v>
      </c>
      <c r="F47" t="s">
        <v>182</v>
      </c>
      <c r="G47" s="4" t="s">
        <v>180</v>
      </c>
      <c r="H47" s="6">
        <v>11556.08</v>
      </c>
    </row>
    <row r="48" spans="3:8" x14ac:dyDescent="0.25">
      <c r="C48" s="8" t="s">
        <v>241</v>
      </c>
      <c r="D48" s="8" t="s">
        <v>258</v>
      </c>
      <c r="E48" s="11">
        <v>60200020</v>
      </c>
      <c r="F48" t="s">
        <v>210</v>
      </c>
      <c r="G48" s="4" t="s">
        <v>209</v>
      </c>
      <c r="H48" s="6">
        <v>8699.5299999999988</v>
      </c>
    </row>
    <row r="49" spans="3:8" x14ac:dyDescent="0.25">
      <c r="C49" s="8" t="s">
        <v>241</v>
      </c>
      <c r="D49" s="8" t="s">
        <v>258</v>
      </c>
      <c r="E49" s="11">
        <v>60200030</v>
      </c>
      <c r="F49" t="s">
        <v>211</v>
      </c>
      <c r="G49" s="4" t="s">
        <v>209</v>
      </c>
      <c r="H49" s="6">
        <v>38712.980000000003</v>
      </c>
    </row>
    <row r="50" spans="3:8" x14ac:dyDescent="0.25">
      <c r="C50" s="8" t="s">
        <v>241</v>
      </c>
      <c r="D50" s="8" t="s">
        <v>258</v>
      </c>
      <c r="E50" s="11">
        <v>60200010</v>
      </c>
      <c r="F50" t="s">
        <v>208</v>
      </c>
      <c r="G50" s="4" t="s">
        <v>209</v>
      </c>
      <c r="H50" s="6">
        <v>170284.02000000002</v>
      </c>
    </row>
    <row r="51" spans="3:8" x14ac:dyDescent="0.25">
      <c r="C51" s="8" t="s">
        <v>241</v>
      </c>
      <c r="D51" s="8" t="s">
        <v>258</v>
      </c>
      <c r="E51" s="11">
        <v>61400040</v>
      </c>
      <c r="F51" t="s">
        <v>64</v>
      </c>
      <c r="G51" s="4" t="s">
        <v>61</v>
      </c>
      <c r="H51" s="6">
        <v>2640119.4957142859</v>
      </c>
    </row>
    <row r="52" spans="3:8" x14ac:dyDescent="0.25">
      <c r="C52" s="8" t="s">
        <v>241</v>
      </c>
      <c r="D52" s="8" t="s">
        <v>258</v>
      </c>
      <c r="E52" s="11">
        <v>62900040</v>
      </c>
      <c r="F52" t="s">
        <v>168</v>
      </c>
      <c r="G52" s="3" t="s">
        <v>166</v>
      </c>
      <c r="H52" s="6">
        <v>66720.509999999995</v>
      </c>
    </row>
    <row r="53" spans="3:8" x14ac:dyDescent="0.25">
      <c r="C53" s="8" t="s">
        <v>241</v>
      </c>
      <c r="D53" s="8" t="s">
        <v>258</v>
      </c>
      <c r="E53" s="11">
        <v>62900080</v>
      </c>
      <c r="F53" t="s">
        <v>172</v>
      </c>
      <c r="G53" s="4" t="s">
        <v>166</v>
      </c>
      <c r="H53" s="6">
        <v>906018.13500000001</v>
      </c>
    </row>
    <row r="54" spans="3:8" x14ac:dyDescent="0.25">
      <c r="C54" s="8" t="s">
        <v>241</v>
      </c>
      <c r="D54" s="8" t="s">
        <v>258</v>
      </c>
      <c r="E54" s="11">
        <v>60800020</v>
      </c>
      <c r="F54" t="s">
        <v>19</v>
      </c>
      <c r="G54" s="4" t="s">
        <v>18</v>
      </c>
      <c r="H54" s="6">
        <v>1770832.4471428599</v>
      </c>
    </row>
    <row r="55" spans="3:8" x14ac:dyDescent="0.25">
      <c r="C55" s="8" t="s">
        <v>241</v>
      </c>
      <c r="D55" s="8" t="s">
        <v>258</v>
      </c>
      <c r="E55" s="11">
        <v>60900010</v>
      </c>
      <c r="F55" t="s">
        <v>27</v>
      </c>
      <c r="G55" s="4" t="s">
        <v>28</v>
      </c>
      <c r="H55" s="6">
        <v>1295888.9599999997</v>
      </c>
    </row>
    <row r="56" spans="3:8" x14ac:dyDescent="0.25">
      <c r="C56" s="8" t="s">
        <v>241</v>
      </c>
      <c r="D56" s="8" t="s">
        <v>258</v>
      </c>
      <c r="E56" s="11">
        <v>60900040</v>
      </c>
      <c r="F56" t="s">
        <v>31</v>
      </c>
      <c r="G56" s="4" t="s">
        <v>28</v>
      </c>
      <c r="H56" s="6">
        <v>24500</v>
      </c>
    </row>
    <row r="57" spans="3:8" x14ac:dyDescent="0.25">
      <c r="C57" s="8" t="s">
        <v>241</v>
      </c>
      <c r="D57" s="8" t="s">
        <v>258</v>
      </c>
      <c r="E57" s="11">
        <v>61100020</v>
      </c>
      <c r="F57" t="s">
        <v>46</v>
      </c>
      <c r="G57" s="4" t="s">
        <v>45</v>
      </c>
      <c r="H57" s="6">
        <v>345365.85857142857</v>
      </c>
    </row>
    <row r="58" spans="3:8" x14ac:dyDescent="0.25">
      <c r="C58" s="8" t="s">
        <v>241</v>
      </c>
      <c r="D58" s="8" t="s">
        <v>258</v>
      </c>
      <c r="E58" s="11">
        <v>61100040</v>
      </c>
      <c r="F58" t="s">
        <v>48</v>
      </c>
      <c r="G58" s="5" t="s">
        <v>45</v>
      </c>
      <c r="H58" s="6">
        <v>149599.55285714284</v>
      </c>
    </row>
    <row r="59" spans="3:8" x14ac:dyDescent="0.25">
      <c r="C59" s="8" t="s">
        <v>241</v>
      </c>
      <c r="D59" s="8" t="s">
        <v>258</v>
      </c>
      <c r="E59" s="11">
        <v>61100030</v>
      </c>
      <c r="F59" t="s">
        <v>47</v>
      </c>
      <c r="G59" s="4" t="s">
        <v>45</v>
      </c>
      <c r="H59" s="6">
        <v>611946.62142857153</v>
      </c>
    </row>
    <row r="60" spans="3:8" x14ac:dyDescent="0.25">
      <c r="C60" s="8" t="s">
        <v>241</v>
      </c>
      <c r="D60" s="8" t="s">
        <v>258</v>
      </c>
      <c r="E60" s="11">
        <v>61800030</v>
      </c>
      <c r="F60" t="s">
        <v>102</v>
      </c>
      <c r="G60" s="4" t="s">
        <v>100</v>
      </c>
      <c r="H60" s="6">
        <v>5700</v>
      </c>
    </row>
    <row r="61" spans="3:8" x14ac:dyDescent="0.25">
      <c r="C61" s="8" t="s">
        <v>241</v>
      </c>
      <c r="D61" s="8" t="s">
        <v>258</v>
      </c>
      <c r="E61" s="11">
        <v>61800010</v>
      </c>
      <c r="F61" t="s">
        <v>99</v>
      </c>
      <c r="G61" s="4" t="s">
        <v>100</v>
      </c>
      <c r="H61" s="6">
        <v>12424.16</v>
      </c>
    </row>
    <row r="62" spans="3:8" x14ac:dyDescent="0.25">
      <c r="C62" s="8" t="s">
        <v>241</v>
      </c>
      <c r="D62" s="8" t="s">
        <v>258</v>
      </c>
      <c r="E62" s="11">
        <v>62900020</v>
      </c>
      <c r="F62" t="s">
        <v>167</v>
      </c>
      <c r="G62" s="4" t="s">
        <v>166</v>
      </c>
      <c r="H62" s="6">
        <v>32283.55</v>
      </c>
    </row>
    <row r="63" spans="3:8" x14ac:dyDescent="0.25">
      <c r="C63" s="8" t="s">
        <v>241</v>
      </c>
      <c r="D63" s="8" t="s">
        <v>258</v>
      </c>
      <c r="E63" s="11">
        <v>60600010</v>
      </c>
      <c r="F63" t="s">
        <v>230</v>
      </c>
      <c r="G63" s="4" t="s">
        <v>230</v>
      </c>
      <c r="H63" s="6">
        <v>320685.38428571424</v>
      </c>
    </row>
    <row r="64" spans="3:8" x14ac:dyDescent="0.25">
      <c r="C64" s="8" t="s">
        <v>241</v>
      </c>
      <c r="D64" s="8" t="s">
        <v>258</v>
      </c>
      <c r="E64" s="11">
        <v>62500020</v>
      </c>
      <c r="F64" t="s">
        <v>150</v>
      </c>
      <c r="G64" s="4" t="s">
        <v>149</v>
      </c>
      <c r="H64" s="6">
        <v>5377803.5699999975</v>
      </c>
    </row>
    <row r="65" spans="3:8" x14ac:dyDescent="0.25">
      <c r="C65" s="8" t="s">
        <v>241</v>
      </c>
      <c r="D65" s="8" t="s">
        <v>258</v>
      </c>
      <c r="E65" s="11">
        <v>62500030</v>
      </c>
      <c r="F65" t="s">
        <v>151</v>
      </c>
      <c r="G65" s="4" t="s">
        <v>149</v>
      </c>
      <c r="H65" s="6">
        <v>334580.12333333329</v>
      </c>
    </row>
    <row r="66" spans="3:8" x14ac:dyDescent="0.25">
      <c r="C66" s="8" t="s">
        <v>241</v>
      </c>
      <c r="D66" s="8" t="s">
        <v>258</v>
      </c>
      <c r="E66" s="11">
        <v>60100050</v>
      </c>
      <c r="F66" t="s">
        <v>190</v>
      </c>
      <c r="G66" s="4" t="s">
        <v>186</v>
      </c>
      <c r="H66" s="6">
        <v>46319.240000000005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sqref="A1:C168"/>
    </sheetView>
  </sheetViews>
  <sheetFormatPr defaultRowHeight="15" x14ac:dyDescent="0.25"/>
  <cols>
    <col min="1" max="1" width="15.7109375" customWidth="1"/>
    <col min="2" max="2" width="59.5703125" bestFit="1" customWidth="1"/>
    <col min="3" max="3" width="41.140625" bestFit="1" customWidth="1"/>
  </cols>
  <sheetData>
    <row r="1" spans="1:3" x14ac:dyDescent="0.25">
      <c r="A1" s="23">
        <v>60000010</v>
      </c>
      <c r="B1" s="24" t="s">
        <v>179</v>
      </c>
      <c r="C1" s="18" t="s">
        <v>180</v>
      </c>
    </row>
    <row r="2" spans="1:3" x14ac:dyDescent="0.25">
      <c r="A2" s="23">
        <v>60000030</v>
      </c>
      <c r="B2" s="24" t="s">
        <v>182</v>
      </c>
      <c r="C2" s="18" t="s">
        <v>180</v>
      </c>
    </row>
    <row r="3" spans="1:3" x14ac:dyDescent="0.25">
      <c r="A3" s="23">
        <v>60200010</v>
      </c>
      <c r="B3" s="24" t="s">
        <v>208</v>
      </c>
      <c r="C3" s="18" t="s">
        <v>209</v>
      </c>
    </row>
    <row r="4" spans="1:3" x14ac:dyDescent="0.25">
      <c r="A4" s="23">
        <v>60100010</v>
      </c>
      <c r="B4" s="24" t="s">
        <v>185</v>
      </c>
      <c r="C4" s="18" t="s">
        <v>186</v>
      </c>
    </row>
    <row r="5" spans="1:3" x14ac:dyDescent="0.25">
      <c r="A5" s="23">
        <v>60100050</v>
      </c>
      <c r="B5" s="18" t="s">
        <v>190</v>
      </c>
      <c r="C5" s="18" t="s">
        <v>186</v>
      </c>
    </row>
    <row r="6" spans="1:3" x14ac:dyDescent="0.25">
      <c r="A6" s="23">
        <v>0</v>
      </c>
      <c r="B6" s="18" t="s">
        <v>271</v>
      </c>
      <c r="C6" s="18"/>
    </row>
    <row r="7" spans="1:3" x14ac:dyDescent="0.25">
      <c r="A7" s="23">
        <v>60200020</v>
      </c>
      <c r="B7" s="24" t="s">
        <v>210</v>
      </c>
      <c r="C7" s="18" t="s">
        <v>209</v>
      </c>
    </row>
    <row r="8" spans="1:3" x14ac:dyDescent="0.25">
      <c r="A8" s="23">
        <v>60200030</v>
      </c>
      <c r="B8" s="24" t="s">
        <v>211</v>
      </c>
      <c r="C8" s="18" t="s">
        <v>209</v>
      </c>
    </row>
    <row r="9" spans="1:3" x14ac:dyDescent="0.25">
      <c r="A9" s="23">
        <v>60100030</v>
      </c>
      <c r="B9" s="18" t="s">
        <v>188</v>
      </c>
      <c r="C9" s="18" t="s">
        <v>186</v>
      </c>
    </row>
    <row r="10" spans="1:3" x14ac:dyDescent="0.25">
      <c r="A10" s="23">
        <v>60300010</v>
      </c>
      <c r="B10" s="24" t="s">
        <v>212</v>
      </c>
      <c r="C10" s="18" t="s">
        <v>213</v>
      </c>
    </row>
    <row r="11" spans="1:3" x14ac:dyDescent="0.25">
      <c r="A11" s="23">
        <v>60300020</v>
      </c>
      <c r="B11" s="24" t="s">
        <v>214</v>
      </c>
      <c r="C11" s="18" t="s">
        <v>213</v>
      </c>
    </row>
    <row r="12" spans="1:3" x14ac:dyDescent="0.25">
      <c r="A12" s="23">
        <v>0</v>
      </c>
      <c r="B12" s="18" t="s">
        <v>272</v>
      </c>
      <c r="C12" s="18"/>
    </row>
    <row r="13" spans="1:3" x14ac:dyDescent="0.25">
      <c r="A13" s="23">
        <v>60300040</v>
      </c>
      <c r="B13" s="18" t="s">
        <v>273</v>
      </c>
      <c r="C13" s="18"/>
    </row>
    <row r="14" spans="1:3" x14ac:dyDescent="0.25">
      <c r="A14" s="23">
        <v>60300050</v>
      </c>
      <c r="B14" s="18" t="s">
        <v>274</v>
      </c>
      <c r="C14" s="18"/>
    </row>
    <row r="15" spans="1:3" x14ac:dyDescent="0.25">
      <c r="A15" s="23">
        <v>60300060</v>
      </c>
      <c r="B15" s="24" t="s">
        <v>218</v>
      </c>
      <c r="C15" s="18" t="s">
        <v>213</v>
      </c>
    </row>
    <row r="16" spans="1:3" x14ac:dyDescent="0.25">
      <c r="A16" s="23">
        <v>60300070</v>
      </c>
      <c r="B16" s="18" t="s">
        <v>275</v>
      </c>
      <c r="C16" s="18"/>
    </row>
    <row r="17" spans="1:3" x14ac:dyDescent="0.25">
      <c r="A17" s="23">
        <v>60400020</v>
      </c>
      <c r="B17" s="18" t="s">
        <v>276</v>
      </c>
      <c r="C17" s="18"/>
    </row>
    <row r="18" spans="1:3" x14ac:dyDescent="0.25">
      <c r="A18" s="23">
        <v>60400010</v>
      </c>
      <c r="B18" s="24" t="s">
        <v>223</v>
      </c>
      <c r="C18" s="18" t="s">
        <v>223</v>
      </c>
    </row>
    <row r="19" spans="1:3" x14ac:dyDescent="0.25">
      <c r="A19" s="23">
        <v>60600010</v>
      </c>
      <c r="B19" s="24" t="s">
        <v>230</v>
      </c>
      <c r="C19" s="18" t="s">
        <v>230</v>
      </c>
    </row>
    <row r="20" spans="1:3" x14ac:dyDescent="0.25">
      <c r="A20" s="23">
        <v>60400060</v>
      </c>
      <c r="B20" s="24" t="s">
        <v>228</v>
      </c>
      <c r="C20" s="18" t="s">
        <v>223</v>
      </c>
    </row>
    <row r="21" spans="1:3" x14ac:dyDescent="0.25">
      <c r="A21" s="23">
        <v>60600030</v>
      </c>
      <c r="B21" s="18" t="s">
        <v>277</v>
      </c>
      <c r="C21" s="18"/>
    </row>
    <row r="22" spans="1:3" x14ac:dyDescent="0.25">
      <c r="A22" s="23">
        <v>60800010</v>
      </c>
      <c r="B22" s="24" t="s">
        <v>17</v>
      </c>
      <c r="C22" s="18" t="s">
        <v>18</v>
      </c>
    </row>
    <row r="23" spans="1:3" x14ac:dyDescent="0.25">
      <c r="A23" s="23">
        <v>60800020</v>
      </c>
      <c r="B23" s="24" t="s">
        <v>19</v>
      </c>
      <c r="C23" s="18" t="s">
        <v>18</v>
      </c>
    </row>
    <row r="24" spans="1:3" x14ac:dyDescent="0.25">
      <c r="A24" s="23">
        <v>0</v>
      </c>
      <c r="B24" s="18" t="s">
        <v>278</v>
      </c>
      <c r="C24" s="18"/>
    </row>
    <row r="25" spans="1:3" x14ac:dyDescent="0.25">
      <c r="A25" s="23">
        <v>0</v>
      </c>
      <c r="B25" s="18" t="s">
        <v>279</v>
      </c>
      <c r="C25" s="18"/>
    </row>
    <row r="26" spans="1:3" x14ac:dyDescent="0.25">
      <c r="A26" s="23">
        <v>60900040</v>
      </c>
      <c r="B26" s="24" t="s">
        <v>31</v>
      </c>
      <c r="C26" s="18" t="s">
        <v>28</v>
      </c>
    </row>
    <row r="27" spans="1:3" x14ac:dyDescent="0.25">
      <c r="A27" s="23">
        <v>60800080</v>
      </c>
      <c r="B27" s="18" t="s">
        <v>25</v>
      </c>
      <c r="C27" s="18" t="s">
        <v>18</v>
      </c>
    </row>
    <row r="28" spans="1:3" x14ac:dyDescent="0.25">
      <c r="A28" s="23">
        <v>0</v>
      </c>
      <c r="B28" s="18" t="s">
        <v>280</v>
      </c>
      <c r="C28" s="18"/>
    </row>
    <row r="29" spans="1:3" x14ac:dyDescent="0.25">
      <c r="A29" s="23">
        <v>60900010</v>
      </c>
      <c r="B29" s="24" t="s">
        <v>27</v>
      </c>
      <c r="C29" s="18" t="s">
        <v>28</v>
      </c>
    </row>
    <row r="30" spans="1:3" x14ac:dyDescent="0.25">
      <c r="A30" s="23">
        <v>60900100</v>
      </c>
      <c r="B30" s="24" t="s">
        <v>37</v>
      </c>
      <c r="C30" s="18" t="s">
        <v>28</v>
      </c>
    </row>
    <row r="31" spans="1:3" x14ac:dyDescent="0.25">
      <c r="A31" s="23">
        <v>0</v>
      </c>
      <c r="B31" s="18" t="s">
        <v>281</v>
      </c>
      <c r="C31" s="18"/>
    </row>
    <row r="32" spans="1:3" x14ac:dyDescent="0.25">
      <c r="A32" s="23">
        <v>0</v>
      </c>
      <c r="B32" s="18" t="s">
        <v>282</v>
      </c>
      <c r="C32" s="18"/>
    </row>
    <row r="33" spans="1:3" x14ac:dyDescent="0.25">
      <c r="A33" s="23">
        <v>62900130</v>
      </c>
      <c r="B33" s="18" t="s">
        <v>283</v>
      </c>
      <c r="C33" s="18"/>
    </row>
    <row r="34" spans="1:3" x14ac:dyDescent="0.25">
      <c r="A34" s="23">
        <v>0</v>
      </c>
      <c r="B34" s="18" t="s">
        <v>284</v>
      </c>
      <c r="C34" s="18"/>
    </row>
    <row r="35" spans="1:3" x14ac:dyDescent="0.25">
      <c r="A35" s="23">
        <v>0</v>
      </c>
      <c r="B35" s="18" t="s">
        <v>285</v>
      </c>
      <c r="C35" s="18"/>
    </row>
    <row r="36" spans="1:3" x14ac:dyDescent="0.25">
      <c r="A36" s="23">
        <v>61100010</v>
      </c>
      <c r="B36" s="18" t="s">
        <v>286</v>
      </c>
      <c r="C36" s="18"/>
    </row>
    <row r="37" spans="1:3" x14ac:dyDescent="0.25">
      <c r="A37" s="23">
        <v>61100020</v>
      </c>
      <c r="B37" s="24" t="s">
        <v>46</v>
      </c>
      <c r="C37" s="18" t="s">
        <v>45</v>
      </c>
    </row>
    <row r="38" spans="1:3" x14ac:dyDescent="0.25">
      <c r="A38" s="23">
        <v>61100030</v>
      </c>
      <c r="B38" s="24" t="s">
        <v>47</v>
      </c>
      <c r="C38" s="18" t="s">
        <v>45</v>
      </c>
    </row>
    <row r="39" spans="1:3" x14ac:dyDescent="0.25">
      <c r="A39" s="23">
        <v>61100040</v>
      </c>
      <c r="B39" s="24" t="s">
        <v>48</v>
      </c>
      <c r="C39" s="18" t="s">
        <v>45</v>
      </c>
    </row>
    <row r="40" spans="1:3" x14ac:dyDescent="0.25">
      <c r="A40" s="23">
        <v>61200010</v>
      </c>
      <c r="B40" s="18" t="s">
        <v>49</v>
      </c>
      <c r="C40" s="18" t="s">
        <v>50</v>
      </c>
    </row>
    <row r="41" spans="1:3" x14ac:dyDescent="0.25">
      <c r="A41" s="23">
        <v>61200020</v>
      </c>
      <c r="B41" s="18" t="s">
        <v>51</v>
      </c>
      <c r="C41" s="18" t="s">
        <v>50</v>
      </c>
    </row>
    <row r="42" spans="1:3" x14ac:dyDescent="0.25">
      <c r="A42" s="23">
        <v>61300010</v>
      </c>
      <c r="B42" s="18" t="s">
        <v>53</v>
      </c>
      <c r="C42" s="18" t="s">
        <v>54</v>
      </c>
    </row>
    <row r="43" spans="1:3" x14ac:dyDescent="0.25">
      <c r="A43" s="23">
        <v>61300050</v>
      </c>
      <c r="B43" s="18" t="s">
        <v>287</v>
      </c>
      <c r="C43" s="18"/>
    </row>
    <row r="44" spans="1:3" x14ac:dyDescent="0.25">
      <c r="A44" s="23">
        <v>61300040</v>
      </c>
      <c r="B44" s="18" t="s">
        <v>57</v>
      </c>
      <c r="C44" s="18" t="s">
        <v>54</v>
      </c>
    </row>
    <row r="45" spans="1:3" x14ac:dyDescent="0.25">
      <c r="A45" s="23">
        <v>0</v>
      </c>
      <c r="B45" s="18" t="s">
        <v>288</v>
      </c>
      <c r="C45" s="18"/>
    </row>
    <row r="46" spans="1:3" x14ac:dyDescent="0.25">
      <c r="A46" s="23">
        <v>61400130</v>
      </c>
      <c r="B46" s="18" t="s">
        <v>289</v>
      </c>
      <c r="C46" s="18"/>
    </row>
    <row r="47" spans="1:3" x14ac:dyDescent="0.25">
      <c r="A47" s="23">
        <v>61400030</v>
      </c>
      <c r="B47" s="24" t="s">
        <v>63</v>
      </c>
      <c r="C47" s="18" t="s">
        <v>61</v>
      </c>
    </row>
    <row r="48" spans="1:3" x14ac:dyDescent="0.25">
      <c r="A48" s="23">
        <v>0</v>
      </c>
      <c r="B48" s="18" t="s">
        <v>290</v>
      </c>
      <c r="C48" s="18"/>
    </row>
    <row r="49" spans="1:3" x14ac:dyDescent="0.25">
      <c r="A49" s="23">
        <v>0</v>
      </c>
      <c r="B49" s="18" t="s">
        <v>291</v>
      </c>
      <c r="C49" s="18"/>
    </row>
    <row r="50" spans="1:3" x14ac:dyDescent="0.25">
      <c r="A50" s="23">
        <v>61400120</v>
      </c>
      <c r="B50" s="18" t="s">
        <v>292</v>
      </c>
      <c r="C50" s="18"/>
    </row>
    <row r="51" spans="1:3" x14ac:dyDescent="0.25">
      <c r="A51" s="23">
        <v>61400140</v>
      </c>
      <c r="B51" s="24" t="s">
        <v>69</v>
      </c>
      <c r="C51" s="18" t="s">
        <v>61</v>
      </c>
    </row>
    <row r="52" spans="1:3" x14ac:dyDescent="0.25">
      <c r="A52" s="23">
        <v>61400150</v>
      </c>
      <c r="B52" s="24" t="s">
        <v>70</v>
      </c>
      <c r="C52" s="18" t="s">
        <v>61</v>
      </c>
    </row>
    <row r="53" spans="1:3" x14ac:dyDescent="0.25">
      <c r="A53" s="23">
        <v>61400160</v>
      </c>
      <c r="B53" s="24" t="s">
        <v>71</v>
      </c>
      <c r="C53" s="18" t="s">
        <v>61</v>
      </c>
    </row>
    <row r="54" spans="1:3" x14ac:dyDescent="0.25">
      <c r="A54" s="23">
        <v>61400010</v>
      </c>
      <c r="B54" s="24" t="s">
        <v>60</v>
      </c>
      <c r="C54" s="18" t="s">
        <v>61</v>
      </c>
    </row>
    <row r="55" spans="1:3" x14ac:dyDescent="0.25">
      <c r="A55" s="23">
        <v>61400020</v>
      </c>
      <c r="B55" s="24" t="s">
        <v>62</v>
      </c>
      <c r="C55" s="18" t="s">
        <v>61</v>
      </c>
    </row>
    <row r="56" spans="1:3" x14ac:dyDescent="0.25">
      <c r="A56" s="23">
        <v>61400040</v>
      </c>
      <c r="B56" s="18" t="s">
        <v>64</v>
      </c>
      <c r="C56" s="18" t="s">
        <v>61</v>
      </c>
    </row>
    <row r="57" spans="1:3" x14ac:dyDescent="0.25">
      <c r="A57" s="23">
        <v>0</v>
      </c>
      <c r="B57" s="18" t="s">
        <v>293</v>
      </c>
      <c r="C57" s="18"/>
    </row>
    <row r="58" spans="1:3" x14ac:dyDescent="0.25">
      <c r="A58" s="23">
        <v>60400040</v>
      </c>
      <c r="B58" s="24" t="s">
        <v>226</v>
      </c>
      <c r="C58" s="18" t="s">
        <v>223</v>
      </c>
    </row>
    <row r="59" spans="1:3" x14ac:dyDescent="0.25">
      <c r="A59" s="23">
        <v>0</v>
      </c>
      <c r="B59" s="18" t="s">
        <v>294</v>
      </c>
      <c r="C59" s="18"/>
    </row>
    <row r="60" spans="1:3" x14ac:dyDescent="0.25">
      <c r="A60" s="23">
        <v>0</v>
      </c>
      <c r="B60" s="18" t="s">
        <v>295</v>
      </c>
      <c r="C60" s="18"/>
    </row>
    <row r="61" spans="1:3" x14ac:dyDescent="0.25">
      <c r="A61" s="23">
        <v>0</v>
      </c>
      <c r="B61" s="18" t="s">
        <v>296</v>
      </c>
      <c r="C61" s="18"/>
    </row>
    <row r="62" spans="1:3" x14ac:dyDescent="0.25">
      <c r="A62" s="23">
        <v>0</v>
      </c>
      <c r="B62" s="18" t="s">
        <v>297</v>
      </c>
      <c r="C62" s="18"/>
    </row>
    <row r="63" spans="1:3" x14ac:dyDescent="0.25">
      <c r="A63" s="23">
        <v>0</v>
      </c>
      <c r="B63" s="18" t="s">
        <v>298</v>
      </c>
      <c r="C63" s="18"/>
    </row>
    <row r="64" spans="1:3" x14ac:dyDescent="0.25">
      <c r="A64" s="23">
        <v>0</v>
      </c>
      <c r="B64" s="18" t="s">
        <v>299</v>
      </c>
      <c r="C64" s="18"/>
    </row>
    <row r="65" spans="1:3" x14ac:dyDescent="0.25">
      <c r="A65" s="23">
        <v>0</v>
      </c>
      <c r="B65" s="18" t="s">
        <v>300</v>
      </c>
      <c r="C65" s="18"/>
    </row>
    <row r="66" spans="1:3" x14ac:dyDescent="0.25">
      <c r="A66" s="23">
        <v>0</v>
      </c>
      <c r="B66" s="18" t="s">
        <v>301</v>
      </c>
      <c r="C66" s="18"/>
    </row>
    <row r="67" spans="1:3" x14ac:dyDescent="0.25">
      <c r="A67" s="23">
        <v>0</v>
      </c>
      <c r="B67" s="18" t="s">
        <v>302</v>
      </c>
      <c r="C67" s="18"/>
    </row>
    <row r="68" spans="1:3" x14ac:dyDescent="0.25">
      <c r="A68" s="23">
        <v>0</v>
      </c>
      <c r="B68" s="18" t="s">
        <v>303</v>
      </c>
      <c r="C68" s="18"/>
    </row>
    <row r="69" spans="1:3" x14ac:dyDescent="0.25">
      <c r="A69" s="23">
        <v>61600010</v>
      </c>
      <c r="B69" s="18" t="s">
        <v>304</v>
      </c>
      <c r="C69" s="18"/>
    </row>
    <row r="70" spans="1:3" x14ac:dyDescent="0.25">
      <c r="A70" s="23">
        <v>61600030</v>
      </c>
      <c r="B70" s="18" t="s">
        <v>305</v>
      </c>
      <c r="C70" s="18"/>
    </row>
    <row r="71" spans="1:3" x14ac:dyDescent="0.25">
      <c r="A71" s="23">
        <v>61600040</v>
      </c>
      <c r="B71" s="18" t="s">
        <v>306</v>
      </c>
      <c r="C71" s="18"/>
    </row>
    <row r="72" spans="1:3" x14ac:dyDescent="0.25">
      <c r="A72" s="23">
        <v>61600050</v>
      </c>
      <c r="B72" s="18" t="s">
        <v>307</v>
      </c>
      <c r="C72" s="18"/>
    </row>
    <row r="73" spans="1:3" x14ac:dyDescent="0.25">
      <c r="A73" s="23">
        <v>61600080</v>
      </c>
      <c r="B73" s="18" t="s">
        <v>308</v>
      </c>
      <c r="C73" s="18"/>
    </row>
    <row r="74" spans="1:3" x14ac:dyDescent="0.25">
      <c r="A74" s="23">
        <v>0</v>
      </c>
      <c r="B74" s="18" t="s">
        <v>309</v>
      </c>
      <c r="C74" s="18"/>
    </row>
    <row r="75" spans="1:3" x14ac:dyDescent="0.25">
      <c r="A75" s="23">
        <v>0</v>
      </c>
      <c r="B75" s="18" t="s">
        <v>310</v>
      </c>
      <c r="C75" s="18"/>
    </row>
    <row r="76" spans="1:3" x14ac:dyDescent="0.25">
      <c r="A76" s="23">
        <v>61800040</v>
      </c>
      <c r="B76" s="18" t="s">
        <v>311</v>
      </c>
      <c r="C76" s="18"/>
    </row>
    <row r="77" spans="1:3" x14ac:dyDescent="0.25">
      <c r="A77" s="23">
        <v>61800010</v>
      </c>
      <c r="B77" s="24" t="s">
        <v>99</v>
      </c>
      <c r="C77" s="18" t="s">
        <v>100</v>
      </c>
    </row>
    <row r="78" spans="1:3" x14ac:dyDescent="0.25">
      <c r="A78" s="23">
        <v>61800020</v>
      </c>
      <c r="B78" s="18" t="s">
        <v>312</v>
      </c>
      <c r="C78" s="18"/>
    </row>
    <row r="79" spans="1:3" x14ac:dyDescent="0.25">
      <c r="A79" s="23">
        <v>0</v>
      </c>
      <c r="B79" s="18" t="s">
        <v>313</v>
      </c>
      <c r="C79" s="18"/>
    </row>
    <row r="80" spans="1:3" x14ac:dyDescent="0.25">
      <c r="A80" s="23">
        <v>0</v>
      </c>
      <c r="B80" s="18" t="s">
        <v>314</v>
      </c>
      <c r="C80" s="18"/>
    </row>
    <row r="81" spans="1:3" x14ac:dyDescent="0.25">
      <c r="A81" s="23">
        <v>61800030</v>
      </c>
      <c r="B81" s="18" t="s">
        <v>315</v>
      </c>
      <c r="C81" s="18"/>
    </row>
    <row r="82" spans="1:3" x14ac:dyDescent="0.25">
      <c r="A82" s="23">
        <v>61800050</v>
      </c>
      <c r="B82" s="18" t="s">
        <v>316</v>
      </c>
      <c r="C82" s="18"/>
    </row>
    <row r="83" spans="1:3" x14ac:dyDescent="0.25">
      <c r="A83" s="23">
        <v>61900040</v>
      </c>
      <c r="B83" s="18" t="s">
        <v>317</v>
      </c>
      <c r="C83" s="18"/>
    </row>
    <row r="84" spans="1:3" x14ac:dyDescent="0.25">
      <c r="A84" s="23">
        <v>61900010</v>
      </c>
      <c r="B84" s="18" t="s">
        <v>318</v>
      </c>
      <c r="C84" s="18"/>
    </row>
    <row r="85" spans="1:3" x14ac:dyDescent="0.25">
      <c r="A85" s="23">
        <v>61900030</v>
      </c>
      <c r="B85" s="18" t="s">
        <v>319</v>
      </c>
      <c r="C85" s="18"/>
    </row>
    <row r="86" spans="1:3" x14ac:dyDescent="0.25">
      <c r="A86" s="23">
        <v>62000050</v>
      </c>
      <c r="B86" s="18" t="s">
        <v>320</v>
      </c>
      <c r="C86" s="18"/>
    </row>
    <row r="87" spans="1:3" x14ac:dyDescent="0.25">
      <c r="A87" s="23">
        <v>62000040</v>
      </c>
      <c r="B87" s="18" t="s">
        <v>321</v>
      </c>
      <c r="C87" s="18"/>
    </row>
    <row r="88" spans="1:3" x14ac:dyDescent="0.25">
      <c r="A88" s="23">
        <v>62000030</v>
      </c>
      <c r="B88" s="18" t="s">
        <v>322</v>
      </c>
      <c r="C88" s="18"/>
    </row>
    <row r="89" spans="1:3" x14ac:dyDescent="0.25">
      <c r="A89" s="23">
        <v>62000020</v>
      </c>
      <c r="B89" s="18" t="s">
        <v>323</v>
      </c>
      <c r="C89" s="18"/>
    </row>
    <row r="90" spans="1:3" x14ac:dyDescent="0.25">
      <c r="A90" s="23">
        <v>62000010</v>
      </c>
      <c r="B90" s="18" t="s">
        <v>324</v>
      </c>
      <c r="C90" s="18"/>
    </row>
    <row r="91" spans="1:3" x14ac:dyDescent="0.25">
      <c r="A91" s="23">
        <v>0</v>
      </c>
      <c r="B91" s="18" t="s">
        <v>325</v>
      </c>
      <c r="C91" s="18"/>
    </row>
    <row r="92" spans="1:3" x14ac:dyDescent="0.25">
      <c r="A92" s="23">
        <v>62100010</v>
      </c>
      <c r="B92" s="18" t="s">
        <v>326</v>
      </c>
      <c r="C92" s="18"/>
    </row>
    <row r="93" spans="1:3" x14ac:dyDescent="0.25">
      <c r="A93" s="23">
        <v>62100020</v>
      </c>
      <c r="B93" s="18" t="s">
        <v>327</v>
      </c>
      <c r="C93" s="18"/>
    </row>
    <row r="94" spans="1:3" x14ac:dyDescent="0.25">
      <c r="A94" s="23">
        <v>61700030</v>
      </c>
      <c r="B94" s="18" t="s">
        <v>328</v>
      </c>
      <c r="C94" s="18"/>
    </row>
    <row r="95" spans="1:3" x14ac:dyDescent="0.25">
      <c r="A95" s="23">
        <v>0</v>
      </c>
      <c r="B95" s="18" t="s">
        <v>329</v>
      </c>
      <c r="C95" s="18"/>
    </row>
    <row r="96" spans="1:3" x14ac:dyDescent="0.25">
      <c r="A96" s="23">
        <v>61500010</v>
      </c>
      <c r="B96" s="18" t="s">
        <v>330</v>
      </c>
      <c r="C96" s="18"/>
    </row>
    <row r="97" spans="1:3" x14ac:dyDescent="0.25">
      <c r="A97" s="23">
        <v>62200050</v>
      </c>
      <c r="B97" s="24" t="s">
        <v>124</v>
      </c>
      <c r="C97" s="18" t="s">
        <v>121</v>
      </c>
    </row>
    <row r="98" spans="1:3" x14ac:dyDescent="0.25">
      <c r="A98" s="23">
        <v>62200060</v>
      </c>
      <c r="B98" s="24" t="s">
        <v>125</v>
      </c>
      <c r="C98" s="18" t="s">
        <v>121</v>
      </c>
    </row>
    <row r="99" spans="1:3" x14ac:dyDescent="0.25">
      <c r="A99" s="23">
        <v>62200130</v>
      </c>
      <c r="B99" s="24" t="s">
        <v>130</v>
      </c>
      <c r="C99" s="18" t="s">
        <v>121</v>
      </c>
    </row>
    <row r="100" spans="1:3" x14ac:dyDescent="0.25">
      <c r="A100" s="23">
        <v>62200150</v>
      </c>
      <c r="B100" s="24" t="s">
        <v>132</v>
      </c>
      <c r="C100" s="18" t="s">
        <v>121</v>
      </c>
    </row>
    <row r="101" spans="1:3" x14ac:dyDescent="0.25">
      <c r="A101" s="23">
        <v>62200160</v>
      </c>
      <c r="B101" s="24" t="s">
        <v>133</v>
      </c>
      <c r="C101" s="18" t="s">
        <v>121</v>
      </c>
    </row>
    <row r="102" spans="1:3" x14ac:dyDescent="0.25">
      <c r="A102" s="23">
        <v>62200170</v>
      </c>
      <c r="B102" s="24" t="s">
        <v>134</v>
      </c>
      <c r="C102" s="18" t="s">
        <v>121</v>
      </c>
    </row>
    <row r="103" spans="1:3" x14ac:dyDescent="0.25">
      <c r="A103" s="23">
        <v>62200180</v>
      </c>
      <c r="B103" s="24" t="s">
        <v>135</v>
      </c>
      <c r="C103" s="18" t="s">
        <v>121</v>
      </c>
    </row>
    <row r="104" spans="1:3" x14ac:dyDescent="0.25">
      <c r="A104" s="23">
        <v>62200110</v>
      </c>
      <c r="B104" s="24" t="s">
        <v>128</v>
      </c>
      <c r="C104" s="18" t="s">
        <v>121</v>
      </c>
    </row>
    <row r="105" spans="1:3" x14ac:dyDescent="0.25">
      <c r="A105" s="23">
        <v>0</v>
      </c>
      <c r="B105" s="18" t="s">
        <v>331</v>
      </c>
      <c r="C105" s="18" t="s">
        <v>121</v>
      </c>
    </row>
    <row r="106" spans="1:3" x14ac:dyDescent="0.25">
      <c r="A106" s="23">
        <v>62200140</v>
      </c>
      <c r="B106" s="24" t="s">
        <v>131</v>
      </c>
      <c r="C106" s="18" t="s">
        <v>121</v>
      </c>
    </row>
    <row r="107" spans="1:3" x14ac:dyDescent="0.25">
      <c r="A107" s="23">
        <v>60700010</v>
      </c>
      <c r="B107" s="24" t="s">
        <v>14</v>
      </c>
      <c r="C107" s="18" t="s">
        <v>15</v>
      </c>
    </row>
    <row r="108" spans="1:3" x14ac:dyDescent="0.25">
      <c r="A108" s="23">
        <v>62600010</v>
      </c>
      <c r="B108" s="24" t="s">
        <v>157</v>
      </c>
      <c r="C108" s="18" t="s">
        <v>158</v>
      </c>
    </row>
    <row r="109" spans="1:3" x14ac:dyDescent="0.25">
      <c r="A109" s="23">
        <v>62900010</v>
      </c>
      <c r="B109" s="24" t="s">
        <v>165</v>
      </c>
      <c r="C109" s="18" t="s">
        <v>166</v>
      </c>
    </row>
    <row r="110" spans="1:3" x14ac:dyDescent="0.25">
      <c r="A110" s="23">
        <v>62900020</v>
      </c>
      <c r="B110" s="24" t="s">
        <v>167</v>
      </c>
      <c r="C110" s="18" t="s">
        <v>166</v>
      </c>
    </row>
    <row r="111" spans="1:3" x14ac:dyDescent="0.25">
      <c r="A111" s="23">
        <v>62500020</v>
      </c>
      <c r="B111" s="24" t="s">
        <v>150</v>
      </c>
      <c r="C111" s="18" t="s">
        <v>149</v>
      </c>
    </row>
    <row r="112" spans="1:3" x14ac:dyDescent="0.25">
      <c r="A112" s="23">
        <v>62500030</v>
      </c>
      <c r="B112" s="24" t="s">
        <v>151</v>
      </c>
      <c r="C112" s="18" t="s">
        <v>149</v>
      </c>
    </row>
    <row r="113" spans="1:3" x14ac:dyDescent="0.25">
      <c r="A113" s="23">
        <v>0</v>
      </c>
      <c r="B113" s="18" t="s">
        <v>332</v>
      </c>
      <c r="C113" s="18"/>
    </row>
    <row r="114" spans="1:3" x14ac:dyDescent="0.25">
      <c r="A114" s="23">
        <v>0</v>
      </c>
      <c r="B114" s="18" t="s">
        <v>333</v>
      </c>
      <c r="C114" s="18"/>
    </row>
    <row r="115" spans="1:3" x14ac:dyDescent="0.25">
      <c r="A115" s="23">
        <v>62900040</v>
      </c>
      <c r="B115" s="18" t="s">
        <v>334</v>
      </c>
      <c r="C115" s="18"/>
    </row>
    <row r="116" spans="1:3" x14ac:dyDescent="0.25">
      <c r="A116" s="23">
        <v>62300030</v>
      </c>
      <c r="B116" s="18" t="s">
        <v>335</v>
      </c>
      <c r="C116" s="18"/>
    </row>
    <row r="117" spans="1:3" x14ac:dyDescent="0.25">
      <c r="A117" s="23">
        <v>60100140</v>
      </c>
      <c r="B117" s="24" t="s">
        <v>199</v>
      </c>
      <c r="C117" s="18" t="s">
        <v>186</v>
      </c>
    </row>
    <row r="118" spans="1:3" x14ac:dyDescent="0.25">
      <c r="A118" s="23">
        <v>62900100</v>
      </c>
      <c r="B118" s="18" t="s">
        <v>336</v>
      </c>
      <c r="C118" s="18"/>
    </row>
    <row r="119" spans="1:3" x14ac:dyDescent="0.25">
      <c r="A119" s="23">
        <v>0</v>
      </c>
      <c r="B119" s="18" t="s">
        <v>337</v>
      </c>
      <c r="C119" s="18"/>
    </row>
    <row r="120" spans="1:3" x14ac:dyDescent="0.25">
      <c r="A120" s="23">
        <v>0</v>
      </c>
      <c r="B120" s="18" t="s">
        <v>338</v>
      </c>
      <c r="C120" s="18"/>
    </row>
    <row r="121" spans="1:3" x14ac:dyDescent="0.25">
      <c r="A121" s="23">
        <v>61000030</v>
      </c>
      <c r="B121" s="18" t="s">
        <v>339</v>
      </c>
      <c r="C121" s="18"/>
    </row>
    <row r="122" spans="1:3" x14ac:dyDescent="0.25">
      <c r="A122" s="23">
        <v>0</v>
      </c>
      <c r="B122" s="18" t="s">
        <v>340</v>
      </c>
      <c r="C122" s="18"/>
    </row>
    <row r="123" spans="1:3" x14ac:dyDescent="0.25">
      <c r="A123" s="23">
        <v>0</v>
      </c>
      <c r="B123" s="18" t="s">
        <v>341</v>
      </c>
      <c r="C123" s="18"/>
    </row>
    <row r="124" spans="1:3" x14ac:dyDescent="0.25">
      <c r="A124" s="23">
        <v>0</v>
      </c>
      <c r="B124" s="18" t="s">
        <v>342</v>
      </c>
      <c r="C124" s="18"/>
    </row>
    <row r="125" spans="1:3" x14ac:dyDescent="0.25">
      <c r="A125" s="23">
        <v>62600040</v>
      </c>
      <c r="B125" s="24" t="s">
        <v>161</v>
      </c>
      <c r="C125" s="18" t="s">
        <v>158</v>
      </c>
    </row>
    <row r="126" spans="1:3" x14ac:dyDescent="0.25">
      <c r="A126" s="23">
        <v>0</v>
      </c>
      <c r="B126" s="18" t="s">
        <v>343</v>
      </c>
      <c r="C126" s="18"/>
    </row>
    <row r="127" spans="1:3" x14ac:dyDescent="0.25">
      <c r="A127" s="23">
        <v>0</v>
      </c>
      <c r="B127" s="18" t="s">
        <v>344</v>
      </c>
      <c r="C127" s="18"/>
    </row>
    <row r="128" spans="1:3" x14ac:dyDescent="0.25">
      <c r="A128" s="23">
        <v>62900060</v>
      </c>
      <c r="B128" s="18" t="s">
        <v>345</v>
      </c>
      <c r="C128" s="18"/>
    </row>
    <row r="129" spans="1:3" x14ac:dyDescent="0.25">
      <c r="A129" s="23">
        <v>62900070</v>
      </c>
      <c r="B129" s="18" t="s">
        <v>346</v>
      </c>
      <c r="C129" s="18"/>
    </row>
    <row r="130" spans="1:3" x14ac:dyDescent="0.25">
      <c r="A130" s="23">
        <v>65000030</v>
      </c>
      <c r="B130" s="24" t="s">
        <v>177</v>
      </c>
      <c r="C130" s="18" t="s">
        <v>178</v>
      </c>
    </row>
    <row r="131" spans="1:3" x14ac:dyDescent="0.25">
      <c r="A131" s="23">
        <v>62900080</v>
      </c>
      <c r="B131" s="24" t="s">
        <v>172</v>
      </c>
      <c r="C131" s="18" t="s">
        <v>166</v>
      </c>
    </row>
    <row r="132" spans="1:3" x14ac:dyDescent="0.25">
      <c r="A132" s="23">
        <v>62700040</v>
      </c>
      <c r="B132" s="24" t="s">
        <v>162</v>
      </c>
      <c r="C132" s="18" t="s">
        <v>163</v>
      </c>
    </row>
    <row r="133" spans="1:3" x14ac:dyDescent="0.25">
      <c r="A133" s="23">
        <v>0</v>
      </c>
      <c r="B133" s="18" t="s">
        <v>268</v>
      </c>
      <c r="C133" s="18"/>
    </row>
    <row r="134" spans="1:3" x14ac:dyDescent="0.25">
      <c r="A134" s="23">
        <v>61800020</v>
      </c>
      <c r="B134" s="18" t="s">
        <v>101</v>
      </c>
      <c r="C134" s="18" t="s">
        <v>100</v>
      </c>
    </row>
    <row r="135" spans="1:3" x14ac:dyDescent="0.25">
      <c r="A135" s="23">
        <v>60100170</v>
      </c>
      <c r="B135" s="18" t="s">
        <v>347</v>
      </c>
      <c r="C135" s="18"/>
    </row>
    <row r="136" spans="1:3" x14ac:dyDescent="0.25">
      <c r="A136" s="23">
        <v>61700020</v>
      </c>
      <c r="B136" s="18" t="s">
        <v>348</v>
      </c>
      <c r="C136" s="18"/>
    </row>
    <row r="137" spans="1:3" x14ac:dyDescent="0.25">
      <c r="A137" s="23">
        <v>60100160</v>
      </c>
      <c r="B137" s="24" t="s">
        <v>201</v>
      </c>
      <c r="C137" s="18" t="s">
        <v>186</v>
      </c>
    </row>
    <row r="138" spans="1:3" x14ac:dyDescent="0.25">
      <c r="A138" s="23">
        <v>0</v>
      </c>
      <c r="B138" s="18" t="s">
        <v>349</v>
      </c>
      <c r="C138" s="18"/>
    </row>
    <row r="139" spans="1:3" x14ac:dyDescent="0.25">
      <c r="A139" s="23">
        <v>60300080</v>
      </c>
      <c r="B139" s="18" t="s">
        <v>350</v>
      </c>
      <c r="C139" s="18"/>
    </row>
    <row r="140" spans="1:3" x14ac:dyDescent="0.25">
      <c r="A140" s="23">
        <v>0</v>
      </c>
      <c r="B140" s="18" t="s">
        <v>351</v>
      </c>
      <c r="C140" s="18"/>
    </row>
    <row r="141" spans="1:3" x14ac:dyDescent="0.25">
      <c r="A141" s="23">
        <v>60400050</v>
      </c>
      <c r="B141" s="18" t="s">
        <v>352</v>
      </c>
      <c r="C141" s="18"/>
    </row>
    <row r="142" spans="1:3" x14ac:dyDescent="0.25">
      <c r="A142" s="23">
        <v>0</v>
      </c>
      <c r="B142" s="18" t="s">
        <v>353</v>
      </c>
      <c r="C142" s="18"/>
    </row>
    <row r="143" spans="1:3" x14ac:dyDescent="0.25">
      <c r="A143" s="23">
        <v>61400060</v>
      </c>
      <c r="B143" s="18" t="s">
        <v>354</v>
      </c>
      <c r="C143" s="18"/>
    </row>
    <row r="144" spans="1:3" x14ac:dyDescent="0.25">
      <c r="A144" s="23">
        <v>60100180</v>
      </c>
      <c r="B144" s="18" t="s">
        <v>203</v>
      </c>
      <c r="C144" s="18" t="s">
        <v>186</v>
      </c>
    </row>
    <row r="145" spans="1:3" x14ac:dyDescent="0.25">
      <c r="A145" s="23">
        <v>60100190</v>
      </c>
      <c r="B145" s="24" t="s">
        <v>204</v>
      </c>
      <c r="C145" s="18" t="s">
        <v>186</v>
      </c>
    </row>
    <row r="146" spans="1:3" x14ac:dyDescent="0.25">
      <c r="A146" s="23">
        <v>60100200</v>
      </c>
      <c r="B146" s="18" t="s">
        <v>355</v>
      </c>
      <c r="C146" s="18"/>
    </row>
    <row r="147" spans="1:3" x14ac:dyDescent="0.25">
      <c r="A147" s="23">
        <v>60100100</v>
      </c>
      <c r="B147" s="18" t="s">
        <v>356</v>
      </c>
      <c r="C147" s="18"/>
    </row>
    <row r="148" spans="1:3" x14ac:dyDescent="0.25">
      <c r="A148" s="23">
        <v>0</v>
      </c>
      <c r="B148" s="18" t="s">
        <v>357</v>
      </c>
      <c r="C148" s="18"/>
    </row>
    <row r="149" spans="1:3" x14ac:dyDescent="0.25">
      <c r="A149" s="23">
        <v>0</v>
      </c>
      <c r="B149" s="18" t="s">
        <v>358</v>
      </c>
      <c r="C149" s="18"/>
    </row>
    <row r="150" spans="1:3" x14ac:dyDescent="0.25">
      <c r="A150" s="23">
        <v>0</v>
      </c>
      <c r="B150" s="18" t="s">
        <v>358</v>
      </c>
      <c r="C150" s="18"/>
    </row>
    <row r="151" spans="1:3" x14ac:dyDescent="0.25">
      <c r="A151" s="23">
        <v>61900020</v>
      </c>
      <c r="B151" s="18" t="s">
        <v>359</v>
      </c>
      <c r="C151" s="18"/>
    </row>
    <row r="152" spans="1:3" x14ac:dyDescent="0.25">
      <c r="A152" s="23">
        <v>61700010</v>
      </c>
      <c r="B152" s="18" t="s">
        <v>360</v>
      </c>
      <c r="C152" s="18"/>
    </row>
    <row r="153" spans="1:3" x14ac:dyDescent="0.25">
      <c r="A153" s="23">
        <v>61700040</v>
      </c>
      <c r="B153" s="18" t="s">
        <v>361</v>
      </c>
      <c r="C153" s="18"/>
    </row>
    <row r="154" spans="1:3" x14ac:dyDescent="0.25">
      <c r="A154" s="23">
        <v>61700050</v>
      </c>
      <c r="B154" s="18" t="s">
        <v>362</v>
      </c>
      <c r="C154" s="18"/>
    </row>
    <row r="155" spans="1:3" x14ac:dyDescent="0.25">
      <c r="A155" s="23">
        <v>0</v>
      </c>
      <c r="B155" s="18" t="s">
        <v>363</v>
      </c>
      <c r="C155" s="18"/>
    </row>
    <row r="156" spans="1:3" x14ac:dyDescent="0.25">
      <c r="A156" s="23">
        <v>0</v>
      </c>
      <c r="B156" s="18" t="s">
        <v>364</v>
      </c>
      <c r="C156" s="18"/>
    </row>
    <row r="157" spans="1:3" x14ac:dyDescent="0.25">
      <c r="A157" s="23">
        <v>0</v>
      </c>
      <c r="B157" s="18" t="s">
        <v>365</v>
      </c>
      <c r="C157" s="18"/>
    </row>
    <row r="158" spans="1:3" x14ac:dyDescent="0.25">
      <c r="A158" s="23">
        <v>0</v>
      </c>
      <c r="B158" s="18" t="s">
        <v>366</v>
      </c>
      <c r="C158" s="18"/>
    </row>
    <row r="159" spans="1:3" x14ac:dyDescent="0.25">
      <c r="A159" s="23">
        <v>0</v>
      </c>
      <c r="B159" s="18" t="s">
        <v>367</v>
      </c>
      <c r="C159" s="18"/>
    </row>
    <row r="160" spans="1:3" x14ac:dyDescent="0.25">
      <c r="A160" s="23">
        <v>0</v>
      </c>
      <c r="B160" s="18" t="s">
        <v>368</v>
      </c>
      <c r="C160" s="18"/>
    </row>
    <row r="161" spans="1:3" x14ac:dyDescent="0.25">
      <c r="A161" s="23">
        <v>62900090</v>
      </c>
      <c r="B161" s="18" t="s">
        <v>369</v>
      </c>
      <c r="C161" s="18"/>
    </row>
    <row r="162" spans="1:3" x14ac:dyDescent="0.25">
      <c r="A162" s="23">
        <v>0</v>
      </c>
      <c r="B162" s="18" t="s">
        <v>370</v>
      </c>
      <c r="C162" s="18"/>
    </row>
    <row r="163" spans="1:3" x14ac:dyDescent="0.25">
      <c r="A163" s="23">
        <v>61400170</v>
      </c>
      <c r="B163" s="18" t="s">
        <v>371</v>
      </c>
      <c r="C163" s="18"/>
    </row>
    <row r="164" spans="1:3" x14ac:dyDescent="0.25">
      <c r="A164" s="23">
        <v>0</v>
      </c>
      <c r="B164" s="18" t="s">
        <v>372</v>
      </c>
      <c r="C164" s="18"/>
    </row>
    <row r="165" spans="1:3" x14ac:dyDescent="0.25">
      <c r="A165" s="23">
        <v>61700060</v>
      </c>
      <c r="B165" s="18" t="s">
        <v>373</v>
      </c>
      <c r="C165" s="18"/>
    </row>
    <row r="166" spans="1:3" x14ac:dyDescent="0.25">
      <c r="A166" s="23">
        <v>0</v>
      </c>
      <c r="B166" s="18" t="s">
        <v>374</v>
      </c>
      <c r="C166" s="18"/>
    </row>
    <row r="167" spans="1:3" x14ac:dyDescent="0.25">
      <c r="A167" s="23">
        <v>0</v>
      </c>
      <c r="B167" s="18" t="s">
        <v>375</v>
      </c>
      <c r="C167" s="18"/>
    </row>
    <row r="168" spans="1:3" x14ac:dyDescent="0.25">
      <c r="A168" s="25"/>
      <c r="B168" s="17"/>
      <c r="C168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8"/>
  <sheetViews>
    <sheetView topLeftCell="A204" workbookViewId="0">
      <selection sqref="A1:XFD1048576"/>
    </sheetView>
  </sheetViews>
  <sheetFormatPr defaultRowHeight="15" x14ac:dyDescent="0.25"/>
  <cols>
    <col min="1" max="1" width="6.140625" customWidth="1"/>
    <col min="2" max="2" width="17.7109375" customWidth="1"/>
    <col min="3" max="3" width="9.7109375" style="17" customWidth="1"/>
    <col min="4" max="4" width="27.28515625" style="17" bestFit="1" customWidth="1"/>
    <col min="5" max="5" width="11.85546875" style="11" customWidth="1"/>
    <col min="6" max="6" width="46.140625" customWidth="1"/>
    <col min="7" max="7" width="41.140625" bestFit="1" customWidth="1"/>
    <col min="8" max="8" width="15.140625" customWidth="1"/>
    <col min="9" max="9" width="11.5703125" bestFit="1" customWidth="1"/>
    <col min="10" max="10" width="14.28515625" bestFit="1" customWidth="1"/>
    <col min="11" max="11" width="13.28515625" bestFit="1" customWidth="1"/>
    <col min="12" max="12" width="12.85546875" customWidth="1"/>
  </cols>
  <sheetData>
    <row r="1" spans="1:10" x14ac:dyDescent="0.25">
      <c r="A1" s="10" t="s">
        <v>0</v>
      </c>
    </row>
    <row r="2" spans="1:10" x14ac:dyDescent="0.25">
      <c r="A2" s="1" t="s">
        <v>1</v>
      </c>
      <c r="B2" s="1" t="s">
        <v>2</v>
      </c>
      <c r="C2" s="9" t="s">
        <v>3</v>
      </c>
      <c r="D2" s="9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0" x14ac:dyDescent="0.25">
      <c r="A3">
        <v>1028</v>
      </c>
      <c r="B3" t="s">
        <v>11</v>
      </c>
      <c r="C3" s="28" t="s">
        <v>267</v>
      </c>
      <c r="D3" s="28" t="s">
        <v>265</v>
      </c>
      <c r="E3" s="11">
        <v>60100050</v>
      </c>
      <c r="F3" s="6" t="s">
        <v>190</v>
      </c>
      <c r="G3" t="s">
        <v>186</v>
      </c>
      <c r="H3" s="6">
        <v>12300</v>
      </c>
    </row>
    <row r="4" spans="1:10" x14ac:dyDescent="0.25">
      <c r="C4" s="28" t="s">
        <v>267</v>
      </c>
      <c r="D4" s="28" t="s">
        <v>265</v>
      </c>
      <c r="E4" s="11">
        <v>60300060</v>
      </c>
      <c r="F4" s="6" t="s">
        <v>218</v>
      </c>
      <c r="G4" t="s">
        <v>213</v>
      </c>
      <c r="H4" s="6">
        <v>16000</v>
      </c>
    </row>
    <row r="5" spans="1:10" x14ac:dyDescent="0.25">
      <c r="C5" s="28" t="s">
        <v>267</v>
      </c>
      <c r="D5" s="28" t="s">
        <v>265</v>
      </c>
      <c r="E5" s="11">
        <v>60800020</v>
      </c>
      <c r="F5" s="6" t="s">
        <v>19</v>
      </c>
      <c r="G5" t="s">
        <v>18</v>
      </c>
      <c r="H5" s="6">
        <v>8500</v>
      </c>
    </row>
    <row r="6" spans="1:10" x14ac:dyDescent="0.25">
      <c r="C6" s="28" t="s">
        <v>267</v>
      </c>
      <c r="D6" s="28" t="s">
        <v>265</v>
      </c>
      <c r="E6" s="11">
        <v>60900010</v>
      </c>
      <c r="F6" s="6" t="s">
        <v>27</v>
      </c>
      <c r="G6" t="s">
        <v>28</v>
      </c>
      <c r="H6" s="6">
        <v>10000</v>
      </c>
    </row>
    <row r="7" spans="1:10" x14ac:dyDescent="0.25">
      <c r="C7" s="28" t="s">
        <v>267</v>
      </c>
      <c r="D7" s="28" t="s">
        <v>265</v>
      </c>
      <c r="E7" s="11">
        <v>61100020</v>
      </c>
      <c r="F7" s="6" t="s">
        <v>46</v>
      </c>
      <c r="G7" t="s">
        <v>45</v>
      </c>
      <c r="H7" s="6">
        <v>600</v>
      </c>
    </row>
    <row r="8" spans="1:10" x14ac:dyDescent="0.25">
      <c r="C8" s="28" t="s">
        <v>267</v>
      </c>
      <c r="D8" s="28" t="s">
        <v>265</v>
      </c>
      <c r="E8" s="11">
        <v>61100030</v>
      </c>
      <c r="F8" s="6" t="s">
        <v>47</v>
      </c>
      <c r="G8" t="s">
        <v>45</v>
      </c>
      <c r="H8" s="6">
        <v>2598</v>
      </c>
    </row>
    <row r="9" spans="1:10" x14ac:dyDescent="0.25">
      <c r="C9" s="28" t="s">
        <v>267</v>
      </c>
      <c r="D9" s="28" t="s">
        <v>265</v>
      </c>
      <c r="E9" s="11">
        <v>61400160</v>
      </c>
      <c r="F9" s="6" t="s">
        <v>71</v>
      </c>
      <c r="G9" t="s">
        <v>61</v>
      </c>
      <c r="H9" s="6">
        <v>1160</v>
      </c>
    </row>
    <row r="10" spans="1:10" x14ac:dyDescent="0.25">
      <c r="C10" s="28" t="s">
        <v>267</v>
      </c>
      <c r="D10" s="28" t="s">
        <v>265</v>
      </c>
      <c r="E10" s="11">
        <v>61400010</v>
      </c>
      <c r="F10" s="6" t="s">
        <v>60</v>
      </c>
      <c r="G10" t="s">
        <v>61</v>
      </c>
      <c r="H10" s="6">
        <v>69530</v>
      </c>
    </row>
    <row r="11" spans="1:10" x14ac:dyDescent="0.25">
      <c r="C11" s="28" t="s">
        <v>267</v>
      </c>
      <c r="D11" s="28" t="s">
        <v>265</v>
      </c>
      <c r="E11" s="11">
        <v>61400020</v>
      </c>
      <c r="F11" s="6" t="s">
        <v>62</v>
      </c>
      <c r="G11" t="s">
        <v>61</v>
      </c>
      <c r="H11" s="6">
        <v>19549</v>
      </c>
    </row>
    <row r="12" spans="1:10" x14ac:dyDescent="0.25">
      <c r="C12" s="28" t="s">
        <v>267</v>
      </c>
      <c r="D12" s="28" t="s">
        <v>265</v>
      </c>
      <c r="E12" s="11">
        <v>62200050</v>
      </c>
      <c r="F12" s="6" t="s">
        <v>124</v>
      </c>
      <c r="G12" t="s">
        <v>121</v>
      </c>
      <c r="H12" s="6">
        <v>16666.666666666668</v>
      </c>
    </row>
    <row r="13" spans="1:10" x14ac:dyDescent="0.25">
      <c r="C13" s="28" t="s">
        <v>267</v>
      </c>
      <c r="D13" s="28" t="s">
        <v>265</v>
      </c>
      <c r="E13" s="11">
        <v>62200110</v>
      </c>
      <c r="F13" s="6" t="s">
        <v>128</v>
      </c>
      <c r="G13" t="s">
        <v>121</v>
      </c>
      <c r="H13" s="6">
        <v>13194.166666666668</v>
      </c>
    </row>
    <row r="14" spans="1:10" x14ac:dyDescent="0.25">
      <c r="C14" s="28" t="s">
        <v>267</v>
      </c>
      <c r="D14" s="28" t="s">
        <v>265</v>
      </c>
      <c r="E14" s="11">
        <v>62500020</v>
      </c>
      <c r="F14" s="6" t="s">
        <v>150</v>
      </c>
      <c r="G14" t="s">
        <v>149</v>
      </c>
      <c r="H14" s="6">
        <v>14000</v>
      </c>
    </row>
    <row r="15" spans="1:10" x14ac:dyDescent="0.25">
      <c r="C15" s="28" t="s">
        <v>267</v>
      </c>
      <c r="D15" s="28" t="s">
        <v>265</v>
      </c>
      <c r="E15" s="11">
        <v>62500030</v>
      </c>
      <c r="F15" s="6" t="s">
        <v>151</v>
      </c>
      <c r="G15" t="s">
        <v>149</v>
      </c>
      <c r="H15" s="6">
        <v>1400</v>
      </c>
      <c r="J15" s="30">
        <f>SUM(H3:H15)</f>
        <v>185497.83333333331</v>
      </c>
    </row>
    <row r="16" spans="1:10" x14ac:dyDescent="0.25">
      <c r="C16" s="28" t="s">
        <v>269</v>
      </c>
      <c r="D16" s="28" t="s">
        <v>270</v>
      </c>
      <c r="E16" s="11">
        <v>60400060</v>
      </c>
      <c r="F16" s="6" t="s">
        <v>228</v>
      </c>
      <c r="G16" t="s">
        <v>223</v>
      </c>
      <c r="H16" s="6">
        <v>1900</v>
      </c>
    </row>
    <row r="17" spans="3:12" x14ac:dyDescent="0.25">
      <c r="C17" s="28" t="s">
        <v>269</v>
      </c>
      <c r="D17" s="28" t="s">
        <v>270</v>
      </c>
      <c r="E17" s="11">
        <v>61100020</v>
      </c>
      <c r="F17" s="6" t="s">
        <v>46</v>
      </c>
      <c r="G17" t="s">
        <v>45</v>
      </c>
      <c r="H17" s="6">
        <v>22898</v>
      </c>
      <c r="J17" s="12"/>
      <c r="L17" s="12"/>
    </row>
    <row r="18" spans="3:12" x14ac:dyDescent="0.25">
      <c r="C18" s="28" t="s">
        <v>376</v>
      </c>
      <c r="D18" s="28" t="s">
        <v>256</v>
      </c>
      <c r="E18" s="13">
        <v>60000010</v>
      </c>
      <c r="F18" s="14" t="s">
        <v>179</v>
      </c>
      <c r="G18" s="15" t="s">
        <v>180</v>
      </c>
      <c r="H18" s="16">
        <v>50000</v>
      </c>
    </row>
    <row r="19" spans="3:12" x14ac:dyDescent="0.25">
      <c r="C19" s="28" t="s">
        <v>376</v>
      </c>
      <c r="D19" s="28" t="s">
        <v>256</v>
      </c>
      <c r="E19" s="13">
        <v>60200010</v>
      </c>
      <c r="F19" s="14" t="s">
        <v>208</v>
      </c>
      <c r="G19" s="15" t="s">
        <v>209</v>
      </c>
      <c r="H19" s="16">
        <v>4800</v>
      </c>
    </row>
    <row r="20" spans="3:12" x14ac:dyDescent="0.25">
      <c r="C20" s="28" t="s">
        <v>376</v>
      </c>
      <c r="D20" s="28" t="s">
        <v>256</v>
      </c>
      <c r="E20" s="13">
        <v>60100010</v>
      </c>
      <c r="F20" s="4" t="s">
        <v>185</v>
      </c>
      <c r="G20" s="15" t="s">
        <v>186</v>
      </c>
      <c r="H20" s="16">
        <v>4166.5</v>
      </c>
    </row>
    <row r="21" spans="3:12" x14ac:dyDescent="0.25">
      <c r="C21" s="28" t="s">
        <v>376</v>
      </c>
      <c r="D21" s="28" t="s">
        <v>256</v>
      </c>
      <c r="E21" s="13">
        <v>60200020</v>
      </c>
      <c r="F21" s="14" t="s">
        <v>210</v>
      </c>
      <c r="G21" s="15" t="s">
        <v>209</v>
      </c>
      <c r="H21" s="17">
        <v>166.5</v>
      </c>
    </row>
    <row r="22" spans="3:12" x14ac:dyDescent="0.25">
      <c r="C22" s="28" t="s">
        <v>376</v>
      </c>
      <c r="D22" s="28" t="s">
        <v>256</v>
      </c>
      <c r="E22" s="13">
        <v>60200030</v>
      </c>
      <c r="F22" s="14" t="s">
        <v>211</v>
      </c>
      <c r="G22" s="15" t="s">
        <v>209</v>
      </c>
      <c r="H22" s="17">
        <v>1000</v>
      </c>
    </row>
    <row r="23" spans="3:12" x14ac:dyDescent="0.25">
      <c r="C23" s="28" t="s">
        <v>376</v>
      </c>
      <c r="D23" s="28" t="s">
        <v>256</v>
      </c>
      <c r="E23" s="13">
        <v>60100030</v>
      </c>
      <c r="F23" s="15" t="s">
        <v>188</v>
      </c>
      <c r="G23" s="15" t="s">
        <v>186</v>
      </c>
      <c r="H23" s="17">
        <v>21000</v>
      </c>
    </row>
    <row r="24" spans="3:12" x14ac:dyDescent="0.25">
      <c r="C24" s="28" t="s">
        <v>376</v>
      </c>
      <c r="D24" s="28" t="s">
        <v>256</v>
      </c>
      <c r="E24" s="13">
        <v>60600010</v>
      </c>
      <c r="F24" s="14" t="s">
        <v>230</v>
      </c>
      <c r="G24" s="15" t="s">
        <v>230</v>
      </c>
      <c r="H24" s="17">
        <v>800</v>
      </c>
    </row>
    <row r="25" spans="3:12" x14ac:dyDescent="0.25">
      <c r="C25" s="28" t="s">
        <v>376</v>
      </c>
      <c r="D25" s="28" t="s">
        <v>256</v>
      </c>
      <c r="E25" s="13">
        <v>60800010</v>
      </c>
      <c r="F25" s="14" t="s">
        <v>17</v>
      </c>
      <c r="G25" s="15" t="s">
        <v>18</v>
      </c>
      <c r="H25" s="17">
        <v>288.35000000000002</v>
      </c>
    </row>
    <row r="26" spans="3:12" x14ac:dyDescent="0.25">
      <c r="C26" s="28" t="s">
        <v>376</v>
      </c>
      <c r="D26" s="28" t="s">
        <v>256</v>
      </c>
      <c r="E26" s="13">
        <v>61100020</v>
      </c>
      <c r="F26" s="14" t="s">
        <v>46</v>
      </c>
      <c r="G26" s="15" t="s">
        <v>45</v>
      </c>
      <c r="H26" s="17">
        <v>2250</v>
      </c>
    </row>
    <row r="27" spans="3:12" x14ac:dyDescent="0.25">
      <c r="C27" s="28" t="s">
        <v>376</v>
      </c>
      <c r="D27" s="28" t="s">
        <v>256</v>
      </c>
      <c r="E27" s="13">
        <v>61300010</v>
      </c>
      <c r="F27" s="15" t="s">
        <v>53</v>
      </c>
      <c r="G27" s="15" t="s">
        <v>54</v>
      </c>
      <c r="H27" s="17">
        <v>2509.5</v>
      </c>
    </row>
    <row r="28" spans="3:12" x14ac:dyDescent="0.25">
      <c r="C28" s="28" t="s">
        <v>376</v>
      </c>
      <c r="D28" s="28" t="s">
        <v>256</v>
      </c>
      <c r="E28" s="13">
        <v>60400040</v>
      </c>
      <c r="F28" s="14" t="s">
        <v>226</v>
      </c>
      <c r="G28" s="15" t="s">
        <v>223</v>
      </c>
      <c r="H28" s="17">
        <v>350</v>
      </c>
      <c r="J28" s="30">
        <f>SUM(H18:H28)</f>
        <v>87330.85</v>
      </c>
      <c r="L28" s="12"/>
    </row>
    <row r="29" spans="3:12" x14ac:dyDescent="0.25">
      <c r="C29" s="17" t="s">
        <v>377</v>
      </c>
      <c r="D29" s="17" t="s">
        <v>378</v>
      </c>
      <c r="E29" s="19">
        <v>60000010</v>
      </c>
      <c r="F29" s="20" t="s">
        <v>179</v>
      </c>
      <c r="G29" s="15" t="s">
        <v>180</v>
      </c>
      <c r="H29" s="21">
        <v>309822.68</v>
      </c>
    </row>
    <row r="30" spans="3:12" x14ac:dyDescent="0.25">
      <c r="C30" s="17" t="s">
        <v>377</v>
      </c>
      <c r="D30" s="17" t="s">
        <v>378</v>
      </c>
      <c r="E30" s="19">
        <v>60200010</v>
      </c>
      <c r="F30" s="20" t="s">
        <v>208</v>
      </c>
      <c r="G30" s="15" t="s">
        <v>209</v>
      </c>
      <c r="H30" s="21">
        <v>27301.599999999999</v>
      </c>
    </row>
    <row r="31" spans="3:12" x14ac:dyDescent="0.25">
      <c r="C31" s="17" t="s">
        <v>377</v>
      </c>
      <c r="D31" s="17" t="s">
        <v>378</v>
      </c>
      <c r="E31" s="19">
        <v>60100010</v>
      </c>
      <c r="F31" s="20" t="s">
        <v>185</v>
      </c>
      <c r="G31" s="15" t="s">
        <v>186</v>
      </c>
      <c r="H31" s="21">
        <v>25690.940000000002</v>
      </c>
    </row>
    <row r="32" spans="3:12" x14ac:dyDescent="0.25">
      <c r="C32" s="17" t="s">
        <v>377</v>
      </c>
      <c r="D32" s="17" t="s">
        <v>378</v>
      </c>
      <c r="E32" s="19">
        <v>60200020</v>
      </c>
      <c r="F32" s="20" t="s">
        <v>210</v>
      </c>
      <c r="G32" s="15" t="s">
        <v>209</v>
      </c>
      <c r="H32" s="21">
        <v>1533.2000000000003</v>
      </c>
    </row>
    <row r="33" spans="3:8" x14ac:dyDescent="0.25">
      <c r="C33" s="17" t="s">
        <v>377</v>
      </c>
      <c r="D33" s="17" t="s">
        <v>378</v>
      </c>
      <c r="E33" s="19">
        <v>60200030</v>
      </c>
      <c r="F33" s="20" t="s">
        <v>211</v>
      </c>
      <c r="G33" s="15" t="s">
        <v>209</v>
      </c>
      <c r="H33" s="21">
        <v>6580</v>
      </c>
    </row>
    <row r="34" spans="3:8" x14ac:dyDescent="0.25">
      <c r="C34" s="17" t="s">
        <v>377</v>
      </c>
      <c r="D34" s="17" t="s">
        <v>378</v>
      </c>
      <c r="E34" s="19">
        <v>60100030</v>
      </c>
      <c r="F34" s="15" t="s">
        <v>188</v>
      </c>
      <c r="G34" s="15" t="s">
        <v>186</v>
      </c>
      <c r="H34" s="21">
        <v>38833.339999999997</v>
      </c>
    </row>
    <row r="35" spans="3:8" x14ac:dyDescent="0.25">
      <c r="C35" s="17" t="s">
        <v>377</v>
      </c>
      <c r="D35" s="17" t="s">
        <v>378</v>
      </c>
      <c r="E35" s="19">
        <v>60600010</v>
      </c>
      <c r="F35" s="20" t="s">
        <v>230</v>
      </c>
      <c r="G35" s="15" t="s">
        <v>230</v>
      </c>
      <c r="H35" s="21">
        <v>29198.42</v>
      </c>
    </row>
    <row r="36" spans="3:8" x14ac:dyDescent="0.25">
      <c r="C36" s="17" t="s">
        <v>377</v>
      </c>
      <c r="D36" s="17" t="s">
        <v>378</v>
      </c>
      <c r="E36" s="19">
        <v>60400060</v>
      </c>
      <c r="F36" s="20" t="s">
        <v>228</v>
      </c>
      <c r="G36" s="15" t="s">
        <v>223</v>
      </c>
      <c r="H36" s="21">
        <v>76659.67</v>
      </c>
    </row>
    <row r="37" spans="3:8" x14ac:dyDescent="0.25">
      <c r="C37" s="17" t="s">
        <v>377</v>
      </c>
      <c r="D37" s="17" t="s">
        <v>378</v>
      </c>
      <c r="E37" s="19">
        <v>60800010</v>
      </c>
      <c r="F37" s="20" t="s">
        <v>17</v>
      </c>
      <c r="G37" s="15" t="s">
        <v>18</v>
      </c>
      <c r="H37" s="21">
        <v>7613.4000000000005</v>
      </c>
    </row>
    <row r="38" spans="3:8" x14ac:dyDescent="0.25">
      <c r="C38" s="17" t="s">
        <v>377</v>
      </c>
      <c r="D38" s="17" t="s">
        <v>378</v>
      </c>
      <c r="E38" s="19">
        <v>60900100</v>
      </c>
      <c r="F38" s="20" t="s">
        <v>37</v>
      </c>
      <c r="G38" s="15" t="s">
        <v>28</v>
      </c>
      <c r="H38" s="21">
        <v>6421.66</v>
      </c>
    </row>
    <row r="39" spans="3:8" x14ac:dyDescent="0.25">
      <c r="C39" s="17" t="s">
        <v>377</v>
      </c>
      <c r="D39" s="17" t="s">
        <v>378</v>
      </c>
      <c r="E39" s="19">
        <v>61100020</v>
      </c>
      <c r="F39" s="20" t="s">
        <v>46</v>
      </c>
      <c r="G39" s="15" t="s">
        <v>45</v>
      </c>
      <c r="H39" s="21">
        <v>30706.639999999999</v>
      </c>
    </row>
    <row r="40" spans="3:8" x14ac:dyDescent="0.25">
      <c r="C40" s="17" t="s">
        <v>377</v>
      </c>
      <c r="D40" s="17" t="s">
        <v>378</v>
      </c>
      <c r="E40" s="19">
        <v>61100030</v>
      </c>
      <c r="F40" s="20" t="s">
        <v>47</v>
      </c>
      <c r="G40" s="15" t="s">
        <v>45</v>
      </c>
      <c r="H40" s="21">
        <v>589.75</v>
      </c>
    </row>
    <row r="41" spans="3:8" x14ac:dyDescent="0.25">
      <c r="C41" s="17" t="s">
        <v>377</v>
      </c>
      <c r="D41" s="17" t="s">
        <v>378</v>
      </c>
      <c r="E41" s="19">
        <v>61100040</v>
      </c>
      <c r="F41" s="20" t="s">
        <v>48</v>
      </c>
      <c r="G41" s="15" t="s">
        <v>45</v>
      </c>
      <c r="H41" s="21">
        <v>1809.12</v>
      </c>
    </row>
    <row r="42" spans="3:8" x14ac:dyDescent="0.25">
      <c r="C42" s="17" t="s">
        <v>377</v>
      </c>
      <c r="D42" s="17" t="s">
        <v>378</v>
      </c>
      <c r="E42" s="19">
        <v>61300010</v>
      </c>
      <c r="F42" s="15" t="s">
        <v>53</v>
      </c>
      <c r="G42" s="15" t="s">
        <v>54</v>
      </c>
      <c r="H42" s="21">
        <v>55520.72</v>
      </c>
    </row>
    <row r="43" spans="3:8" x14ac:dyDescent="0.25">
      <c r="C43" s="17" t="s">
        <v>377</v>
      </c>
      <c r="D43" s="17" t="s">
        <v>378</v>
      </c>
      <c r="E43" s="19">
        <v>61300040</v>
      </c>
      <c r="F43" s="15" t="s">
        <v>57</v>
      </c>
      <c r="G43" s="15" t="s">
        <v>54</v>
      </c>
      <c r="H43" s="21">
        <v>1600</v>
      </c>
    </row>
    <row r="44" spans="3:8" x14ac:dyDescent="0.25">
      <c r="C44" s="17" t="s">
        <v>377</v>
      </c>
      <c r="D44" s="17" t="s">
        <v>378</v>
      </c>
      <c r="E44" s="19">
        <v>61400030</v>
      </c>
      <c r="F44" s="20" t="s">
        <v>63</v>
      </c>
      <c r="G44" s="15" t="s">
        <v>61</v>
      </c>
      <c r="H44" s="21">
        <v>154057.82999999999</v>
      </c>
    </row>
    <row r="45" spans="3:8" x14ac:dyDescent="0.25">
      <c r="C45" s="17" t="s">
        <v>377</v>
      </c>
      <c r="D45" s="17" t="s">
        <v>378</v>
      </c>
      <c r="E45" s="19">
        <v>60400040</v>
      </c>
      <c r="F45" s="20" t="s">
        <v>226</v>
      </c>
      <c r="G45" s="15" t="s">
        <v>223</v>
      </c>
      <c r="H45" s="21">
        <v>64667.5</v>
      </c>
    </row>
    <row r="46" spans="3:8" x14ac:dyDescent="0.25">
      <c r="C46" s="17" t="s">
        <v>377</v>
      </c>
      <c r="D46" s="17" t="s">
        <v>378</v>
      </c>
      <c r="E46" s="19">
        <v>62200150</v>
      </c>
      <c r="F46" s="20" t="s">
        <v>132</v>
      </c>
      <c r="G46" s="15" t="s">
        <v>121</v>
      </c>
      <c r="H46" s="21">
        <v>10718.96</v>
      </c>
    </row>
    <row r="47" spans="3:8" x14ac:dyDescent="0.25">
      <c r="C47" s="17" t="s">
        <v>377</v>
      </c>
      <c r="D47" s="17" t="s">
        <v>378</v>
      </c>
      <c r="E47" s="19">
        <v>62200170</v>
      </c>
      <c r="F47" s="20" t="s">
        <v>134</v>
      </c>
      <c r="G47" s="15" t="s">
        <v>121</v>
      </c>
      <c r="H47" s="21">
        <v>94800</v>
      </c>
    </row>
    <row r="48" spans="3:8" x14ac:dyDescent="0.25">
      <c r="C48" s="17" t="s">
        <v>377</v>
      </c>
      <c r="D48" s="17" t="s">
        <v>378</v>
      </c>
      <c r="E48" s="19">
        <v>62200180</v>
      </c>
      <c r="F48" s="20" t="s">
        <v>135</v>
      </c>
      <c r="G48" s="15" t="s">
        <v>121</v>
      </c>
      <c r="H48" s="21">
        <v>1748.96</v>
      </c>
    </row>
    <row r="49" spans="3:12" x14ac:dyDescent="0.25">
      <c r="C49" s="17" t="s">
        <v>377</v>
      </c>
      <c r="D49" s="17" t="s">
        <v>378</v>
      </c>
      <c r="E49" s="19">
        <v>62200140</v>
      </c>
      <c r="F49" s="20" t="s">
        <v>131</v>
      </c>
      <c r="G49" s="15" t="s">
        <v>121</v>
      </c>
      <c r="H49" s="21">
        <v>9739.9499999999989</v>
      </c>
    </row>
    <row r="50" spans="3:12" x14ac:dyDescent="0.25">
      <c r="C50" s="17" t="s">
        <v>377</v>
      </c>
      <c r="D50" s="17" t="s">
        <v>378</v>
      </c>
      <c r="E50" s="19">
        <v>60700010</v>
      </c>
      <c r="F50" s="20" t="s">
        <v>14</v>
      </c>
      <c r="G50" s="15" t="s">
        <v>15</v>
      </c>
      <c r="H50" s="21">
        <v>566905.18000000005</v>
      </c>
    </row>
    <row r="51" spans="3:12" x14ac:dyDescent="0.25">
      <c r="C51" s="17" t="s">
        <v>377</v>
      </c>
      <c r="D51" s="17" t="s">
        <v>378</v>
      </c>
      <c r="E51" s="19">
        <v>62600010</v>
      </c>
      <c r="F51" s="20" t="s">
        <v>157</v>
      </c>
      <c r="G51" s="15" t="s">
        <v>158</v>
      </c>
      <c r="H51" s="21">
        <v>141558.72</v>
      </c>
    </row>
    <row r="52" spans="3:12" x14ac:dyDescent="0.25">
      <c r="C52" s="17" t="s">
        <v>377</v>
      </c>
      <c r="D52" s="17" t="s">
        <v>378</v>
      </c>
      <c r="E52" s="19">
        <v>62900020</v>
      </c>
      <c r="F52" s="20" t="s">
        <v>167</v>
      </c>
      <c r="G52" s="15" t="s">
        <v>166</v>
      </c>
      <c r="H52" s="21">
        <v>2334</v>
      </c>
    </row>
    <row r="53" spans="3:12" x14ac:dyDescent="0.25">
      <c r="C53" s="17" t="s">
        <v>377</v>
      </c>
      <c r="D53" s="17" t="s">
        <v>378</v>
      </c>
      <c r="E53" s="19">
        <v>62600040</v>
      </c>
      <c r="F53" s="20" t="s">
        <v>161</v>
      </c>
      <c r="G53" s="15" t="s">
        <v>158</v>
      </c>
      <c r="H53" s="21">
        <v>74813.790000000008</v>
      </c>
    </row>
    <row r="54" spans="3:12" x14ac:dyDescent="0.25">
      <c r="C54" s="17" t="s">
        <v>377</v>
      </c>
      <c r="D54" s="17" t="s">
        <v>378</v>
      </c>
      <c r="E54" s="19">
        <v>65000030</v>
      </c>
      <c r="F54" s="20" t="s">
        <v>177</v>
      </c>
      <c r="G54" s="15" t="s">
        <v>178</v>
      </c>
      <c r="H54" s="21">
        <v>140000</v>
      </c>
    </row>
    <row r="55" spans="3:12" x14ac:dyDescent="0.25">
      <c r="C55" s="17" t="s">
        <v>377</v>
      </c>
      <c r="D55" s="17" t="s">
        <v>378</v>
      </c>
      <c r="E55" s="19">
        <v>60900130</v>
      </c>
      <c r="F55" s="15" t="s">
        <v>40</v>
      </c>
      <c r="G55" s="15" t="s">
        <v>28</v>
      </c>
      <c r="H55" s="21">
        <v>11598.83</v>
      </c>
      <c r="J55" s="30">
        <f>SUM(H29:H55)</f>
        <v>1892824.86</v>
      </c>
      <c r="K55">
        <v>1892824.86</v>
      </c>
      <c r="L55" s="12">
        <f>+J55-K55</f>
        <v>0</v>
      </c>
    </row>
    <row r="56" spans="3:12" x14ac:dyDescent="0.25">
      <c r="C56" s="17" t="s">
        <v>379</v>
      </c>
      <c r="D56" s="17" t="s">
        <v>380</v>
      </c>
      <c r="E56" s="19">
        <v>60000010</v>
      </c>
      <c r="F56" s="20" t="s">
        <v>179</v>
      </c>
      <c r="G56" s="15" t="s">
        <v>180</v>
      </c>
      <c r="H56" s="21">
        <v>416533</v>
      </c>
    </row>
    <row r="57" spans="3:12" x14ac:dyDescent="0.25">
      <c r="C57" s="17" t="s">
        <v>379</v>
      </c>
      <c r="D57" s="17" t="s">
        <v>380</v>
      </c>
      <c r="E57" s="19">
        <v>60000030</v>
      </c>
      <c r="F57" s="20" t="s">
        <v>182</v>
      </c>
      <c r="G57" s="15" t="s">
        <v>180</v>
      </c>
      <c r="H57" s="21">
        <v>4084.0299999999997</v>
      </c>
    </row>
    <row r="58" spans="3:12" x14ac:dyDescent="0.25">
      <c r="C58" s="17" t="s">
        <v>379</v>
      </c>
      <c r="D58" s="17" t="s">
        <v>380</v>
      </c>
      <c r="E58" s="19">
        <v>60200010</v>
      </c>
      <c r="F58" s="20" t="s">
        <v>208</v>
      </c>
      <c r="G58" s="15" t="s">
        <v>209</v>
      </c>
      <c r="H58" s="21">
        <v>29035</v>
      </c>
    </row>
    <row r="59" spans="3:12" x14ac:dyDescent="0.25">
      <c r="C59" s="17" t="s">
        <v>379</v>
      </c>
      <c r="D59" s="17" t="s">
        <v>380</v>
      </c>
      <c r="E59" s="19">
        <v>60100010</v>
      </c>
      <c r="F59" s="20" t="s">
        <v>185</v>
      </c>
      <c r="G59" s="15" t="s">
        <v>186</v>
      </c>
      <c r="H59" s="21">
        <v>34710.400000000001</v>
      </c>
    </row>
    <row r="60" spans="3:12" x14ac:dyDescent="0.25">
      <c r="C60" s="17" t="s">
        <v>379</v>
      </c>
      <c r="D60" s="17" t="s">
        <v>380</v>
      </c>
      <c r="E60" s="19">
        <v>60200020</v>
      </c>
      <c r="F60" s="20" t="s">
        <v>210</v>
      </c>
      <c r="G60" s="15" t="s">
        <v>209</v>
      </c>
      <c r="H60" s="21">
        <v>1200</v>
      </c>
    </row>
    <row r="61" spans="3:12" x14ac:dyDescent="0.25">
      <c r="C61" s="17" t="s">
        <v>379</v>
      </c>
      <c r="D61" s="17" t="s">
        <v>380</v>
      </c>
      <c r="E61" s="19">
        <v>60200030</v>
      </c>
      <c r="F61" s="20" t="s">
        <v>211</v>
      </c>
      <c r="G61" s="15" t="s">
        <v>209</v>
      </c>
      <c r="H61" s="21">
        <v>8038</v>
      </c>
    </row>
    <row r="62" spans="3:12" x14ac:dyDescent="0.25">
      <c r="C62" s="17" t="s">
        <v>379</v>
      </c>
      <c r="D62" s="17" t="s">
        <v>380</v>
      </c>
      <c r="E62" s="19">
        <v>60100030</v>
      </c>
      <c r="F62" s="15" t="s">
        <v>188</v>
      </c>
      <c r="G62" s="15" t="s">
        <v>186</v>
      </c>
      <c r="H62" s="21">
        <v>31992.53</v>
      </c>
    </row>
    <row r="63" spans="3:12" x14ac:dyDescent="0.25">
      <c r="C63" s="17" t="s">
        <v>379</v>
      </c>
      <c r="D63" s="17" t="s">
        <v>380</v>
      </c>
      <c r="E63" s="19">
        <v>60600010</v>
      </c>
      <c r="F63" s="20" t="s">
        <v>230</v>
      </c>
      <c r="G63" s="15" t="s">
        <v>230</v>
      </c>
      <c r="H63" s="21">
        <v>11855.5</v>
      </c>
    </row>
    <row r="64" spans="3:12" x14ac:dyDescent="0.25">
      <c r="C64" s="17" t="s">
        <v>379</v>
      </c>
      <c r="D64" s="17" t="s">
        <v>380</v>
      </c>
      <c r="E64" s="19">
        <v>60400060</v>
      </c>
      <c r="F64" s="20" t="s">
        <v>228</v>
      </c>
      <c r="G64" s="15" t="s">
        <v>223</v>
      </c>
      <c r="H64" s="21">
        <v>28524.27</v>
      </c>
    </row>
    <row r="65" spans="3:12" x14ac:dyDescent="0.25">
      <c r="C65" s="17" t="s">
        <v>379</v>
      </c>
      <c r="D65" s="17" t="s">
        <v>380</v>
      </c>
      <c r="E65" s="19">
        <v>60800010</v>
      </c>
      <c r="F65" s="20" t="s">
        <v>17</v>
      </c>
      <c r="G65" s="15" t="s">
        <v>18</v>
      </c>
      <c r="H65" s="21">
        <v>13680</v>
      </c>
    </row>
    <row r="66" spans="3:12" x14ac:dyDescent="0.25">
      <c r="C66" s="17" t="s">
        <v>379</v>
      </c>
      <c r="D66" s="17" t="s">
        <v>380</v>
      </c>
      <c r="E66" s="19">
        <v>61100020</v>
      </c>
      <c r="F66" s="20" t="s">
        <v>46</v>
      </c>
      <c r="G66" s="15" t="s">
        <v>45</v>
      </c>
      <c r="H66" s="21">
        <v>2940.02</v>
      </c>
    </row>
    <row r="67" spans="3:12" x14ac:dyDescent="0.25">
      <c r="C67" s="17" t="s">
        <v>379</v>
      </c>
      <c r="D67" s="17" t="s">
        <v>380</v>
      </c>
      <c r="E67" s="19">
        <v>61100040</v>
      </c>
      <c r="F67" s="20" t="s">
        <v>48</v>
      </c>
      <c r="G67" s="15" t="s">
        <v>45</v>
      </c>
      <c r="H67" s="21">
        <v>1428</v>
      </c>
    </row>
    <row r="68" spans="3:12" x14ac:dyDescent="0.25">
      <c r="C68" s="17" t="s">
        <v>379</v>
      </c>
      <c r="D68" s="17" t="s">
        <v>380</v>
      </c>
      <c r="E68" s="19">
        <v>61200020</v>
      </c>
      <c r="F68" s="15" t="s">
        <v>51</v>
      </c>
      <c r="G68" s="15" t="s">
        <v>50</v>
      </c>
      <c r="H68" s="21">
        <v>39000</v>
      </c>
    </row>
    <row r="69" spans="3:12" x14ac:dyDescent="0.25">
      <c r="C69" s="17" t="s">
        <v>379</v>
      </c>
      <c r="D69" s="17" t="s">
        <v>380</v>
      </c>
      <c r="E69" s="19">
        <v>61300010</v>
      </c>
      <c r="F69" s="15" t="s">
        <v>53</v>
      </c>
      <c r="G69" s="15" t="s">
        <v>54</v>
      </c>
      <c r="H69" s="21">
        <v>24477.65</v>
      </c>
    </row>
    <row r="70" spans="3:12" x14ac:dyDescent="0.25">
      <c r="C70" s="17" t="s">
        <v>379</v>
      </c>
      <c r="D70" s="17" t="s">
        <v>380</v>
      </c>
      <c r="E70" s="19">
        <v>61400030</v>
      </c>
      <c r="F70" s="20" t="s">
        <v>63</v>
      </c>
      <c r="G70" s="15" t="s">
        <v>61</v>
      </c>
      <c r="H70" s="21">
        <v>175812.25</v>
      </c>
    </row>
    <row r="71" spans="3:12" x14ac:dyDescent="0.25">
      <c r="C71" s="17" t="s">
        <v>379</v>
      </c>
      <c r="D71" s="17" t="s">
        <v>380</v>
      </c>
      <c r="E71" s="19">
        <v>60400040</v>
      </c>
      <c r="F71" s="20" t="s">
        <v>226</v>
      </c>
      <c r="G71" s="15" t="s">
        <v>223</v>
      </c>
      <c r="H71" s="21">
        <v>67903.578523234377</v>
      </c>
    </row>
    <row r="72" spans="3:12" x14ac:dyDescent="0.25">
      <c r="C72" s="17" t="s">
        <v>379</v>
      </c>
      <c r="D72" s="17" t="s">
        <v>380</v>
      </c>
      <c r="E72" s="19">
        <v>62200130</v>
      </c>
      <c r="F72" s="20" t="s">
        <v>130</v>
      </c>
      <c r="G72" s="15" t="s">
        <v>121</v>
      </c>
      <c r="H72" s="21">
        <v>925</v>
      </c>
    </row>
    <row r="73" spans="3:12" x14ac:dyDescent="0.25">
      <c r="C73" s="17" t="s">
        <v>379</v>
      </c>
      <c r="D73" s="17" t="s">
        <v>380</v>
      </c>
      <c r="E73" s="19">
        <v>62200160</v>
      </c>
      <c r="F73" s="20" t="s">
        <v>133</v>
      </c>
      <c r="G73" s="15" t="s">
        <v>121</v>
      </c>
      <c r="H73" s="21">
        <v>-2854.45</v>
      </c>
    </row>
    <row r="74" spans="3:12" x14ac:dyDescent="0.25">
      <c r="C74" s="17" t="s">
        <v>379</v>
      </c>
      <c r="D74" s="17" t="s">
        <v>380</v>
      </c>
      <c r="E74" s="19">
        <v>62200140</v>
      </c>
      <c r="F74" s="20" t="s">
        <v>131</v>
      </c>
      <c r="G74" s="15" t="s">
        <v>121</v>
      </c>
      <c r="H74" s="21">
        <v>8542.4500000000007</v>
      </c>
      <c r="J74" s="12">
        <f>SUM(H56:H74)</f>
        <v>897827.22852323449</v>
      </c>
      <c r="K74">
        <v>897827.22852323449</v>
      </c>
      <c r="L74" s="12">
        <f>+K74-J74</f>
        <v>0</v>
      </c>
    </row>
    <row r="75" spans="3:12" x14ac:dyDescent="0.25">
      <c r="C75" s="17" t="s">
        <v>381</v>
      </c>
      <c r="D75" s="17" t="s">
        <v>382</v>
      </c>
      <c r="E75" s="19">
        <v>60000010</v>
      </c>
      <c r="F75" s="20" t="s">
        <v>179</v>
      </c>
      <c r="G75" s="15" t="s">
        <v>180</v>
      </c>
      <c r="H75" s="21">
        <v>146000</v>
      </c>
    </row>
    <row r="76" spans="3:12" x14ac:dyDescent="0.25">
      <c r="C76" s="17" t="s">
        <v>381</v>
      </c>
      <c r="D76" s="17" t="s">
        <v>382</v>
      </c>
      <c r="E76" s="19">
        <v>60000030</v>
      </c>
      <c r="F76" s="20" t="s">
        <v>182</v>
      </c>
      <c r="G76" s="15" t="s">
        <v>180</v>
      </c>
      <c r="H76" s="21">
        <v>3750</v>
      </c>
    </row>
    <row r="77" spans="3:12" x14ac:dyDescent="0.25">
      <c r="C77" s="17" t="s">
        <v>381</v>
      </c>
      <c r="D77" s="17" t="s">
        <v>382</v>
      </c>
      <c r="E77" s="19">
        <v>60200010</v>
      </c>
      <c r="F77" s="20" t="s">
        <v>208</v>
      </c>
      <c r="G77" s="15" t="s">
        <v>209</v>
      </c>
      <c r="H77" s="21">
        <v>17726.66</v>
      </c>
    </row>
    <row r="78" spans="3:12" x14ac:dyDescent="0.25">
      <c r="C78" s="17" t="s">
        <v>381</v>
      </c>
      <c r="D78" s="17" t="s">
        <v>382</v>
      </c>
      <c r="E78" s="19">
        <v>60100010</v>
      </c>
      <c r="F78" s="20" t="s">
        <v>185</v>
      </c>
      <c r="G78" s="15" t="s">
        <v>186</v>
      </c>
      <c r="H78" s="21">
        <v>15779.96</v>
      </c>
    </row>
    <row r="79" spans="3:12" x14ac:dyDescent="0.25">
      <c r="C79" s="17" t="s">
        <v>381</v>
      </c>
      <c r="D79" s="17" t="s">
        <v>382</v>
      </c>
      <c r="E79" s="19">
        <v>60200020</v>
      </c>
      <c r="F79" s="20" t="s">
        <v>210</v>
      </c>
      <c r="G79" s="15" t="s">
        <v>209</v>
      </c>
      <c r="H79" s="21">
        <v>1133.3400000000001</v>
      </c>
    </row>
    <row r="80" spans="3:12" x14ac:dyDescent="0.25">
      <c r="C80" s="17" t="s">
        <v>381</v>
      </c>
      <c r="D80" s="17" t="s">
        <v>382</v>
      </c>
      <c r="E80" s="19">
        <v>60200030</v>
      </c>
      <c r="F80" s="20" t="s">
        <v>211</v>
      </c>
      <c r="G80" s="15" t="s">
        <v>209</v>
      </c>
      <c r="H80" s="21">
        <v>3673.34</v>
      </c>
    </row>
    <row r="81" spans="3:8" x14ac:dyDescent="0.25">
      <c r="C81" s="17" t="s">
        <v>381</v>
      </c>
      <c r="D81" s="17" t="s">
        <v>382</v>
      </c>
      <c r="E81" s="19">
        <v>60100030</v>
      </c>
      <c r="F81" s="15" t="s">
        <v>188</v>
      </c>
      <c r="G81" s="15" t="s">
        <v>186</v>
      </c>
      <c r="H81" s="21">
        <v>13000</v>
      </c>
    </row>
    <row r="82" spans="3:8" x14ac:dyDescent="0.25">
      <c r="C82" s="17" t="s">
        <v>381</v>
      </c>
      <c r="D82" s="17" t="s">
        <v>382</v>
      </c>
      <c r="E82" s="19">
        <v>60300020</v>
      </c>
      <c r="F82" s="20" t="s">
        <v>214</v>
      </c>
      <c r="G82" s="15" t="s">
        <v>213</v>
      </c>
      <c r="H82" s="21">
        <v>73432.52</v>
      </c>
    </row>
    <row r="83" spans="3:8" x14ac:dyDescent="0.25">
      <c r="C83" s="17" t="s">
        <v>381</v>
      </c>
      <c r="D83" s="17" t="s">
        <v>382</v>
      </c>
      <c r="E83" s="19">
        <v>60600010</v>
      </c>
      <c r="F83" s="20" t="s">
        <v>230</v>
      </c>
      <c r="G83" s="15" t="s">
        <v>230</v>
      </c>
      <c r="H83" s="21">
        <v>520.5</v>
      </c>
    </row>
    <row r="84" spans="3:8" x14ac:dyDescent="0.25">
      <c r="C84" s="17" t="s">
        <v>381</v>
      </c>
      <c r="D84" s="17" t="s">
        <v>382</v>
      </c>
      <c r="E84" s="19">
        <v>60400060</v>
      </c>
      <c r="F84" s="20" t="s">
        <v>228</v>
      </c>
      <c r="G84" s="15" t="s">
        <v>223</v>
      </c>
      <c r="H84" s="21">
        <v>14284.98</v>
      </c>
    </row>
    <row r="85" spans="3:8" x14ac:dyDescent="0.25">
      <c r="C85" s="17" t="s">
        <v>381</v>
      </c>
      <c r="D85" s="17" t="s">
        <v>382</v>
      </c>
      <c r="E85" s="19">
        <v>60800010</v>
      </c>
      <c r="F85" s="20" t="s">
        <v>17</v>
      </c>
      <c r="G85" s="15" t="s">
        <v>18</v>
      </c>
      <c r="H85" s="21">
        <v>1180</v>
      </c>
    </row>
    <row r="86" spans="3:8" x14ac:dyDescent="0.25">
      <c r="C86" s="17" t="s">
        <v>381</v>
      </c>
      <c r="D86" s="17" t="s">
        <v>382</v>
      </c>
      <c r="E86" s="19">
        <v>61100020</v>
      </c>
      <c r="F86" s="20" t="s">
        <v>46</v>
      </c>
      <c r="G86" s="15" t="s">
        <v>45</v>
      </c>
      <c r="H86" s="21">
        <v>10799.76</v>
      </c>
    </row>
    <row r="87" spans="3:8" x14ac:dyDescent="0.25">
      <c r="C87" s="17" t="s">
        <v>381</v>
      </c>
      <c r="D87" s="17" t="s">
        <v>382</v>
      </c>
      <c r="E87" s="19">
        <v>61100040</v>
      </c>
      <c r="F87" s="20" t="s">
        <v>48</v>
      </c>
      <c r="G87" s="15" t="s">
        <v>45</v>
      </c>
      <c r="H87" s="21">
        <v>193</v>
      </c>
    </row>
    <row r="88" spans="3:8" x14ac:dyDescent="0.25">
      <c r="C88" s="17" t="s">
        <v>381</v>
      </c>
      <c r="D88" s="17" t="s">
        <v>382</v>
      </c>
      <c r="E88" s="19">
        <v>61300010</v>
      </c>
      <c r="F88" s="15" t="s">
        <v>53</v>
      </c>
      <c r="G88" s="15" t="s">
        <v>54</v>
      </c>
      <c r="H88" s="21">
        <v>21124.560000000001</v>
      </c>
    </row>
    <row r="89" spans="3:8" x14ac:dyDescent="0.25">
      <c r="C89" s="17" t="s">
        <v>381</v>
      </c>
      <c r="D89" s="17" t="s">
        <v>382</v>
      </c>
      <c r="E89" s="19">
        <v>61300040</v>
      </c>
      <c r="F89" s="15" t="s">
        <v>57</v>
      </c>
      <c r="G89" s="15" t="s">
        <v>54</v>
      </c>
      <c r="H89" s="21">
        <v>3056.9199999999996</v>
      </c>
    </row>
    <row r="90" spans="3:8" x14ac:dyDescent="0.25">
      <c r="C90" s="17" t="s">
        <v>381</v>
      </c>
      <c r="D90" s="17" t="s">
        <v>382</v>
      </c>
      <c r="E90" s="19">
        <v>61400030</v>
      </c>
      <c r="F90" s="20" t="s">
        <v>63</v>
      </c>
      <c r="G90" s="15" t="s">
        <v>61</v>
      </c>
      <c r="H90" s="21">
        <v>8354.5299999999988</v>
      </c>
    </row>
    <row r="91" spans="3:8" x14ac:dyDescent="0.25">
      <c r="C91" s="17" t="s">
        <v>381</v>
      </c>
      <c r="D91" s="17" t="s">
        <v>382</v>
      </c>
      <c r="E91" s="19">
        <v>60400040</v>
      </c>
      <c r="F91" s="20" t="s">
        <v>226</v>
      </c>
      <c r="G91" s="15" t="s">
        <v>223</v>
      </c>
      <c r="H91" s="21">
        <v>2080</v>
      </c>
    </row>
    <row r="92" spans="3:8" x14ac:dyDescent="0.25">
      <c r="C92" s="17" t="s">
        <v>381</v>
      </c>
      <c r="D92" s="17" t="s">
        <v>382</v>
      </c>
      <c r="E92" s="19">
        <v>62200050</v>
      </c>
      <c r="F92" s="20" t="s">
        <v>124</v>
      </c>
      <c r="G92" s="15" t="s">
        <v>121</v>
      </c>
      <c r="H92" s="21">
        <v>46711.070000000007</v>
      </c>
    </row>
    <row r="93" spans="3:8" x14ac:dyDescent="0.25">
      <c r="C93" s="17" t="s">
        <v>381</v>
      </c>
      <c r="D93" s="17" t="s">
        <v>382</v>
      </c>
      <c r="E93" s="19">
        <v>62200060</v>
      </c>
      <c r="F93" s="20" t="s">
        <v>125</v>
      </c>
      <c r="G93" s="15" t="s">
        <v>121</v>
      </c>
      <c r="H93" s="21">
        <v>6198.96</v>
      </c>
    </row>
    <row r="94" spans="3:8" x14ac:dyDescent="0.25">
      <c r="C94" s="17" t="s">
        <v>381</v>
      </c>
      <c r="D94" s="17" t="s">
        <v>382</v>
      </c>
      <c r="E94" s="19">
        <v>62200110</v>
      </c>
      <c r="F94" s="20" t="s">
        <v>128</v>
      </c>
      <c r="G94" s="15" t="s">
        <v>121</v>
      </c>
      <c r="H94" s="21">
        <v>9010.68</v>
      </c>
    </row>
    <row r="95" spans="3:8" x14ac:dyDescent="0.25">
      <c r="C95" s="17" t="s">
        <v>381</v>
      </c>
      <c r="D95" s="17" t="s">
        <v>382</v>
      </c>
      <c r="E95" s="19">
        <v>60700010</v>
      </c>
      <c r="F95" s="20" t="s">
        <v>14</v>
      </c>
      <c r="G95" s="15" t="s">
        <v>15</v>
      </c>
      <c r="H95" s="21">
        <v>17812.319999999985</v>
      </c>
    </row>
    <row r="96" spans="3:8" x14ac:dyDescent="0.25">
      <c r="C96" s="17" t="s">
        <v>381</v>
      </c>
      <c r="D96" s="17" t="s">
        <v>382</v>
      </c>
      <c r="E96" s="19">
        <v>62600010</v>
      </c>
      <c r="F96" s="20" t="s">
        <v>157</v>
      </c>
      <c r="G96" s="15" t="s">
        <v>158</v>
      </c>
      <c r="H96" s="21">
        <v>965</v>
      </c>
    </row>
    <row r="97" spans="3:11" x14ac:dyDescent="0.25">
      <c r="C97" s="17" t="s">
        <v>381</v>
      </c>
      <c r="D97" s="17" t="s">
        <v>382</v>
      </c>
      <c r="E97" s="19">
        <v>62500020</v>
      </c>
      <c r="F97" s="20" t="s">
        <v>150</v>
      </c>
      <c r="G97" s="15" t="s">
        <v>149</v>
      </c>
      <c r="H97" s="21">
        <v>8344.5</v>
      </c>
    </row>
    <row r="98" spans="3:11" x14ac:dyDescent="0.25">
      <c r="C98" s="17" t="s">
        <v>381</v>
      </c>
      <c r="D98" s="17" t="s">
        <v>382</v>
      </c>
      <c r="E98" s="19">
        <v>62500030</v>
      </c>
      <c r="F98" s="20" t="s">
        <v>151</v>
      </c>
      <c r="G98" s="15" t="s">
        <v>149</v>
      </c>
      <c r="H98" s="21">
        <v>150</v>
      </c>
    </row>
    <row r="99" spans="3:11" x14ac:dyDescent="0.25">
      <c r="C99" s="17" t="s">
        <v>381</v>
      </c>
      <c r="D99" s="17" t="s">
        <v>382</v>
      </c>
      <c r="E99" s="19">
        <v>62600040</v>
      </c>
      <c r="F99" s="20" t="s">
        <v>161</v>
      </c>
      <c r="G99" s="15" t="s">
        <v>158</v>
      </c>
      <c r="H99" s="21">
        <v>16905.650000000001</v>
      </c>
      <c r="J99" s="12">
        <f>SUM(H75:H99)</f>
        <v>442188.25</v>
      </c>
      <c r="K99">
        <v>442188.25</v>
      </c>
    </row>
    <row r="100" spans="3:11" x14ac:dyDescent="0.25">
      <c r="C100" s="17" t="s">
        <v>383</v>
      </c>
      <c r="D100" s="17" t="s">
        <v>384</v>
      </c>
      <c r="E100" s="19">
        <v>62200050</v>
      </c>
      <c r="F100" s="20" t="s">
        <v>124</v>
      </c>
      <c r="G100" s="15" t="s">
        <v>121</v>
      </c>
      <c r="H100">
        <v>359.03</v>
      </c>
    </row>
    <row r="101" spans="3:11" x14ac:dyDescent="0.25">
      <c r="C101" s="17" t="s">
        <v>383</v>
      </c>
      <c r="D101" s="17" t="s">
        <v>384</v>
      </c>
      <c r="E101" s="19">
        <v>62200110</v>
      </c>
      <c r="F101" s="20" t="s">
        <v>128</v>
      </c>
      <c r="G101" s="15" t="s">
        <v>121</v>
      </c>
      <c r="H101">
        <v>5075.78</v>
      </c>
    </row>
    <row r="102" spans="3:11" x14ac:dyDescent="0.25">
      <c r="C102" s="17" t="s">
        <v>385</v>
      </c>
      <c r="D102" s="17" t="s">
        <v>263</v>
      </c>
      <c r="E102" s="19">
        <v>60000010</v>
      </c>
      <c r="F102" s="20" t="s">
        <v>179</v>
      </c>
      <c r="G102" s="15" t="s">
        <v>180</v>
      </c>
      <c r="H102" s="21">
        <v>219780</v>
      </c>
      <c r="J102" s="12"/>
    </row>
    <row r="103" spans="3:11" x14ac:dyDescent="0.25">
      <c r="C103" s="17" t="s">
        <v>385</v>
      </c>
      <c r="D103" s="17" t="s">
        <v>263</v>
      </c>
      <c r="E103" s="19">
        <v>60000030</v>
      </c>
      <c r="F103" s="20" t="s">
        <v>182</v>
      </c>
      <c r="G103" s="15" t="s">
        <v>180</v>
      </c>
      <c r="H103" s="21">
        <v>3817.79</v>
      </c>
    </row>
    <row r="104" spans="3:11" x14ac:dyDescent="0.25">
      <c r="C104" s="17" t="s">
        <v>385</v>
      </c>
      <c r="D104" s="17" t="s">
        <v>263</v>
      </c>
      <c r="E104" s="19">
        <v>60200010</v>
      </c>
      <c r="F104" s="20" t="s">
        <v>208</v>
      </c>
      <c r="G104" s="15" t="s">
        <v>209</v>
      </c>
      <c r="H104" s="21">
        <v>19980</v>
      </c>
    </row>
    <row r="105" spans="3:11" x14ac:dyDescent="0.25">
      <c r="C105" s="17" t="s">
        <v>385</v>
      </c>
      <c r="D105" s="17" t="s">
        <v>263</v>
      </c>
      <c r="E105" s="19">
        <v>60100010</v>
      </c>
      <c r="F105" s="20" t="s">
        <v>185</v>
      </c>
      <c r="G105" s="15" t="s">
        <v>186</v>
      </c>
      <c r="H105" s="21">
        <v>18315</v>
      </c>
    </row>
    <row r="106" spans="3:11" x14ac:dyDescent="0.25">
      <c r="C106" s="17" t="s">
        <v>385</v>
      </c>
      <c r="D106" s="17" t="s">
        <v>263</v>
      </c>
      <c r="E106" s="19">
        <v>60200020</v>
      </c>
      <c r="F106" s="20" t="s">
        <v>210</v>
      </c>
      <c r="G106" s="15" t="s">
        <v>209</v>
      </c>
      <c r="H106" s="21">
        <v>1200</v>
      </c>
    </row>
    <row r="107" spans="3:11" x14ac:dyDescent="0.25">
      <c r="C107" s="17" t="s">
        <v>385</v>
      </c>
      <c r="D107" s="17" t="s">
        <v>263</v>
      </c>
      <c r="E107" s="19">
        <v>60200030</v>
      </c>
      <c r="F107" s="20" t="s">
        <v>211</v>
      </c>
      <c r="G107" s="15" t="s">
        <v>209</v>
      </c>
      <c r="H107" s="21">
        <v>4320</v>
      </c>
    </row>
    <row r="108" spans="3:11" x14ac:dyDescent="0.25">
      <c r="C108" s="17" t="s">
        <v>385</v>
      </c>
      <c r="D108" s="17" t="s">
        <v>263</v>
      </c>
      <c r="E108" s="19">
        <v>60100030</v>
      </c>
      <c r="F108" s="15" t="s">
        <v>188</v>
      </c>
      <c r="G108" s="15" t="s">
        <v>186</v>
      </c>
      <c r="H108" s="21">
        <v>37000</v>
      </c>
    </row>
    <row r="109" spans="3:11" x14ac:dyDescent="0.25">
      <c r="C109" s="17" t="s">
        <v>385</v>
      </c>
      <c r="D109" s="17" t="s">
        <v>263</v>
      </c>
      <c r="E109" s="19">
        <v>60800010</v>
      </c>
      <c r="F109" s="20" t="s">
        <v>17</v>
      </c>
      <c r="G109" s="15" t="s">
        <v>18</v>
      </c>
      <c r="H109" s="21">
        <v>1024.04</v>
      </c>
    </row>
    <row r="110" spans="3:11" x14ac:dyDescent="0.25">
      <c r="C110" s="17" t="s">
        <v>385</v>
      </c>
      <c r="D110" s="17" t="s">
        <v>263</v>
      </c>
      <c r="E110" s="19">
        <v>61100020</v>
      </c>
      <c r="F110" s="20" t="s">
        <v>46</v>
      </c>
      <c r="G110" s="15" t="s">
        <v>45</v>
      </c>
      <c r="H110" s="21">
        <v>4126.2700000000004</v>
      </c>
    </row>
    <row r="111" spans="3:11" x14ac:dyDescent="0.25">
      <c r="C111" s="17" t="s">
        <v>385</v>
      </c>
      <c r="D111" s="17" t="s">
        <v>263</v>
      </c>
      <c r="E111" s="19">
        <v>61300010</v>
      </c>
      <c r="F111" s="15" t="s">
        <v>53</v>
      </c>
      <c r="G111" s="15" t="s">
        <v>54</v>
      </c>
      <c r="H111" s="21">
        <v>19495.769999999997</v>
      </c>
    </row>
    <row r="112" spans="3:11" x14ac:dyDescent="0.25">
      <c r="C112" s="17" t="s">
        <v>385</v>
      </c>
      <c r="D112" s="17" t="s">
        <v>263</v>
      </c>
      <c r="E112" s="19">
        <v>61400030</v>
      </c>
      <c r="F112" s="20" t="s">
        <v>63</v>
      </c>
      <c r="G112" s="15" t="s">
        <v>61</v>
      </c>
      <c r="H112" s="21">
        <v>51400</v>
      </c>
    </row>
    <row r="113" spans="3:12" x14ac:dyDescent="0.25">
      <c r="C113" s="17" t="s">
        <v>385</v>
      </c>
      <c r="D113" s="17" t="s">
        <v>263</v>
      </c>
      <c r="E113" s="19">
        <v>61400160</v>
      </c>
      <c r="F113" s="20" t="s">
        <v>71</v>
      </c>
      <c r="G113" s="15" t="s">
        <v>61</v>
      </c>
      <c r="H113" s="21">
        <v>27360</v>
      </c>
    </row>
    <row r="114" spans="3:12" x14ac:dyDescent="0.25">
      <c r="C114" s="17" t="s">
        <v>385</v>
      </c>
      <c r="D114" s="17" t="s">
        <v>263</v>
      </c>
      <c r="E114" s="19">
        <v>61400040</v>
      </c>
      <c r="F114" s="15" t="s">
        <v>64</v>
      </c>
      <c r="G114" s="15" t="s">
        <v>61</v>
      </c>
      <c r="H114" s="21">
        <v>1474.73</v>
      </c>
    </row>
    <row r="115" spans="3:12" x14ac:dyDescent="0.25">
      <c r="C115" s="17" t="s">
        <v>385</v>
      </c>
      <c r="D115" s="17" t="s">
        <v>263</v>
      </c>
      <c r="E115" s="19">
        <v>60400040</v>
      </c>
      <c r="F115" s="20" t="s">
        <v>226</v>
      </c>
      <c r="G115" s="15" t="s">
        <v>223</v>
      </c>
      <c r="H115" s="21">
        <v>900</v>
      </c>
      <c r="J115" s="12">
        <f>SUM(H102:H115)</f>
        <v>410193.60000000003</v>
      </c>
      <c r="K115">
        <v>410193.60000000003</v>
      </c>
      <c r="L115" s="12">
        <f>+J115-K115</f>
        <v>0</v>
      </c>
    </row>
    <row r="116" spans="3:12" x14ac:dyDescent="0.25">
      <c r="C116" s="17" t="s">
        <v>386</v>
      </c>
      <c r="D116" s="17" t="s">
        <v>387</v>
      </c>
      <c r="E116" s="19">
        <v>60000010</v>
      </c>
      <c r="F116" s="20" t="s">
        <v>179</v>
      </c>
      <c r="G116" s="15" t="s">
        <v>180</v>
      </c>
      <c r="H116" s="21">
        <v>575717.29</v>
      </c>
    </row>
    <row r="117" spans="3:12" x14ac:dyDescent="0.25">
      <c r="C117" s="17" t="s">
        <v>386</v>
      </c>
      <c r="D117" s="17" t="s">
        <v>387</v>
      </c>
      <c r="E117" s="19">
        <v>60200010</v>
      </c>
      <c r="F117" s="20" t="s">
        <v>208</v>
      </c>
      <c r="G117" s="15" t="s">
        <v>209</v>
      </c>
      <c r="H117" s="21">
        <v>49917.5</v>
      </c>
    </row>
    <row r="118" spans="3:12" x14ac:dyDescent="0.25">
      <c r="C118" s="17" t="s">
        <v>386</v>
      </c>
      <c r="D118" s="17" t="s">
        <v>387</v>
      </c>
      <c r="E118" s="19">
        <v>60100010</v>
      </c>
      <c r="F118" s="20" t="s">
        <v>185</v>
      </c>
      <c r="G118" s="15" t="s">
        <v>186</v>
      </c>
      <c r="H118" s="21">
        <v>49491.519999999997</v>
      </c>
    </row>
    <row r="119" spans="3:12" x14ac:dyDescent="0.25">
      <c r="C119" s="17" t="s">
        <v>386</v>
      </c>
      <c r="D119" s="17" t="s">
        <v>387</v>
      </c>
      <c r="E119" s="19">
        <v>60100050</v>
      </c>
      <c r="F119" s="15" t="s">
        <v>190</v>
      </c>
      <c r="G119" s="15" t="s">
        <v>186</v>
      </c>
      <c r="H119" s="26">
        <f>54928.07-36900</f>
        <v>18028.07</v>
      </c>
    </row>
    <row r="120" spans="3:12" x14ac:dyDescent="0.25">
      <c r="C120" s="17" t="s">
        <v>386</v>
      </c>
      <c r="D120" s="17" t="s">
        <v>387</v>
      </c>
      <c r="E120" s="19">
        <v>60200020</v>
      </c>
      <c r="F120" s="20" t="s">
        <v>210</v>
      </c>
      <c r="G120" s="15" t="s">
        <v>209</v>
      </c>
      <c r="H120" s="21">
        <v>2300</v>
      </c>
    </row>
    <row r="121" spans="3:12" x14ac:dyDescent="0.25">
      <c r="C121" s="17" t="s">
        <v>386</v>
      </c>
      <c r="D121" s="17" t="s">
        <v>387</v>
      </c>
      <c r="E121" s="19">
        <v>60200030</v>
      </c>
      <c r="F121" s="20" t="s">
        <v>211</v>
      </c>
      <c r="G121" s="15" t="s">
        <v>209</v>
      </c>
      <c r="H121" s="21">
        <v>11460</v>
      </c>
    </row>
    <row r="122" spans="3:12" x14ac:dyDescent="0.25">
      <c r="C122" s="17" t="s">
        <v>386</v>
      </c>
      <c r="D122" s="17" t="s">
        <v>387</v>
      </c>
      <c r="E122" s="19">
        <v>60100030</v>
      </c>
      <c r="F122" s="15" t="s">
        <v>188</v>
      </c>
      <c r="G122" s="15" t="s">
        <v>186</v>
      </c>
      <c r="H122" s="21">
        <v>707313.15599999996</v>
      </c>
    </row>
    <row r="123" spans="3:12" x14ac:dyDescent="0.25">
      <c r="C123" s="17" t="s">
        <v>386</v>
      </c>
      <c r="D123" s="17" t="s">
        <v>387</v>
      </c>
      <c r="E123" s="19">
        <v>60300020</v>
      </c>
      <c r="F123" s="20" t="s">
        <v>214</v>
      </c>
      <c r="G123" s="15" t="s">
        <v>213</v>
      </c>
      <c r="H123" s="21">
        <v>89255.91</v>
      </c>
    </row>
    <row r="124" spans="3:12" x14ac:dyDescent="0.25">
      <c r="C124" s="17" t="s">
        <v>386</v>
      </c>
      <c r="D124" s="17" t="s">
        <v>387</v>
      </c>
      <c r="E124" s="19">
        <v>60300060</v>
      </c>
      <c r="F124" s="20" t="s">
        <v>218</v>
      </c>
      <c r="G124" s="15" t="s">
        <v>213</v>
      </c>
      <c r="H124" s="26">
        <f>7136541.73-144000</f>
        <v>6992541.7300000004</v>
      </c>
    </row>
    <row r="125" spans="3:12" x14ac:dyDescent="0.25">
      <c r="C125" s="17" t="s">
        <v>386</v>
      </c>
      <c r="D125" s="17" t="s">
        <v>387</v>
      </c>
      <c r="E125" s="19">
        <v>60600010</v>
      </c>
      <c r="F125" s="20" t="s">
        <v>230</v>
      </c>
      <c r="G125" s="15" t="s">
        <v>230</v>
      </c>
      <c r="H125" s="21">
        <v>288505.22428571427</v>
      </c>
    </row>
    <row r="126" spans="3:12" x14ac:dyDescent="0.25">
      <c r="C126" s="17" t="s">
        <v>386</v>
      </c>
      <c r="D126" s="17" t="s">
        <v>387</v>
      </c>
      <c r="E126" s="19">
        <v>60400060</v>
      </c>
      <c r="F126" s="20" t="s">
        <v>228</v>
      </c>
      <c r="G126" s="15" t="s">
        <v>223</v>
      </c>
      <c r="H126" s="21">
        <v>142664.06</v>
      </c>
    </row>
    <row r="127" spans="3:12" x14ac:dyDescent="0.25">
      <c r="C127" s="17" t="s">
        <v>386</v>
      </c>
      <c r="D127" s="17" t="s">
        <v>387</v>
      </c>
      <c r="E127" s="19">
        <v>60800010</v>
      </c>
      <c r="F127" s="20" t="s">
        <v>17</v>
      </c>
      <c r="G127" s="15" t="s">
        <v>18</v>
      </c>
      <c r="H127" s="21">
        <v>52495.3</v>
      </c>
    </row>
    <row r="128" spans="3:12" x14ac:dyDescent="0.25">
      <c r="C128" s="17" t="s">
        <v>386</v>
      </c>
      <c r="D128" s="17" t="s">
        <v>387</v>
      </c>
      <c r="E128" s="19">
        <v>60800020</v>
      </c>
      <c r="F128" s="20" t="s">
        <v>19</v>
      </c>
      <c r="G128" s="15" t="s">
        <v>18</v>
      </c>
      <c r="H128" s="26">
        <f>1757514.41-18000</f>
        <v>1739514.41</v>
      </c>
    </row>
    <row r="129" spans="3:8" x14ac:dyDescent="0.25">
      <c r="C129" s="17" t="s">
        <v>386</v>
      </c>
      <c r="D129" s="17" t="s">
        <v>387</v>
      </c>
      <c r="E129" s="19">
        <v>60900040</v>
      </c>
      <c r="F129" s="20" t="s">
        <v>31</v>
      </c>
      <c r="G129" s="15" t="s">
        <v>28</v>
      </c>
      <c r="H129" s="21">
        <v>24500</v>
      </c>
    </row>
    <row r="130" spans="3:8" x14ac:dyDescent="0.25">
      <c r="C130" s="17" t="s">
        <v>386</v>
      </c>
      <c r="D130" s="17" t="s">
        <v>387</v>
      </c>
      <c r="E130" s="19">
        <v>60800080</v>
      </c>
      <c r="F130" s="15" t="s">
        <v>25</v>
      </c>
      <c r="G130" s="15" t="s">
        <v>18</v>
      </c>
      <c r="H130" s="21">
        <v>73041.600000000006</v>
      </c>
    </row>
    <row r="131" spans="3:8" x14ac:dyDescent="0.25">
      <c r="C131" s="17" t="s">
        <v>386</v>
      </c>
      <c r="D131" s="17" t="s">
        <v>387</v>
      </c>
      <c r="E131" s="19">
        <v>60900010</v>
      </c>
      <c r="F131" s="20" t="s">
        <v>27</v>
      </c>
      <c r="G131" s="15" t="s">
        <v>28</v>
      </c>
      <c r="H131" s="26">
        <f>1225212.85-54000</f>
        <v>1171212.8500000001</v>
      </c>
    </row>
    <row r="132" spans="3:8" x14ac:dyDescent="0.25">
      <c r="C132" s="17" t="s">
        <v>386</v>
      </c>
      <c r="D132" s="17" t="s">
        <v>387</v>
      </c>
      <c r="E132" s="19">
        <v>60900100</v>
      </c>
      <c r="F132" s="20" t="s">
        <v>37</v>
      </c>
      <c r="G132" s="15" t="s">
        <v>28</v>
      </c>
      <c r="H132" s="21">
        <v>57550</v>
      </c>
    </row>
    <row r="133" spans="3:8" x14ac:dyDescent="0.25">
      <c r="C133" s="17" t="s">
        <v>386</v>
      </c>
      <c r="D133" s="17" t="s">
        <v>387</v>
      </c>
      <c r="E133" s="19">
        <v>60900130</v>
      </c>
      <c r="F133" s="15" t="s">
        <v>40</v>
      </c>
      <c r="G133" s="15" t="s">
        <v>28</v>
      </c>
      <c r="H133" s="21">
        <v>1456.12</v>
      </c>
    </row>
    <row r="134" spans="3:8" x14ac:dyDescent="0.25">
      <c r="C134" s="17" t="s">
        <v>386</v>
      </c>
      <c r="D134" s="17" t="s">
        <v>387</v>
      </c>
      <c r="E134" s="19">
        <v>60900120</v>
      </c>
      <c r="F134" s="15" t="s">
        <v>39</v>
      </c>
      <c r="G134" s="15" t="s">
        <v>28</v>
      </c>
      <c r="H134" s="21">
        <v>22550</v>
      </c>
    </row>
    <row r="135" spans="3:8" x14ac:dyDescent="0.25">
      <c r="C135" s="17" t="s">
        <v>386</v>
      </c>
      <c r="D135" s="17" t="s">
        <v>387</v>
      </c>
      <c r="E135" s="19">
        <v>61100020</v>
      </c>
      <c r="F135" s="20" t="s">
        <v>46</v>
      </c>
      <c r="G135" s="15" t="s">
        <v>45</v>
      </c>
      <c r="H135" s="26">
        <f>237000.038571429-3150</f>
        <v>233850.038571429</v>
      </c>
    </row>
    <row r="136" spans="3:8" x14ac:dyDescent="0.25">
      <c r="C136" s="17" t="s">
        <v>386</v>
      </c>
      <c r="D136" s="17" t="s">
        <v>387</v>
      </c>
      <c r="E136" s="19">
        <v>61100030</v>
      </c>
      <c r="F136" s="20" t="s">
        <v>47</v>
      </c>
      <c r="G136" s="15" t="s">
        <v>45</v>
      </c>
      <c r="H136" s="26">
        <f>553017.511428571-11691</f>
        <v>541326.51142857096</v>
      </c>
    </row>
    <row r="137" spans="3:8" x14ac:dyDescent="0.25">
      <c r="C137" s="17" t="s">
        <v>386</v>
      </c>
      <c r="D137" s="17" t="s">
        <v>387</v>
      </c>
      <c r="E137" s="19">
        <v>61100040</v>
      </c>
      <c r="F137" s="20" t="s">
        <v>48</v>
      </c>
      <c r="G137" s="15" t="s">
        <v>45</v>
      </c>
      <c r="H137" s="21">
        <v>108161.15</v>
      </c>
    </row>
    <row r="138" spans="3:8" x14ac:dyDescent="0.25">
      <c r="C138" s="17" t="s">
        <v>386</v>
      </c>
      <c r="D138" s="17" t="s">
        <v>387</v>
      </c>
      <c r="E138" s="19">
        <v>61200010</v>
      </c>
      <c r="F138" s="15" t="s">
        <v>49</v>
      </c>
      <c r="G138" s="15" t="s">
        <v>50</v>
      </c>
      <c r="H138" s="21">
        <v>11229.470000000001</v>
      </c>
    </row>
    <row r="139" spans="3:8" x14ac:dyDescent="0.25">
      <c r="C139" s="17" t="s">
        <v>386</v>
      </c>
      <c r="D139" s="17" t="s">
        <v>387</v>
      </c>
      <c r="E139" s="19">
        <v>61200020</v>
      </c>
      <c r="F139" s="15" t="s">
        <v>51</v>
      </c>
      <c r="G139" s="15" t="s">
        <v>50</v>
      </c>
      <c r="H139" s="21">
        <v>50</v>
      </c>
    </row>
    <row r="140" spans="3:8" x14ac:dyDescent="0.25">
      <c r="C140" s="17" t="s">
        <v>386</v>
      </c>
      <c r="D140" s="17" t="s">
        <v>387</v>
      </c>
      <c r="E140" s="19">
        <v>61300010</v>
      </c>
      <c r="F140" s="15" t="s">
        <v>53</v>
      </c>
      <c r="G140" s="15" t="s">
        <v>54</v>
      </c>
      <c r="H140" s="21">
        <v>54366.880000000005</v>
      </c>
    </row>
    <row r="141" spans="3:8" x14ac:dyDescent="0.25">
      <c r="C141" s="17" t="s">
        <v>386</v>
      </c>
      <c r="D141" s="17" t="s">
        <v>387</v>
      </c>
      <c r="E141" s="19">
        <v>61300040</v>
      </c>
      <c r="F141" s="15" t="s">
        <v>57</v>
      </c>
      <c r="G141" s="15" t="s">
        <v>54</v>
      </c>
      <c r="H141" s="21">
        <v>62369.330000000009</v>
      </c>
    </row>
    <row r="142" spans="3:8" x14ac:dyDescent="0.25">
      <c r="C142" s="17" t="s">
        <v>386</v>
      </c>
      <c r="D142" s="17" t="s">
        <v>387</v>
      </c>
      <c r="E142" s="19">
        <v>61400030</v>
      </c>
      <c r="F142" s="20" t="s">
        <v>63</v>
      </c>
      <c r="G142" s="15" t="s">
        <v>61</v>
      </c>
      <c r="H142" s="21">
        <v>426961.25999999995</v>
      </c>
    </row>
    <row r="143" spans="3:8" x14ac:dyDescent="0.25">
      <c r="C143" s="17" t="s">
        <v>386</v>
      </c>
      <c r="D143" s="17" t="s">
        <v>387</v>
      </c>
      <c r="E143" s="19">
        <v>60800060</v>
      </c>
      <c r="F143" s="15" t="s">
        <v>23</v>
      </c>
      <c r="G143" s="15" t="s">
        <v>18</v>
      </c>
      <c r="H143" s="21">
        <v>93061.31</v>
      </c>
    </row>
    <row r="144" spans="3:8" x14ac:dyDescent="0.25">
      <c r="C144" s="17" t="s">
        <v>386</v>
      </c>
      <c r="D144" s="17" t="s">
        <v>387</v>
      </c>
      <c r="E144" s="19">
        <v>61400140</v>
      </c>
      <c r="F144" s="20" t="s">
        <v>69</v>
      </c>
      <c r="G144" s="15" t="s">
        <v>61</v>
      </c>
      <c r="H144" s="21">
        <v>608400</v>
      </c>
    </row>
    <row r="145" spans="3:8" x14ac:dyDescent="0.25">
      <c r="C145" s="17" t="s">
        <v>386</v>
      </c>
      <c r="D145" s="17" t="s">
        <v>387</v>
      </c>
      <c r="E145" s="19">
        <v>61400150</v>
      </c>
      <c r="F145" s="20" t="s">
        <v>70</v>
      </c>
      <c r="G145" s="15" t="s">
        <v>61</v>
      </c>
      <c r="H145" s="21">
        <v>43050</v>
      </c>
    </row>
    <row r="146" spans="3:8" x14ac:dyDescent="0.25">
      <c r="C146" s="17" t="s">
        <v>386</v>
      </c>
      <c r="D146" s="17" t="s">
        <v>387</v>
      </c>
      <c r="E146" s="19">
        <v>61400160</v>
      </c>
      <c r="F146" s="20" t="s">
        <v>71</v>
      </c>
      <c r="G146" s="15" t="s">
        <v>61</v>
      </c>
      <c r="H146" s="26">
        <f>496800-6000</f>
        <v>490800</v>
      </c>
    </row>
    <row r="147" spans="3:8" x14ac:dyDescent="0.25">
      <c r="C147" s="17" t="s">
        <v>386</v>
      </c>
      <c r="D147" s="17" t="s">
        <v>387</v>
      </c>
      <c r="E147" s="19">
        <v>61400010</v>
      </c>
      <c r="F147" s="20" t="s">
        <v>60</v>
      </c>
      <c r="G147" s="15" t="s">
        <v>61</v>
      </c>
      <c r="H147" s="26">
        <f>10367511.44-359637</f>
        <v>10007874.439999999</v>
      </c>
    </row>
    <row r="148" spans="3:8" x14ac:dyDescent="0.25">
      <c r="C148" s="17" t="s">
        <v>386</v>
      </c>
      <c r="D148" s="17" t="s">
        <v>387</v>
      </c>
      <c r="E148" s="19">
        <v>61400020</v>
      </c>
      <c r="F148" s="20" t="s">
        <v>62</v>
      </c>
      <c r="G148" s="15" t="s">
        <v>61</v>
      </c>
      <c r="H148" s="26">
        <f>3987473.8-101115</f>
        <v>3886358.8</v>
      </c>
    </row>
    <row r="149" spans="3:8" x14ac:dyDescent="0.25">
      <c r="C149" s="17" t="s">
        <v>386</v>
      </c>
      <c r="D149" s="17" t="s">
        <v>387</v>
      </c>
      <c r="E149" s="19">
        <v>61400040</v>
      </c>
      <c r="F149" s="15" t="s">
        <v>64</v>
      </c>
      <c r="G149" s="15" t="s">
        <v>61</v>
      </c>
      <c r="H149" s="21">
        <v>2664605.6</v>
      </c>
    </row>
    <row r="150" spans="3:8" x14ac:dyDescent="0.25">
      <c r="C150" s="17" t="s">
        <v>386</v>
      </c>
      <c r="D150" s="17" t="s">
        <v>387</v>
      </c>
      <c r="E150" s="19">
        <v>60400040</v>
      </c>
      <c r="F150" s="20" t="s">
        <v>226</v>
      </c>
      <c r="G150" s="15" t="s">
        <v>223</v>
      </c>
      <c r="H150" s="21">
        <v>21616.224000000002</v>
      </c>
    </row>
    <row r="151" spans="3:8" x14ac:dyDescent="0.25">
      <c r="C151" s="17" t="s">
        <v>386</v>
      </c>
      <c r="D151" s="17" t="s">
        <v>387</v>
      </c>
      <c r="E151" s="19">
        <v>60100040</v>
      </c>
      <c r="F151" s="15" t="s">
        <v>189</v>
      </c>
      <c r="G151" s="15" t="s">
        <v>186</v>
      </c>
      <c r="H151" s="21">
        <v>30500</v>
      </c>
    </row>
    <row r="152" spans="3:8" x14ac:dyDescent="0.25">
      <c r="C152" s="17" t="s">
        <v>386</v>
      </c>
      <c r="D152" s="17" t="s">
        <v>387</v>
      </c>
      <c r="E152" s="19">
        <v>61800010</v>
      </c>
      <c r="F152" s="20" t="s">
        <v>99</v>
      </c>
      <c r="G152" s="15" t="s">
        <v>100</v>
      </c>
      <c r="H152" s="27">
        <f>7848.75+17502.43+0.27</f>
        <v>25351.45</v>
      </c>
    </row>
    <row r="153" spans="3:8" x14ac:dyDescent="0.25">
      <c r="C153" s="17" t="s">
        <v>386</v>
      </c>
      <c r="D153" s="17" t="s">
        <v>387</v>
      </c>
      <c r="E153" s="19">
        <v>61800030</v>
      </c>
      <c r="F153" s="15" t="s">
        <v>102</v>
      </c>
      <c r="G153" s="15" t="s">
        <v>100</v>
      </c>
      <c r="H153" s="21">
        <v>5700</v>
      </c>
    </row>
    <row r="154" spans="3:8" x14ac:dyDescent="0.25">
      <c r="C154" s="17" t="s">
        <v>386</v>
      </c>
      <c r="D154" s="17" t="s">
        <v>387</v>
      </c>
      <c r="E154" s="19">
        <v>62200050</v>
      </c>
      <c r="F154" s="20" t="s">
        <v>124</v>
      </c>
      <c r="G154" s="15" t="s">
        <v>121</v>
      </c>
      <c r="H154" s="26">
        <f>2474192.87-66666.67</f>
        <v>2407526.2000000002</v>
      </c>
    </row>
    <row r="155" spans="3:8" x14ac:dyDescent="0.25">
      <c r="C155" s="17" t="s">
        <v>386</v>
      </c>
      <c r="D155" s="17" t="s">
        <v>387</v>
      </c>
      <c r="E155" s="19">
        <v>62200060</v>
      </c>
      <c r="F155" s="20" t="s">
        <v>125</v>
      </c>
      <c r="G155" s="15" t="s">
        <v>121</v>
      </c>
      <c r="H155" s="21">
        <v>2100</v>
      </c>
    </row>
    <row r="156" spans="3:8" x14ac:dyDescent="0.25">
      <c r="C156" s="17" t="s">
        <v>386</v>
      </c>
      <c r="D156" s="17" t="s">
        <v>387</v>
      </c>
      <c r="E156" s="19">
        <v>62200170</v>
      </c>
      <c r="F156" s="20" t="s">
        <v>134</v>
      </c>
      <c r="G156" s="15" t="s">
        <v>121</v>
      </c>
      <c r="H156" s="21">
        <v>180799.97000000003</v>
      </c>
    </row>
    <row r="157" spans="3:8" x14ac:dyDescent="0.25">
      <c r="C157" s="17" t="s">
        <v>386</v>
      </c>
      <c r="D157" s="17" t="s">
        <v>387</v>
      </c>
      <c r="E157" s="19">
        <v>62200180</v>
      </c>
      <c r="F157" s="20" t="s">
        <v>135</v>
      </c>
      <c r="G157" s="15" t="s">
        <v>121</v>
      </c>
      <c r="H157" s="21">
        <v>145.75</v>
      </c>
    </row>
    <row r="158" spans="3:8" x14ac:dyDescent="0.25">
      <c r="C158" s="17" t="s">
        <v>386</v>
      </c>
      <c r="D158" s="17" t="s">
        <v>387</v>
      </c>
      <c r="E158" s="19">
        <v>62200110</v>
      </c>
      <c r="F158" s="20" t="s">
        <v>128</v>
      </c>
      <c r="G158" s="15" t="s">
        <v>121</v>
      </c>
      <c r="H158" s="26">
        <f>991841.32-49710</f>
        <v>942131.32</v>
      </c>
    </row>
    <row r="159" spans="3:8" x14ac:dyDescent="0.25">
      <c r="C159" s="17" t="s">
        <v>386</v>
      </c>
      <c r="D159" s="17" t="s">
        <v>387</v>
      </c>
      <c r="E159" s="19">
        <v>62200140</v>
      </c>
      <c r="F159" s="20" t="s">
        <v>131</v>
      </c>
      <c r="G159" s="15" t="s">
        <v>121</v>
      </c>
      <c r="H159" s="21">
        <v>28149.93</v>
      </c>
    </row>
    <row r="160" spans="3:8" x14ac:dyDescent="0.25">
      <c r="C160" s="17" t="s">
        <v>386</v>
      </c>
      <c r="D160" s="17" t="s">
        <v>387</v>
      </c>
      <c r="E160" s="19">
        <v>60700010</v>
      </c>
      <c r="F160" s="20" t="s">
        <v>14</v>
      </c>
      <c r="G160" s="15" t="s">
        <v>15</v>
      </c>
      <c r="H160" s="21">
        <v>505479.25</v>
      </c>
    </row>
    <row r="161" spans="3:12" x14ac:dyDescent="0.25">
      <c r="C161" s="17" t="s">
        <v>386</v>
      </c>
      <c r="D161" s="17" t="s">
        <v>387</v>
      </c>
      <c r="E161" s="19">
        <v>62600010</v>
      </c>
      <c r="F161" s="20" t="s">
        <v>157</v>
      </c>
      <c r="G161" s="15" t="s">
        <v>158</v>
      </c>
      <c r="H161" s="21">
        <v>184014.82</v>
      </c>
    </row>
    <row r="162" spans="3:12" x14ac:dyDescent="0.25">
      <c r="C162" s="17" t="s">
        <v>386</v>
      </c>
      <c r="D162" s="17" t="s">
        <v>387</v>
      </c>
      <c r="E162" s="19">
        <v>62900010</v>
      </c>
      <c r="F162" s="20" t="s">
        <v>165</v>
      </c>
      <c r="G162" s="15" t="s">
        <v>166</v>
      </c>
      <c r="H162" s="21">
        <v>205.44</v>
      </c>
    </row>
    <row r="163" spans="3:12" x14ac:dyDescent="0.25">
      <c r="C163" s="17" t="s">
        <v>386</v>
      </c>
      <c r="D163" s="17" t="s">
        <v>387</v>
      </c>
      <c r="E163" s="19">
        <v>62900020</v>
      </c>
      <c r="F163" s="20" t="s">
        <v>167</v>
      </c>
      <c r="G163" s="15" t="s">
        <v>166</v>
      </c>
      <c r="H163" s="21">
        <v>22000</v>
      </c>
    </row>
    <row r="164" spans="3:12" x14ac:dyDescent="0.25">
      <c r="C164" s="17" t="s">
        <v>386</v>
      </c>
      <c r="D164" s="17" t="s">
        <v>387</v>
      </c>
      <c r="E164" s="19">
        <v>62500020</v>
      </c>
      <c r="F164" s="20" t="s">
        <v>150</v>
      </c>
      <c r="G164" s="15" t="s">
        <v>149</v>
      </c>
      <c r="H164" s="26">
        <f>5095533.6-63000</f>
        <v>5032533.5999999996</v>
      </c>
    </row>
    <row r="165" spans="3:12" x14ac:dyDescent="0.25">
      <c r="C165" s="17" t="s">
        <v>386</v>
      </c>
      <c r="D165" s="17" t="s">
        <v>387</v>
      </c>
      <c r="E165" s="19">
        <v>62500030</v>
      </c>
      <c r="F165" s="20" t="s">
        <v>151</v>
      </c>
      <c r="G165" s="15" t="s">
        <v>149</v>
      </c>
      <c r="H165" s="26">
        <f>324293.383333333-6300</f>
        <v>317993.38333333301</v>
      </c>
    </row>
    <row r="166" spans="3:12" x14ac:dyDescent="0.25">
      <c r="C166" s="17" t="s">
        <v>386</v>
      </c>
      <c r="D166" s="17" t="s">
        <v>387</v>
      </c>
      <c r="E166" s="19">
        <v>62900040</v>
      </c>
      <c r="F166" s="15" t="s">
        <v>334</v>
      </c>
      <c r="G166" s="15" t="s">
        <v>166</v>
      </c>
      <c r="H166" s="21">
        <v>65449.43</v>
      </c>
    </row>
    <row r="167" spans="3:12" x14ac:dyDescent="0.25">
      <c r="C167" s="17" t="s">
        <v>386</v>
      </c>
      <c r="D167" s="17" t="s">
        <v>387</v>
      </c>
      <c r="E167" s="19">
        <v>61000030</v>
      </c>
      <c r="F167" s="15" t="s">
        <v>42</v>
      </c>
      <c r="G167" s="15" t="s">
        <v>42</v>
      </c>
      <c r="H167" s="21">
        <v>1070</v>
      </c>
    </row>
    <row r="168" spans="3:12" x14ac:dyDescent="0.25">
      <c r="C168" s="17" t="s">
        <v>386</v>
      </c>
      <c r="D168" s="17" t="s">
        <v>387</v>
      </c>
      <c r="E168" s="19">
        <v>62600040</v>
      </c>
      <c r="F168" s="20" t="s">
        <v>161</v>
      </c>
      <c r="G168" s="15" t="s">
        <v>158</v>
      </c>
      <c r="H168" s="21">
        <v>1743465.6400000001</v>
      </c>
    </row>
    <row r="169" spans="3:12" x14ac:dyDescent="0.25">
      <c r="C169" s="17" t="s">
        <v>386</v>
      </c>
      <c r="D169" s="17" t="s">
        <v>387</v>
      </c>
      <c r="E169" s="19">
        <v>65000030</v>
      </c>
      <c r="F169" s="20" t="s">
        <v>177</v>
      </c>
      <c r="G169" s="15" t="s">
        <v>178</v>
      </c>
      <c r="H169" s="21">
        <f>2401957.34-0.28</f>
        <v>2401957.06</v>
      </c>
    </row>
    <row r="170" spans="3:12" x14ac:dyDescent="0.25">
      <c r="C170" s="17" t="s">
        <v>386</v>
      </c>
      <c r="D170" s="17" t="s">
        <v>387</v>
      </c>
      <c r="E170" s="19">
        <v>62700040</v>
      </c>
      <c r="F170" s="20" t="s">
        <v>162</v>
      </c>
      <c r="G170" s="15" t="s">
        <v>163</v>
      </c>
      <c r="H170" s="21">
        <v>7277.2</v>
      </c>
    </row>
    <row r="171" spans="3:12" x14ac:dyDescent="0.25">
      <c r="C171" s="17" t="s">
        <v>386</v>
      </c>
      <c r="D171" s="17" t="s">
        <v>387</v>
      </c>
      <c r="E171" s="19">
        <v>61800020</v>
      </c>
      <c r="F171" s="15" t="s">
        <v>101</v>
      </c>
      <c r="G171" s="15" t="s">
        <v>100</v>
      </c>
      <c r="H171" s="21">
        <v>4555.41</v>
      </c>
    </row>
    <row r="172" spans="3:12" x14ac:dyDescent="0.25">
      <c r="C172" s="17" t="s">
        <v>386</v>
      </c>
      <c r="D172" s="17" t="s">
        <v>387</v>
      </c>
      <c r="E172" s="19">
        <v>60100180</v>
      </c>
      <c r="F172" s="15" t="s">
        <v>203</v>
      </c>
      <c r="G172" s="15" t="s">
        <v>186</v>
      </c>
      <c r="H172" s="21">
        <v>1370</v>
      </c>
    </row>
    <row r="173" spans="3:12" x14ac:dyDescent="0.25">
      <c r="C173" s="17" t="s">
        <v>386</v>
      </c>
      <c r="D173" s="17" t="s">
        <v>387</v>
      </c>
      <c r="E173" s="19">
        <v>60100190</v>
      </c>
      <c r="F173" s="20" t="s">
        <v>204</v>
      </c>
      <c r="G173" s="15" t="s">
        <v>186</v>
      </c>
      <c r="H173" s="21">
        <v>32400</v>
      </c>
      <c r="J173" s="12">
        <f>SUM(H116:H173)</f>
        <v>45265771.607619055</v>
      </c>
      <c r="K173">
        <v>45265771.607619047</v>
      </c>
      <c r="L173" s="12">
        <f>+J173-K173</f>
        <v>0</v>
      </c>
    </row>
    <row r="174" spans="3:12" x14ac:dyDescent="0.25">
      <c r="C174" s="17" t="s">
        <v>388</v>
      </c>
      <c r="D174" s="17" t="s">
        <v>245</v>
      </c>
      <c r="E174" s="19">
        <v>60000010</v>
      </c>
      <c r="F174" s="20" t="s">
        <v>179</v>
      </c>
      <c r="G174" s="15" t="s">
        <v>180</v>
      </c>
      <c r="H174" s="21">
        <v>146546.96999999997</v>
      </c>
      <c r="I174" s="20"/>
    </row>
    <row r="175" spans="3:12" x14ac:dyDescent="0.25">
      <c r="C175" s="17" t="s">
        <v>388</v>
      </c>
      <c r="D175" s="17" t="s">
        <v>245</v>
      </c>
      <c r="E175" s="19">
        <v>60200010</v>
      </c>
      <c r="F175" s="20" t="s">
        <v>208</v>
      </c>
      <c r="G175" s="15" t="s">
        <v>209</v>
      </c>
      <c r="H175" s="21">
        <v>14786.010000000002</v>
      </c>
      <c r="I175" s="20"/>
    </row>
    <row r="176" spans="3:12" x14ac:dyDescent="0.25">
      <c r="C176" s="17" t="s">
        <v>388</v>
      </c>
      <c r="D176" s="17" t="s">
        <v>245</v>
      </c>
      <c r="E176" s="19">
        <v>60100010</v>
      </c>
      <c r="F176" s="20" t="s">
        <v>185</v>
      </c>
      <c r="G176" s="15" t="s">
        <v>186</v>
      </c>
      <c r="H176" s="21">
        <v>12005.099999999999</v>
      </c>
      <c r="I176" s="20"/>
    </row>
    <row r="177" spans="3:9" x14ac:dyDescent="0.25">
      <c r="C177" s="17" t="s">
        <v>388</v>
      </c>
      <c r="D177" s="17" t="s">
        <v>245</v>
      </c>
      <c r="E177" s="19">
        <v>60200020</v>
      </c>
      <c r="F177" s="20" t="s">
        <v>210</v>
      </c>
      <c r="G177" s="15" t="s">
        <v>209</v>
      </c>
      <c r="H177" s="21">
        <v>649.81999999999994</v>
      </c>
      <c r="I177" s="20"/>
    </row>
    <row r="178" spans="3:9" x14ac:dyDescent="0.25">
      <c r="C178" s="17" t="s">
        <v>388</v>
      </c>
      <c r="D178" s="17" t="s">
        <v>245</v>
      </c>
      <c r="E178" s="19">
        <v>60200030</v>
      </c>
      <c r="F178" s="20" t="s">
        <v>211</v>
      </c>
      <c r="G178" s="15" t="s">
        <v>209</v>
      </c>
      <c r="H178" s="21">
        <v>2469.2399999999998</v>
      </c>
      <c r="I178" s="20"/>
    </row>
    <row r="179" spans="3:9" x14ac:dyDescent="0.25">
      <c r="C179" s="17" t="s">
        <v>388</v>
      </c>
      <c r="D179" s="17" t="s">
        <v>245</v>
      </c>
      <c r="E179" s="19">
        <v>60100030</v>
      </c>
      <c r="F179" s="15" t="s">
        <v>188</v>
      </c>
      <c r="G179" s="15" t="s">
        <v>186</v>
      </c>
      <c r="H179" s="21">
        <v>218000</v>
      </c>
      <c r="I179" s="20"/>
    </row>
    <row r="180" spans="3:9" x14ac:dyDescent="0.25">
      <c r="C180" s="17" t="s">
        <v>388</v>
      </c>
      <c r="D180" s="17" t="s">
        <v>245</v>
      </c>
      <c r="E180" s="19">
        <v>60300010</v>
      </c>
      <c r="F180" s="20" t="s">
        <v>212</v>
      </c>
      <c r="G180" s="15" t="s">
        <v>213</v>
      </c>
      <c r="H180" s="21">
        <v>553768.55999999994</v>
      </c>
      <c r="I180" s="20"/>
    </row>
    <row r="181" spans="3:9" x14ac:dyDescent="0.25">
      <c r="C181" s="17" t="s">
        <v>388</v>
      </c>
      <c r="D181" s="17" t="s">
        <v>245</v>
      </c>
      <c r="E181" s="19">
        <v>60400010</v>
      </c>
      <c r="F181" s="20" t="s">
        <v>223</v>
      </c>
      <c r="G181" s="15" t="s">
        <v>223</v>
      </c>
      <c r="H181" s="21">
        <v>712.5</v>
      </c>
      <c r="I181" s="20"/>
    </row>
    <row r="182" spans="3:9" x14ac:dyDescent="0.25">
      <c r="C182" s="17" t="s">
        <v>388</v>
      </c>
      <c r="D182" s="17" t="s">
        <v>245</v>
      </c>
      <c r="E182" s="19">
        <v>60600010</v>
      </c>
      <c r="F182" s="20" t="s">
        <v>230</v>
      </c>
      <c r="G182" s="15" t="s">
        <v>230</v>
      </c>
      <c r="H182" s="21">
        <v>35721.21</v>
      </c>
      <c r="I182" s="20"/>
    </row>
    <row r="183" spans="3:9" x14ac:dyDescent="0.25">
      <c r="C183" s="17" t="s">
        <v>388</v>
      </c>
      <c r="D183" s="17" t="s">
        <v>245</v>
      </c>
      <c r="E183" s="19">
        <v>60400060</v>
      </c>
      <c r="F183" s="20" t="s">
        <v>228</v>
      </c>
      <c r="G183" s="15" t="s">
        <v>223</v>
      </c>
      <c r="H183" s="21">
        <v>240579.41142857142</v>
      </c>
      <c r="I183" s="20"/>
    </row>
    <row r="184" spans="3:9" x14ac:dyDescent="0.25">
      <c r="C184" s="17" t="s">
        <v>388</v>
      </c>
      <c r="D184" s="17" t="s">
        <v>245</v>
      </c>
      <c r="E184" s="19">
        <v>60800010</v>
      </c>
      <c r="F184" s="20" t="s">
        <v>17</v>
      </c>
      <c r="G184" s="15" t="s">
        <v>18</v>
      </c>
      <c r="H184" s="21">
        <v>38655.49</v>
      </c>
      <c r="I184" s="20"/>
    </row>
    <row r="185" spans="3:9" x14ac:dyDescent="0.25">
      <c r="C185" s="17" t="s">
        <v>388</v>
      </c>
      <c r="D185" s="17" t="s">
        <v>245</v>
      </c>
      <c r="E185" s="19">
        <v>60800020</v>
      </c>
      <c r="F185" s="20" t="s">
        <v>19</v>
      </c>
      <c r="G185" s="15" t="s">
        <v>18</v>
      </c>
      <c r="H185" s="21">
        <v>4247.9799999999996</v>
      </c>
      <c r="I185" s="20"/>
    </row>
    <row r="186" spans="3:9" x14ac:dyDescent="0.25">
      <c r="C186" s="17" t="s">
        <v>388</v>
      </c>
      <c r="D186" s="17" t="s">
        <v>245</v>
      </c>
      <c r="E186" s="19">
        <v>60900010</v>
      </c>
      <c r="F186" s="20" t="s">
        <v>27</v>
      </c>
      <c r="G186" s="15" t="s">
        <v>28</v>
      </c>
      <c r="H186" s="21">
        <v>16676.43</v>
      </c>
      <c r="I186" s="20"/>
    </row>
    <row r="187" spans="3:9" x14ac:dyDescent="0.25">
      <c r="C187" s="17" t="s">
        <v>388</v>
      </c>
      <c r="D187" s="17" t="s">
        <v>245</v>
      </c>
      <c r="E187" s="19">
        <v>60900100</v>
      </c>
      <c r="F187" s="20" t="s">
        <v>37</v>
      </c>
      <c r="G187" s="15" t="s">
        <v>28</v>
      </c>
      <c r="H187" s="21">
        <v>3810</v>
      </c>
      <c r="I187" s="20"/>
    </row>
    <row r="188" spans="3:9" x14ac:dyDescent="0.25">
      <c r="C188" s="17" t="s">
        <v>388</v>
      </c>
      <c r="D188" s="17" t="s">
        <v>245</v>
      </c>
      <c r="E188" s="19">
        <v>61100020</v>
      </c>
      <c r="F188" s="20" t="s">
        <v>46</v>
      </c>
      <c r="G188" s="15" t="s">
        <v>45</v>
      </c>
      <c r="H188" s="21">
        <v>28752.749999999996</v>
      </c>
      <c r="I188" s="20"/>
    </row>
    <row r="189" spans="3:9" x14ac:dyDescent="0.25">
      <c r="C189" s="17" t="s">
        <v>388</v>
      </c>
      <c r="D189" s="17" t="s">
        <v>245</v>
      </c>
      <c r="E189" s="19">
        <v>61100030</v>
      </c>
      <c r="F189" s="20" t="s">
        <v>47</v>
      </c>
      <c r="G189" s="15" t="s">
        <v>45</v>
      </c>
      <c r="H189" s="21">
        <v>48647.360000000001</v>
      </c>
      <c r="I189" s="20"/>
    </row>
    <row r="190" spans="3:9" x14ac:dyDescent="0.25">
      <c r="C190" s="17" t="s">
        <v>388</v>
      </c>
      <c r="D190" s="17" t="s">
        <v>245</v>
      </c>
      <c r="E190" s="19">
        <v>61100040</v>
      </c>
      <c r="F190" s="20" t="s">
        <v>48</v>
      </c>
      <c r="G190" s="15" t="s">
        <v>45</v>
      </c>
      <c r="H190" s="21">
        <v>41084.5</v>
      </c>
      <c r="I190" s="20"/>
    </row>
    <row r="191" spans="3:9" x14ac:dyDescent="0.25">
      <c r="C191" s="17" t="s">
        <v>388</v>
      </c>
      <c r="D191" s="17" t="s">
        <v>245</v>
      </c>
      <c r="E191" s="19">
        <v>61300010</v>
      </c>
      <c r="F191" s="15" t="s">
        <v>53</v>
      </c>
      <c r="G191" s="15" t="s">
        <v>54</v>
      </c>
      <c r="H191" s="21">
        <v>5025.88</v>
      </c>
      <c r="I191" s="20"/>
    </row>
    <row r="192" spans="3:9" x14ac:dyDescent="0.25">
      <c r="C192" s="17" t="s">
        <v>388</v>
      </c>
      <c r="D192" s="17" t="s">
        <v>245</v>
      </c>
      <c r="E192" s="19">
        <v>61300040</v>
      </c>
      <c r="F192" s="15" t="s">
        <v>57</v>
      </c>
      <c r="G192" s="15" t="s">
        <v>54</v>
      </c>
      <c r="H192" s="21">
        <v>11527.71</v>
      </c>
      <c r="I192" s="20"/>
    </row>
    <row r="193" spans="3:12" x14ac:dyDescent="0.25">
      <c r="C193" s="17" t="s">
        <v>388</v>
      </c>
      <c r="D193" s="17" t="s">
        <v>245</v>
      </c>
      <c r="E193" s="19">
        <v>61400030</v>
      </c>
      <c r="F193" s="20" t="s">
        <v>63</v>
      </c>
      <c r="G193" s="15" t="s">
        <v>61</v>
      </c>
      <c r="H193" s="21">
        <v>51267.19</v>
      </c>
      <c r="I193" s="20"/>
    </row>
    <row r="194" spans="3:12" x14ac:dyDescent="0.25">
      <c r="C194" s="17" t="s">
        <v>388</v>
      </c>
      <c r="D194" s="17" t="s">
        <v>245</v>
      </c>
      <c r="E194" s="19">
        <v>60400040</v>
      </c>
      <c r="F194" s="20" t="s">
        <v>226</v>
      </c>
      <c r="G194" s="15" t="s">
        <v>223</v>
      </c>
      <c r="H194" s="21">
        <v>129908.60428571429</v>
      </c>
      <c r="I194" s="20"/>
    </row>
    <row r="195" spans="3:12" x14ac:dyDescent="0.25">
      <c r="C195" s="17" t="s">
        <v>388</v>
      </c>
      <c r="D195" s="17" t="s">
        <v>245</v>
      </c>
      <c r="E195" s="19">
        <v>62200170</v>
      </c>
      <c r="F195" s="20" t="s">
        <v>134</v>
      </c>
      <c r="G195" s="15" t="s">
        <v>121</v>
      </c>
      <c r="H195" s="21">
        <v>66000</v>
      </c>
      <c r="I195" s="20"/>
    </row>
    <row r="196" spans="3:12" x14ac:dyDescent="0.25">
      <c r="C196" s="17" t="s">
        <v>388</v>
      </c>
      <c r="D196" s="17" t="s">
        <v>245</v>
      </c>
      <c r="E196" s="19">
        <v>60700010</v>
      </c>
      <c r="F196" s="20" t="s">
        <v>14</v>
      </c>
      <c r="G196" s="15" t="s">
        <v>15</v>
      </c>
      <c r="H196" s="21">
        <v>152852.85999999999</v>
      </c>
      <c r="I196" s="20"/>
    </row>
    <row r="197" spans="3:12" x14ac:dyDescent="0.25">
      <c r="C197" s="17" t="s">
        <v>388</v>
      </c>
      <c r="D197" s="17" t="s">
        <v>245</v>
      </c>
      <c r="E197" s="19">
        <v>62600010</v>
      </c>
      <c r="F197" s="20" t="s">
        <v>157</v>
      </c>
      <c r="G197" s="15" t="s">
        <v>158</v>
      </c>
      <c r="H197" s="21">
        <v>17769.02</v>
      </c>
      <c r="I197" s="20"/>
    </row>
    <row r="198" spans="3:12" x14ac:dyDescent="0.25">
      <c r="C198" s="17" t="s">
        <v>388</v>
      </c>
      <c r="D198" s="17" t="s">
        <v>245</v>
      </c>
      <c r="E198" s="19">
        <v>62900010</v>
      </c>
      <c r="F198" s="20" t="s">
        <v>165</v>
      </c>
      <c r="G198" s="15" t="s">
        <v>166</v>
      </c>
      <c r="H198" s="21">
        <v>8366.2199999999993</v>
      </c>
      <c r="I198" s="20"/>
    </row>
    <row r="199" spans="3:12" x14ac:dyDescent="0.25">
      <c r="C199" s="17" t="s">
        <v>388</v>
      </c>
      <c r="D199" s="17" t="s">
        <v>245</v>
      </c>
      <c r="E199" s="19">
        <v>62900020</v>
      </c>
      <c r="F199" s="20" t="s">
        <v>167</v>
      </c>
      <c r="G199" s="15" t="s">
        <v>166</v>
      </c>
      <c r="H199" s="21">
        <v>4690.05</v>
      </c>
      <c r="I199" s="20"/>
    </row>
    <row r="200" spans="3:12" x14ac:dyDescent="0.25">
      <c r="C200" s="17" t="s">
        <v>388</v>
      </c>
      <c r="D200" s="17" t="s">
        <v>245</v>
      </c>
      <c r="E200" s="19">
        <v>62500020</v>
      </c>
      <c r="F200" s="20" t="s">
        <v>150</v>
      </c>
      <c r="G200" s="15" t="s">
        <v>149</v>
      </c>
      <c r="H200" s="21">
        <v>210993.68</v>
      </c>
      <c r="I200" s="20"/>
    </row>
    <row r="201" spans="3:12" x14ac:dyDescent="0.25">
      <c r="C201" s="17" t="s">
        <v>388</v>
      </c>
      <c r="D201" s="17" t="s">
        <v>245</v>
      </c>
      <c r="E201" s="19">
        <v>62500030</v>
      </c>
      <c r="F201" s="20" t="s">
        <v>151</v>
      </c>
      <c r="G201" s="15" t="s">
        <v>149</v>
      </c>
      <c r="H201" s="21">
        <v>3780.5699999999997</v>
      </c>
      <c r="I201" s="20"/>
    </row>
    <row r="202" spans="3:12" x14ac:dyDescent="0.25">
      <c r="C202" s="17" t="s">
        <v>388</v>
      </c>
      <c r="D202" s="17" t="s">
        <v>245</v>
      </c>
      <c r="E202" s="19">
        <v>62900040</v>
      </c>
      <c r="F202" s="15" t="s">
        <v>334</v>
      </c>
      <c r="G202" s="15" t="s">
        <v>166</v>
      </c>
      <c r="H202" s="21">
        <v>1271.08</v>
      </c>
      <c r="I202" s="20"/>
    </row>
    <row r="203" spans="3:12" x14ac:dyDescent="0.25">
      <c r="C203" s="17" t="s">
        <v>388</v>
      </c>
      <c r="D203" s="17" t="s">
        <v>245</v>
      </c>
      <c r="E203" s="19">
        <v>60100140</v>
      </c>
      <c r="F203" s="20" t="s">
        <v>199</v>
      </c>
      <c r="G203" s="15" t="s">
        <v>186</v>
      </c>
      <c r="H203" s="21">
        <v>6601.65</v>
      </c>
      <c r="I203" s="20"/>
    </row>
    <row r="204" spans="3:12" x14ac:dyDescent="0.25">
      <c r="C204" s="17" t="s">
        <v>388</v>
      </c>
      <c r="D204" s="17" t="s">
        <v>245</v>
      </c>
      <c r="E204" s="19">
        <v>62600040</v>
      </c>
      <c r="F204" s="20" t="s">
        <v>161</v>
      </c>
      <c r="G204" s="15" t="s">
        <v>158</v>
      </c>
      <c r="H204" s="21">
        <v>640</v>
      </c>
      <c r="I204" s="20"/>
    </row>
    <row r="205" spans="3:12" x14ac:dyDescent="0.25">
      <c r="C205" s="17" t="s">
        <v>388</v>
      </c>
      <c r="D205" s="17" t="s">
        <v>245</v>
      </c>
      <c r="E205" s="19">
        <v>62900080</v>
      </c>
      <c r="F205" s="20" t="s">
        <v>172</v>
      </c>
      <c r="G205" s="15" t="s">
        <v>166</v>
      </c>
      <c r="H205" s="21">
        <f>906018.12+9858.49</f>
        <v>915876.61</v>
      </c>
      <c r="I205" s="20"/>
    </row>
    <row r="206" spans="3:12" x14ac:dyDescent="0.25">
      <c r="C206" s="17" t="s">
        <v>388</v>
      </c>
      <c r="D206" s="17" t="s">
        <v>245</v>
      </c>
      <c r="E206" s="19">
        <v>60100180</v>
      </c>
      <c r="F206" s="15" t="s">
        <v>203</v>
      </c>
      <c r="G206" s="15" t="s">
        <v>186</v>
      </c>
      <c r="H206" s="21">
        <v>2070</v>
      </c>
      <c r="I206" s="20"/>
      <c r="J206" s="12">
        <f>SUM(H174:H206)</f>
        <v>2995754.4557142854</v>
      </c>
      <c r="K206" s="22">
        <v>2995754.4557142858</v>
      </c>
      <c r="L206" s="12"/>
    </row>
    <row r="207" spans="3:12" x14ac:dyDescent="0.25">
      <c r="H207" s="29">
        <f>SUM(H3:H206)</f>
        <v>52207621.495189898</v>
      </c>
      <c r="I207" s="7" t="s">
        <v>389</v>
      </c>
    </row>
    <row r="208" spans="3:12" x14ac:dyDescent="0.25">
      <c r="H208" s="12">
        <v>52207621.495189905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Comparative OPEX per GL</vt:lpstr>
      <vt:lpstr>BC</vt:lpstr>
      <vt:lpstr>GL</vt:lpstr>
      <vt:lpstr>Cost Center</vt:lpstr>
      <vt:lpstr>Sheet1</vt:lpstr>
      <vt:lpstr>details</vt:lpstr>
      <vt:lpstr>final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JOVINEN PAYLANGCO</cp:lastModifiedBy>
  <dcterms:created xsi:type="dcterms:W3CDTF">2023-09-28T08:03:53Z</dcterms:created>
  <dcterms:modified xsi:type="dcterms:W3CDTF">2023-10-26T09:55:20Z</dcterms:modified>
  <cp:category/>
</cp:coreProperties>
</file>