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enerated template budget 2024 for uploading\Comparative Data 10.28.23\"/>
    </mc:Choice>
  </mc:AlternateContent>
  <bookViews>
    <workbookView xWindow="0" yWindow="0" windowWidth="20490" windowHeight="7635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GL'!$A$2:$N$222</definedName>
  </definedNames>
  <calcPr calcId="152511"/>
</workbook>
</file>

<file path=xl/calcChain.xml><?xml version="1.0" encoding="utf-8"?>
<calcChain xmlns="http://schemas.openxmlformats.org/spreadsheetml/2006/main">
  <c r="N126" i="1" l="1"/>
  <c r="N132" i="1"/>
  <c r="N136" i="1"/>
  <c r="N139" i="1"/>
  <c r="N143" i="1"/>
  <c r="N144" i="1"/>
  <c r="N154" i="1"/>
  <c r="N155" i="1"/>
  <c r="N156" i="1"/>
  <c r="N160" i="1"/>
  <c r="N162" i="1"/>
  <c r="N166" i="1"/>
  <c r="N172" i="1"/>
  <c r="N173" i="1"/>
  <c r="N214" i="1"/>
  <c r="N216" i="1"/>
  <c r="I222" i="1" l="1"/>
  <c r="I19" i="1"/>
  <c r="I33" i="1"/>
  <c r="I199" i="1" l="1"/>
  <c r="I145" i="1"/>
  <c r="I131" i="1"/>
  <c r="I96" i="1"/>
  <c r="I77" i="1"/>
  <c r="I49" i="1"/>
  <c r="I36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<sst xmlns="http://schemas.openxmlformats.org/spreadsheetml/2006/main" count="2211" uniqueCount="299">
  <si>
    <t>Comparative OPEX per GL Template
Run Date : 2023-09-29 16:34:50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</si>
  <si>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</si>
  <si>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</si>
  <si>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</si>
  <si>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</si>
  <si>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</si>
  <si>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</si>
  <si>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</si>
  <si>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</si>
  <si>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</si>
  <si>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</si>
  <si>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OZAMIS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</si>
  <si>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</si>
  <si>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</si>
  <si>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</si>
  <si>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</si>
  <si>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</si>
  <si>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</si>
  <si>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</si>
  <si>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</si>
  <si>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</si>
  <si>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</si>
  <si>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</si>
  <si>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</si>
  <si>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</si>
  <si>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</si>
  <si>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</si>
  <si>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</si>
  <si>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</si>
  <si>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</si>
  <si>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</si>
  <si>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</si>
  <si>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</si>
  <si>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</si>
  <si>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</si>
  <si>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</si>
  <si>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</si>
  <si>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</si>
  <si>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</si>
  <si>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</si>
  <si>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</si>
  <si>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</si>
  <si>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</si>
  <si>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</si>
  <si>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</si>
  <si>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</si>
  <si>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</si>
  <si>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</si>
  <si>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</si>
  <si>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</si>
  <si>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</si>
  <si>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</si>
  <si>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</si>
  <si>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</si>
  <si>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</si>
  <si>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</si>
  <si>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</si>
  <si>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</si>
  <si>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</si>
  <si>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</si>
  <si>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</si>
  <si>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</si>
  <si>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</si>
  <si>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</si>
  <si>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</si>
  <si>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</si>
  <si>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</si>
  <si>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</si>
  <si>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</si>
  <si>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</si>
  <si>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</si>
  <si>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</si>
  <si>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</si>
  <si>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</si>
  <si>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</si>
  <si>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</si>
  <si>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</si>
  <si>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</si>
  <si>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</si>
  <si>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</si>
  <si>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</si>
  <si>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</si>
  <si>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</si>
  <si>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</si>
  <si>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</si>
  <si>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</si>
  <si>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</si>
  <si>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</si>
  <si>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</si>
  <si>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</si>
  <si>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</si>
  <si>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</si>
  <si>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</si>
  <si>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</si>
  <si>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</si>
  <si>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</si>
  <si>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</si>
  <si>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</si>
  <si>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</si>
  <si>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</si>
  <si>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</si>
  <si>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</si>
  <si>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</si>
  <si>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</si>
  <si>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</si>
  <si>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</si>
  <si>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</si>
  <si>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</si>
  <si>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</si>
  <si>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</si>
  <si>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</si>
  <si>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</si>
  <si>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</si>
  <si>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</si>
  <si>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</si>
  <si>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</si>
  <si>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</si>
  <si>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</si>
  <si>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</si>
  <si>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</si>
  <si>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</si>
  <si>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</si>
  <si>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</si>
  <si>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</si>
  <si>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</si>
  <si>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</si>
  <si>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</si>
  <si>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</si>
  <si>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</si>
  <si>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</si>
  <si>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</si>
  <si>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</si>
  <si>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</si>
  <si>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</si>
  <si>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</si>
  <si>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</si>
  <si>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</si>
  <si>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</si>
  <si>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</si>
  <si>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</si>
  <si>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</si>
  <si>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</si>
  <si>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</si>
  <si>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</si>
  <si>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</si>
  <si>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</si>
  <si>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</si>
  <si>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</si>
  <si>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</si>
  <si>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</si>
  <si>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</si>
  <si>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</si>
  <si>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</si>
  <si>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</si>
  <si>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</si>
  <si>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</si>
  <si>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</si>
  <si>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</si>
  <si>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</si>
  <si>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</si>
  <si>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</si>
  <si>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</si>
  <si>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</si>
  <si>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</si>
  <si>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</si>
  <si>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</si>
  <si>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</si>
  <si>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</si>
  <si>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</si>
  <si>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</si>
  <si>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</si>
  <si>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</si>
  <si>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</si>
  <si>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</si>
  <si>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</si>
  <si>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</si>
  <si>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</si>
  <si>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</si>
  <si>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</si>
  <si>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</si>
  <si>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</si>
  <si>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</si>
  <si>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</si>
  <si>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</si>
  <si>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</si>
  <si>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</si>
  <si>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</si>
  <si>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</si>
  <si>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</si>
  <si>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</si>
  <si>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</si>
  <si>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</si>
  <si>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</si>
  <si>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</si>
  <si>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</si>
  <si>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</si>
  <si>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</si>
  <si>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</si>
  <si>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</si>
  <si>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</si>
  <si>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</si>
  <si>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</si>
  <si>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</si>
  <si>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</si>
  <si>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</si>
  <si>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</si>
  <si>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</si>
  <si>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</si>
  <si>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</si>
  <si>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</si>
  <si>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</si>
  <si>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</si>
  <si>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</si>
  <si>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</si>
  <si>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</si>
  <si>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</si>
  <si>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</si>
  <si>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</si>
  <si>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</si>
  <si>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</si>
  <si>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</si>
  <si>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</si>
  <si>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</si>
  <si>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</si>
  <si>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</si>
  <si>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</si>
  <si>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</si>
  <si>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</si>
  <si>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</si>
  <si>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</si>
  <si>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</si>
  <si>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</si>
  <si>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</si>
  <si>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</si>
  <si>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Cost Center Description</t>
  </si>
  <si>
    <t>Cost Center Code</t>
  </si>
  <si>
    <t>Unit</t>
  </si>
  <si>
    <t>BC</t>
  </si>
  <si>
    <t>Type</t>
  </si>
  <si>
    <t>Group</t>
  </si>
  <si>
    <t>OZAMIS - MARINADES WAREHOUSE</t>
  </si>
  <si>
    <t>OZA422</t>
  </si>
  <si>
    <t>SUPPLY CHAIN MANAGEMENT</t>
  </si>
  <si>
    <t>Unit and BC</t>
  </si>
  <si>
    <t>COM</t>
  </si>
  <si>
    <t>OZAMIS  - ADMIN</t>
  </si>
  <si>
    <t>LEGAL AND ADMIN</t>
  </si>
  <si>
    <t>OZAMIS  - FINANCE</t>
  </si>
  <si>
    <t>FINANCE SUPPORT CENTER</t>
  </si>
  <si>
    <t>OZAMIS  - ISSC</t>
  </si>
  <si>
    <t>INFORMATION SYSTEMS SUPPORT CENTER</t>
  </si>
  <si>
    <t>OZAMIS  - ENGINEERING SERVICES</t>
  </si>
  <si>
    <t>OZAMIS  - EQUIPT PARTS AND SUPPLIES</t>
  </si>
  <si>
    <t>OZAMIS  - FG WAREHOUSE</t>
  </si>
  <si>
    <t>OZAMIS - STORE SUPPLIES</t>
  </si>
  <si>
    <t>OZAMIS - ASSET</t>
  </si>
  <si>
    <t>OZAMIS - COMMON STORAGE</t>
  </si>
  <si>
    <t xml:space="preserve"> OZAMIS CTG - SALES</t>
  </si>
  <si>
    <t>SALES</t>
  </si>
  <si>
    <t>CTG</t>
  </si>
  <si>
    <t>OZAMIS CTG ADMIN</t>
  </si>
  <si>
    <t xml:space="preserve"> OZAMIS UR - SALES</t>
  </si>
  <si>
    <t>UR</t>
  </si>
  <si>
    <t>OZAMIS RSL ADMIN</t>
  </si>
  <si>
    <t>RSL</t>
  </si>
  <si>
    <t>OZAMIS EXPRESS - SALES</t>
  </si>
  <si>
    <t>EXP</t>
  </si>
  <si>
    <t>OZAMIZ</t>
  </si>
  <si>
    <t>Sampling Expenses</t>
  </si>
  <si>
    <t>CDO EXPRESS - SALES</t>
  </si>
  <si>
    <t>CDO - ISSC</t>
  </si>
  <si>
    <t>CDO - COMMON STORAGE</t>
  </si>
  <si>
    <t>CDO- ENGINEERING SERVICES</t>
  </si>
  <si>
    <t>CDO- FINANCE</t>
  </si>
  <si>
    <t>CDO- FG WAREHOUSE</t>
  </si>
  <si>
    <t>CDO UR - SALES</t>
  </si>
  <si>
    <t>CDO RSL ADMIN</t>
  </si>
  <si>
    <t>CDO CTG - SALES</t>
  </si>
  <si>
    <t>CDO - ADMIN</t>
  </si>
  <si>
    <t>-</t>
  </si>
  <si>
    <t>EXP422</t>
  </si>
  <si>
    <t>LAD422</t>
  </si>
  <si>
    <t>FIN422</t>
  </si>
  <si>
    <t>ENG422</t>
  </si>
  <si>
    <t>RAD422</t>
  </si>
  <si>
    <t>SLS422</t>
  </si>
  <si>
    <t>ULR422</t>
  </si>
  <si>
    <t>ISC422</t>
  </si>
  <si>
    <t>FWH422</t>
  </si>
  <si>
    <t>OTHER OPERATING SERVICES</t>
  </si>
  <si>
    <t>OZAMIZ EXPRESS-SALES</t>
  </si>
  <si>
    <t>OZAMIZ-ISSC</t>
  </si>
  <si>
    <t>OZAMIZ CTG-SALES</t>
  </si>
  <si>
    <t>OZAMIZ-FG WAREHOUSE</t>
  </si>
  <si>
    <t>OZAMIZ-ENGINEERING SERVICES</t>
  </si>
  <si>
    <t>OZAMIZ-FINANCE</t>
  </si>
  <si>
    <t>OZAMIZ-ADMIN</t>
  </si>
  <si>
    <t>OZAMIZ RSL ADMIN</t>
  </si>
  <si>
    <t>OZAMIZ UR-SALES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</si>
</sst>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92D05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FF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43" fontId="0" fillId="0" borderId="0" xfId="1" applyFont="1"/>
    <xf numFmtId="0" fontId="6" fillId="0" borderId="0" xfId="0" applyFont="1"/>
    <xf numFmtId="43" fontId="5" fillId="0" borderId="0" xfId="1" applyFont="1"/>
    <xf numFmtId="0" fontId="5" fillId="0" borderId="0" xfId="0" applyFont="1"/>
    <xf numFmtId="0" fontId="5" fillId="0" borderId="0" xfId="0" applyFont="1" applyAlignment="1">
      <alignment horizontal="center"/>
    </xf>
    <xf numFmtId="43" fontId="5" fillId="0" borderId="0" xfId="1" applyFont="1" applyBorder="1"/>
    <xf numFmtId="43" fontId="7" fillId="0" borderId="0" xfId="1" applyFont="1" applyBorder="1"/>
    <xf numFmtId="43" fontId="5" fillId="3" borderId="0" xfId="1" applyFont="1" applyFill="1" applyBorder="1"/>
    <xf numFmtId="43" fontId="8" fillId="3" borderId="0" xfId="1" applyFont="1" applyFill="1"/>
    <xf numFmtId="0" fontId="2" fillId="0" borderId="0" xfId="0" applyFont="1" applyAlignment="1">
      <alignment horizontal="center"/>
    </xf>
    <xf numFmtId="43" fontId="0" fillId="0" borderId="0" xfId="0" applyNumberFormat="1"/>
    <xf numFmtId="43" fontId="2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 applyAlignment="1"/>
    <xf numFmtId="0" fontId="0" fillId="3" borderId="0" xfId="0" applyFill="1"/>
    <xf numFmtId="43" fontId="0" fillId="3" borderId="0" xfId="1" applyFont="1" applyFill="1"/>
    <xf numFmtId="43" fontId="0" fillId="3" borderId="0" xfId="0" applyNumberFormat="1" applyFill="1"/>
    <xf numFmtId="0" fontId="9" fillId="2" borderId="1" xfId="0" applyFont="1" applyFill="1" applyBorder="1" applyAlignment="1">
      <alignment horizontal="center" vertical="center"/>
    </xf>
    <xf numFmtId="43" fontId="2" fillId="0" borderId="0" xfId="1" applyFont="1"/>
    <xf numFmtId="0" fontId="5" fillId="0" borderId="0" xfId="0" applyFont="1" applyAlignment="1">
      <alignment horizontal="right"/>
    </xf>
    <xf numFmtId="0" fontId="10" fillId="0" borderId="0" xfId="0" applyFont="1"/>
    <xf numFmtId="43" fontId="10" fillId="0" borderId="0" xfId="1" applyFont="1"/>
    <xf numFmtId="0" fontId="10" fillId="3" borderId="0" xfId="0" applyFont="1" applyFill="1"/>
    <xf numFmtId="43" fontId="10" fillId="3" borderId="0" xfId="0" applyNumberFormat="1" applyFont="1" applyFill="1"/>
    <xf numFmtId="43" fontId="10" fillId="3" borderId="0" xfId="1" applyFont="1" applyFill="1"/>
    <xf numFmtId="0" fontId="5" fillId="0" borderId="0" xfId="0" applyFont="1" applyFill="1"/>
    <xf numFmtId="0" fontId="0" fillId="0" borderId="0" xfId="0" applyFill="1"/>
    <xf numFmtId="0" fontId="2" fillId="0" borderId="0" xfId="0" applyFont="1" applyFill="1"/>
    <xf numFmtId="43" fontId="10" fillId="0" borderId="0" xfId="1" applyFont="1" applyFill="1"/>
    <xf numFmtId="43" fontId="10" fillId="0" borderId="0" xfId="1" applyFont="1" applyAlignment="1">
      <alignment horizontal="center"/>
    </xf>
    <xf numFmtId="0" fontId="10" fillId="0" borderId="0" xfId="0" applyFont="1" applyFill="1"/>
    <xf numFmtId="0" fontId="0" fillId="4" borderId="0" xfId="0" applyFill="1"/>
    <xf numFmtId="43" fontId="0" fillId="4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2"/>
  <sheetViews>
    <sheetView tabSelected="1" zoomScale="70" zoomScaleNormal="70" workbookViewId="0">
      <selection activeCell="J1" sqref="J1:O1048576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44" bestFit="1" customWidth="1"/>
    <col min="5" max="5" width="22.28515625" customWidth="1"/>
    <col min="6" max="6" width="36" bestFit="1" customWidth="1"/>
    <col min="7" max="7" width="26.85546875" bestFit="1" customWidth="1"/>
    <col min="8" max="8" width="16.42578125" bestFit="1" customWidth="1"/>
    <col min="9" max="9" width="17.28515625" style="22" bestFit="1" customWidth="1"/>
    <col min="10" max="10" width="27.28515625" bestFit="1" customWidth="1"/>
    <col min="11" max="11" width="10.85546875" bestFit="1" customWidth="1"/>
    <col min="12" max="12" width="59.5703125" bestFit="1" customWidth="1"/>
    <col min="13" max="13" width="41.140625" bestFit="1" customWidth="1"/>
    <col min="14" max="14" width="14.28515625" bestFit="1" customWidth="1"/>
  </cols>
  <sheetData>
    <row r="1" spans="1:14" ht="30" x14ac:dyDescent="0.25">
      <c r="A1" s="1" t="s">
        <v>0</v>
      </c>
    </row>
    <row r="2" spans="1:14" x14ac:dyDescent="0.25">
      <c r="A2" s="2" t="s">
        <v>1</v>
      </c>
      <c r="B2" s="2" t="s">
        <v>2</v>
      </c>
      <c r="C2" s="25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J2" s="5" t="s">
        <v>4</v>
      </c>
      <c r="K2" s="2" t="s">
        <v>5</v>
      </c>
      <c r="L2" s="2" t="s">
        <v>6</v>
      </c>
      <c r="M2" s="2" t="s">
        <v>7</v>
      </c>
      <c r="N2" s="2" t="s">
        <v>8</v>
      </c>
    </row>
    <row r="3" spans="1:14" x14ac:dyDescent="0.25">
      <c r="A3">
        <v>1032</v>
      </c>
      <c r="B3" s="4" t="s">
        <v>267</v>
      </c>
      <c r="C3" s="33" t="s">
        <v>280</v>
      </c>
      <c r="D3" s="4" t="s">
        <v>290</v>
      </c>
      <c r="E3">
        <v>60100050</v>
      </c>
      <c r="F3" s="28" t="s">
        <v>190</v>
      </c>
      <c r="G3" t="s">
        <v>186</v>
      </c>
      <c r="H3" s="29">
        <v>6150</v>
      </c>
      <c r="J3" s="6" t="s">
        <v>269</v>
      </c>
      <c r="K3" s="7">
        <v>60100050</v>
      </c>
      <c r="L3" s="8" t="s">
        <v>190</v>
      </c>
      <c r="M3" t="s">
        <v>186</v>
      </c>
      <c r="N3" s="8">
        <v>36900</v>
      </c>
    </row>
    <row r="4" spans="1:14" x14ac:dyDescent="0.25">
      <c r="C4" s="33" t="s">
        <v>280</v>
      </c>
      <c r="D4" s="4" t="s">
        <v>290</v>
      </c>
      <c r="E4" s="4">
        <v>60300060</v>
      </c>
      <c r="F4" s="28" t="s">
        <v>218</v>
      </c>
      <c r="G4" t="s">
        <v>213</v>
      </c>
      <c r="H4" s="29">
        <v>24000</v>
      </c>
      <c r="J4" s="6" t="s">
        <v>269</v>
      </c>
      <c r="K4" s="7">
        <v>60300060</v>
      </c>
      <c r="L4" s="8" t="s">
        <v>218</v>
      </c>
      <c r="M4" t="s">
        <v>213</v>
      </c>
      <c r="N4" s="8">
        <v>144000</v>
      </c>
    </row>
    <row r="5" spans="1:14" x14ac:dyDescent="0.25">
      <c r="C5" s="33" t="s">
        <v>280</v>
      </c>
      <c r="D5" s="4" t="s">
        <v>290</v>
      </c>
      <c r="E5">
        <v>60800020</v>
      </c>
      <c r="F5" s="28" t="s">
        <v>19</v>
      </c>
      <c r="G5" t="s">
        <v>18</v>
      </c>
      <c r="H5" s="29">
        <v>19740</v>
      </c>
      <c r="J5" s="6" t="s">
        <v>269</v>
      </c>
      <c r="K5" s="7">
        <v>60800020</v>
      </c>
      <c r="L5" s="8" t="s">
        <v>19</v>
      </c>
      <c r="M5" t="s">
        <v>18</v>
      </c>
      <c r="N5" s="8">
        <v>18000</v>
      </c>
    </row>
    <row r="6" spans="1:14" x14ac:dyDescent="0.25">
      <c r="C6" s="33" t="s">
        <v>280</v>
      </c>
      <c r="D6" s="4" t="s">
        <v>290</v>
      </c>
      <c r="E6">
        <v>60900040</v>
      </c>
      <c r="F6" s="28" t="s">
        <v>31</v>
      </c>
      <c r="G6" t="s">
        <v>28</v>
      </c>
      <c r="H6" s="29">
        <v>500</v>
      </c>
      <c r="J6" s="6" t="s">
        <v>269</v>
      </c>
      <c r="K6" s="7">
        <v>60900010</v>
      </c>
      <c r="L6" s="8" t="s">
        <v>27</v>
      </c>
      <c r="M6" t="s">
        <v>28</v>
      </c>
      <c r="N6" s="8">
        <v>54000</v>
      </c>
    </row>
    <row r="7" spans="1:14" x14ac:dyDescent="0.25">
      <c r="C7" s="33" t="s">
        <v>280</v>
      </c>
      <c r="D7" s="4" t="s">
        <v>290</v>
      </c>
      <c r="E7">
        <v>60900010</v>
      </c>
      <c r="F7" s="28" t="s">
        <v>27</v>
      </c>
      <c r="G7" t="s">
        <v>28</v>
      </c>
      <c r="H7" s="29">
        <v>8000</v>
      </c>
      <c r="J7" s="6" t="s">
        <v>269</v>
      </c>
      <c r="K7" s="7">
        <v>61100020</v>
      </c>
      <c r="L7" s="8" t="s">
        <v>46</v>
      </c>
      <c r="M7" t="s">
        <v>45</v>
      </c>
      <c r="N7" s="8">
        <v>3150</v>
      </c>
    </row>
    <row r="8" spans="1:14" x14ac:dyDescent="0.25">
      <c r="C8" s="33" t="s">
        <v>280</v>
      </c>
      <c r="D8" s="4" t="s">
        <v>290</v>
      </c>
      <c r="E8">
        <v>61100020</v>
      </c>
      <c r="F8" s="28" t="s">
        <v>46</v>
      </c>
      <c r="G8" t="s">
        <v>45</v>
      </c>
      <c r="H8" s="29">
        <v>600</v>
      </c>
      <c r="J8" s="6" t="s">
        <v>269</v>
      </c>
      <c r="K8" s="7">
        <v>61100030</v>
      </c>
      <c r="L8" s="8" t="s">
        <v>47</v>
      </c>
      <c r="M8" t="s">
        <v>45</v>
      </c>
      <c r="N8" s="8">
        <v>11691</v>
      </c>
    </row>
    <row r="9" spans="1:14" x14ac:dyDescent="0.25">
      <c r="C9" s="33" t="s">
        <v>280</v>
      </c>
      <c r="D9" s="4" t="s">
        <v>290</v>
      </c>
      <c r="E9">
        <v>61100030</v>
      </c>
      <c r="F9" s="28" t="s">
        <v>47</v>
      </c>
      <c r="G9" t="s">
        <v>45</v>
      </c>
      <c r="H9" s="29">
        <v>2598</v>
      </c>
      <c r="J9" s="6" t="s">
        <v>269</v>
      </c>
      <c r="K9" s="7">
        <v>61400160</v>
      </c>
      <c r="L9" s="8" t="s">
        <v>71</v>
      </c>
      <c r="M9" t="s">
        <v>61</v>
      </c>
      <c r="N9" s="8">
        <v>6000</v>
      </c>
    </row>
    <row r="10" spans="1:14" x14ac:dyDescent="0.25">
      <c r="C10" s="33" t="s">
        <v>280</v>
      </c>
      <c r="D10" s="4" t="s">
        <v>290</v>
      </c>
      <c r="E10">
        <v>61400160</v>
      </c>
      <c r="F10" s="28" t="s">
        <v>71</v>
      </c>
      <c r="G10" t="s">
        <v>61</v>
      </c>
      <c r="H10" s="29">
        <v>1520</v>
      </c>
      <c r="J10" s="6" t="s">
        <v>269</v>
      </c>
      <c r="K10" s="7">
        <v>61400010</v>
      </c>
      <c r="L10" s="8" t="s">
        <v>60</v>
      </c>
      <c r="M10" t="s">
        <v>61</v>
      </c>
      <c r="N10" s="8">
        <v>359637</v>
      </c>
    </row>
    <row r="11" spans="1:14" x14ac:dyDescent="0.25">
      <c r="C11" s="33" t="s">
        <v>280</v>
      </c>
      <c r="D11" s="4" t="s">
        <v>290</v>
      </c>
      <c r="E11">
        <v>61400010</v>
      </c>
      <c r="F11" s="28" t="s">
        <v>60</v>
      </c>
      <c r="G11" t="s">
        <v>61</v>
      </c>
      <c r="H11" s="29">
        <v>96808</v>
      </c>
      <c r="J11" s="6" t="s">
        <v>269</v>
      </c>
      <c r="K11" s="7">
        <v>61400020</v>
      </c>
      <c r="L11" s="8" t="s">
        <v>62</v>
      </c>
      <c r="M11" t="s">
        <v>61</v>
      </c>
      <c r="N11" s="8">
        <v>101115</v>
      </c>
    </row>
    <row r="12" spans="1:14" x14ac:dyDescent="0.25">
      <c r="C12" s="33" t="s">
        <v>280</v>
      </c>
      <c r="D12" s="4" t="s">
        <v>290</v>
      </c>
      <c r="E12">
        <v>61400020</v>
      </c>
      <c r="F12" s="28" t="s">
        <v>62</v>
      </c>
      <c r="G12" t="s">
        <v>61</v>
      </c>
      <c r="H12" s="29">
        <v>27754</v>
      </c>
      <c r="J12" s="6" t="s">
        <v>269</v>
      </c>
      <c r="K12" s="7">
        <v>62200050</v>
      </c>
      <c r="L12" s="8" t="s">
        <v>124</v>
      </c>
      <c r="M12" t="s">
        <v>121</v>
      </c>
      <c r="N12" s="8">
        <v>66666.666666666672</v>
      </c>
    </row>
    <row r="13" spans="1:14" x14ac:dyDescent="0.25">
      <c r="C13" s="33" t="s">
        <v>280</v>
      </c>
      <c r="D13" s="4" t="s">
        <v>290</v>
      </c>
      <c r="E13">
        <v>62200050</v>
      </c>
      <c r="F13" s="28" t="s">
        <v>124</v>
      </c>
      <c r="G13" t="s">
        <v>121</v>
      </c>
      <c r="H13" s="29">
        <v>16666.669999999998</v>
      </c>
      <c r="J13" s="6" t="s">
        <v>269</v>
      </c>
      <c r="K13" s="7">
        <v>62200110</v>
      </c>
      <c r="L13" s="8" t="s">
        <v>128</v>
      </c>
      <c r="M13" t="s">
        <v>121</v>
      </c>
      <c r="N13" s="8">
        <v>49710</v>
      </c>
    </row>
    <row r="14" spans="1:14" x14ac:dyDescent="0.25">
      <c r="C14" s="33" t="s">
        <v>280</v>
      </c>
      <c r="D14" s="4" t="s">
        <v>290</v>
      </c>
      <c r="E14">
        <v>62200110</v>
      </c>
      <c r="F14" s="28" t="s">
        <v>128</v>
      </c>
      <c r="G14" t="s">
        <v>121</v>
      </c>
      <c r="H14" s="29">
        <v>18160</v>
      </c>
      <c r="J14" s="6" t="s">
        <v>269</v>
      </c>
      <c r="K14" s="7">
        <v>62500020</v>
      </c>
      <c r="L14" s="8" t="s">
        <v>150</v>
      </c>
      <c r="M14" t="s">
        <v>149</v>
      </c>
      <c r="N14" s="8">
        <v>63000</v>
      </c>
    </row>
    <row r="15" spans="1:14" x14ac:dyDescent="0.25">
      <c r="C15" s="33" t="s">
        <v>280</v>
      </c>
      <c r="D15" s="4" t="s">
        <v>290</v>
      </c>
      <c r="E15">
        <v>62500020</v>
      </c>
      <c r="F15" s="28" t="s">
        <v>150</v>
      </c>
      <c r="G15" t="s">
        <v>149</v>
      </c>
      <c r="H15" s="29">
        <v>14000</v>
      </c>
      <c r="J15" s="6" t="s">
        <v>269</v>
      </c>
      <c r="K15" s="7">
        <v>62500030</v>
      </c>
      <c r="L15" s="8" t="s">
        <v>151</v>
      </c>
      <c r="M15" t="s">
        <v>149</v>
      </c>
      <c r="N15" s="8">
        <v>6300</v>
      </c>
    </row>
    <row r="16" spans="1:14" x14ac:dyDescent="0.25">
      <c r="C16" s="33" t="s">
        <v>280</v>
      </c>
      <c r="D16" s="4" t="s">
        <v>290</v>
      </c>
      <c r="E16">
        <v>62500030</v>
      </c>
      <c r="F16" s="28" t="s">
        <v>151</v>
      </c>
      <c r="G16" t="s">
        <v>149</v>
      </c>
      <c r="H16" s="29">
        <v>1400</v>
      </c>
      <c r="I16" s="23"/>
      <c r="J16" s="6" t="s">
        <v>270</v>
      </c>
      <c r="K16" s="7">
        <v>60400060</v>
      </c>
      <c r="L16" s="8" t="s">
        <v>228</v>
      </c>
      <c r="M16" t="s">
        <v>223</v>
      </c>
      <c r="N16" s="8">
        <v>1900</v>
      </c>
    </row>
    <row r="17" spans="3:14" x14ac:dyDescent="0.25">
      <c r="C17" s="33" t="s">
        <v>280</v>
      </c>
      <c r="D17" s="4" t="s">
        <v>290</v>
      </c>
      <c r="E17">
        <v>61800030</v>
      </c>
      <c r="F17" s="28" t="s">
        <v>102</v>
      </c>
      <c r="G17" t="s">
        <v>100</v>
      </c>
      <c r="H17" s="29">
        <v>1500</v>
      </c>
      <c r="I17" s="23"/>
      <c r="J17" s="6"/>
      <c r="K17" s="7"/>
      <c r="L17" s="8"/>
      <c r="N17" s="8"/>
    </row>
    <row r="18" spans="3:14" x14ac:dyDescent="0.25">
      <c r="C18" s="33" t="s">
        <v>280</v>
      </c>
      <c r="D18" s="4" t="s">
        <v>290</v>
      </c>
      <c r="E18">
        <v>61400140</v>
      </c>
      <c r="F18" s="28" t="s">
        <v>69</v>
      </c>
      <c r="G18" t="s">
        <v>61</v>
      </c>
      <c r="H18" s="29">
        <v>2400</v>
      </c>
      <c r="I18" s="23"/>
      <c r="J18" s="6"/>
      <c r="K18" s="7"/>
      <c r="L18" s="8"/>
      <c r="N18" s="8"/>
    </row>
    <row r="19" spans="3:14" x14ac:dyDescent="0.25">
      <c r="C19" s="33" t="s">
        <v>280</v>
      </c>
      <c r="D19" s="4" t="s">
        <v>290</v>
      </c>
      <c r="E19" s="22">
        <v>61800010</v>
      </c>
      <c r="F19" s="28" t="s">
        <v>99</v>
      </c>
      <c r="G19" t="s">
        <v>100</v>
      </c>
      <c r="H19" s="29">
        <v>2000</v>
      </c>
      <c r="I19" s="32">
        <f>SUM(H3:H19)</f>
        <v>243796.66999999998</v>
      </c>
      <c r="J19" s="6"/>
      <c r="K19" s="7"/>
      <c r="L19" s="8"/>
      <c r="N19" s="8"/>
    </row>
    <row r="20" spans="3:14" x14ac:dyDescent="0.25">
      <c r="C20" s="33" t="s">
        <v>287</v>
      </c>
      <c r="D20" s="33" t="s">
        <v>291</v>
      </c>
      <c r="E20">
        <v>60000010</v>
      </c>
      <c r="F20" s="28" t="s">
        <v>179</v>
      </c>
      <c r="G20" t="s">
        <v>180</v>
      </c>
      <c r="H20" s="29">
        <v>126500</v>
      </c>
      <c r="I20" s="23"/>
      <c r="J20" s="6" t="s">
        <v>270</v>
      </c>
      <c r="K20" s="7">
        <v>61100020</v>
      </c>
      <c r="L20" s="26" t="s">
        <v>46</v>
      </c>
      <c r="M20" t="s">
        <v>45</v>
      </c>
      <c r="N20" s="8">
        <v>22898</v>
      </c>
    </row>
    <row r="21" spans="3:14" x14ac:dyDescent="0.25">
      <c r="C21" s="33" t="s">
        <v>287</v>
      </c>
      <c r="D21" s="33" t="s">
        <v>291</v>
      </c>
      <c r="E21">
        <v>60000030</v>
      </c>
      <c r="F21" s="28" t="s">
        <v>182</v>
      </c>
      <c r="G21" t="s">
        <v>180</v>
      </c>
      <c r="H21" s="29">
        <v>9396.75</v>
      </c>
      <c r="J21" s="6" t="s">
        <v>271</v>
      </c>
      <c r="K21" s="7">
        <v>60000010</v>
      </c>
      <c r="L21" t="s">
        <v>179</v>
      </c>
      <c r="M21" s="9" t="s">
        <v>180</v>
      </c>
      <c r="N21" s="10">
        <v>50000</v>
      </c>
    </row>
    <row r="22" spans="3:14" x14ac:dyDescent="0.25">
      <c r="C22" s="33" t="s">
        <v>287</v>
      </c>
      <c r="D22" s="33" t="s">
        <v>291</v>
      </c>
      <c r="E22">
        <v>60200010</v>
      </c>
      <c r="F22" s="28" t="s">
        <v>208</v>
      </c>
      <c r="G22" t="s">
        <v>209</v>
      </c>
      <c r="H22" s="29">
        <v>12182.5</v>
      </c>
      <c r="J22" s="6" t="s">
        <v>271</v>
      </c>
      <c r="K22" s="7">
        <v>60200010</v>
      </c>
      <c r="L22" t="s">
        <v>208</v>
      </c>
      <c r="M22" s="9" t="s">
        <v>209</v>
      </c>
      <c r="N22" s="10">
        <v>4800</v>
      </c>
    </row>
    <row r="23" spans="3:14" x14ac:dyDescent="0.25">
      <c r="C23" s="33" t="s">
        <v>287</v>
      </c>
      <c r="D23" s="33" t="s">
        <v>291</v>
      </c>
      <c r="E23">
        <v>60100010</v>
      </c>
      <c r="F23" s="28" t="s">
        <v>185</v>
      </c>
      <c r="G23" t="s">
        <v>186</v>
      </c>
      <c r="H23" s="29">
        <v>10541.74</v>
      </c>
      <c r="J23" s="6" t="s">
        <v>271</v>
      </c>
      <c r="K23" s="7">
        <v>60100010</v>
      </c>
      <c r="L23" t="s">
        <v>185</v>
      </c>
      <c r="M23" s="9" t="s">
        <v>186</v>
      </c>
      <c r="N23" s="10">
        <v>4166.5</v>
      </c>
    </row>
    <row r="24" spans="3:14" x14ac:dyDescent="0.25">
      <c r="C24" s="33" t="s">
        <v>287</v>
      </c>
      <c r="D24" s="33" t="s">
        <v>291</v>
      </c>
      <c r="E24">
        <v>60200020</v>
      </c>
      <c r="F24" s="28" t="s">
        <v>210</v>
      </c>
      <c r="G24" t="s">
        <v>209</v>
      </c>
      <c r="H24" s="29">
        <v>550</v>
      </c>
      <c r="J24" s="6" t="s">
        <v>271</v>
      </c>
      <c r="K24" s="7">
        <v>60200020</v>
      </c>
      <c r="L24" t="s">
        <v>210</v>
      </c>
      <c r="M24" s="9" t="s">
        <v>209</v>
      </c>
      <c r="N24" s="11">
        <v>166.5</v>
      </c>
    </row>
    <row r="25" spans="3:14" x14ac:dyDescent="0.25">
      <c r="C25" s="33" t="s">
        <v>287</v>
      </c>
      <c r="D25" s="33" t="s">
        <v>291</v>
      </c>
      <c r="E25">
        <v>60200030</v>
      </c>
      <c r="F25" s="28" t="s">
        <v>211</v>
      </c>
      <c r="G25" t="s">
        <v>209</v>
      </c>
      <c r="H25" s="29">
        <v>2530</v>
      </c>
      <c r="J25" s="6" t="s">
        <v>271</v>
      </c>
      <c r="K25" s="7">
        <v>60200030</v>
      </c>
      <c r="L25" t="s">
        <v>211</v>
      </c>
      <c r="M25" s="9" t="s">
        <v>209</v>
      </c>
      <c r="N25" s="11">
        <v>1000</v>
      </c>
    </row>
    <row r="26" spans="3:14" x14ac:dyDescent="0.25">
      <c r="C26" s="33" t="s">
        <v>287</v>
      </c>
      <c r="D26" s="33" t="s">
        <v>291</v>
      </c>
      <c r="E26">
        <v>60100030</v>
      </c>
      <c r="F26" s="28" t="s">
        <v>188</v>
      </c>
      <c r="G26" t="s">
        <v>186</v>
      </c>
      <c r="H26" s="29">
        <v>5000</v>
      </c>
      <c r="J26" s="6" t="s">
        <v>271</v>
      </c>
      <c r="K26" s="7">
        <v>60100030</v>
      </c>
      <c r="L26" s="9" t="s">
        <v>188</v>
      </c>
      <c r="M26" s="9" t="s">
        <v>186</v>
      </c>
      <c r="N26" s="11">
        <v>21000</v>
      </c>
    </row>
    <row r="27" spans="3:14" x14ac:dyDescent="0.25">
      <c r="C27" s="33" t="s">
        <v>287</v>
      </c>
      <c r="D27" s="33" t="s">
        <v>291</v>
      </c>
      <c r="E27">
        <v>60400060</v>
      </c>
      <c r="F27" s="28" t="s">
        <v>228</v>
      </c>
      <c r="G27" t="s">
        <v>223</v>
      </c>
      <c r="H27" s="29">
        <v>21184</v>
      </c>
      <c r="J27" s="6" t="s">
        <v>271</v>
      </c>
      <c r="K27" s="7">
        <v>60600010</v>
      </c>
      <c r="L27" t="s">
        <v>230</v>
      </c>
      <c r="M27" s="9" t="s">
        <v>230</v>
      </c>
      <c r="N27" s="11">
        <v>800</v>
      </c>
    </row>
    <row r="28" spans="3:14" x14ac:dyDescent="0.25">
      <c r="C28" s="33" t="s">
        <v>287</v>
      </c>
      <c r="D28" s="33" t="s">
        <v>291</v>
      </c>
      <c r="E28">
        <v>61100020</v>
      </c>
      <c r="F28" s="28" t="s">
        <v>46</v>
      </c>
      <c r="G28" t="s">
        <v>45</v>
      </c>
      <c r="H28" s="29">
        <v>1650</v>
      </c>
      <c r="J28" s="6" t="s">
        <v>271</v>
      </c>
      <c r="K28" s="7">
        <v>60800010</v>
      </c>
      <c r="L28" t="s">
        <v>17</v>
      </c>
      <c r="M28" s="9" t="s">
        <v>18</v>
      </c>
      <c r="N28" s="11">
        <v>288.35000000000002</v>
      </c>
    </row>
    <row r="29" spans="3:14" x14ac:dyDescent="0.25">
      <c r="C29" s="33" t="s">
        <v>287</v>
      </c>
      <c r="D29" s="33" t="s">
        <v>291</v>
      </c>
      <c r="E29">
        <v>61300010</v>
      </c>
      <c r="F29" s="28" t="s">
        <v>53</v>
      </c>
      <c r="G29" t="s">
        <v>54</v>
      </c>
      <c r="H29" s="29">
        <v>9349.8000000000011</v>
      </c>
      <c r="J29" s="6" t="s">
        <v>271</v>
      </c>
      <c r="K29" s="7">
        <v>61100020</v>
      </c>
      <c r="L29" t="s">
        <v>46</v>
      </c>
      <c r="M29" s="9" t="s">
        <v>45</v>
      </c>
      <c r="N29" s="11">
        <v>2250</v>
      </c>
    </row>
    <row r="30" spans="3:14" x14ac:dyDescent="0.25">
      <c r="C30" s="33" t="s">
        <v>287</v>
      </c>
      <c r="D30" s="33" t="s">
        <v>291</v>
      </c>
      <c r="E30">
        <v>60400040</v>
      </c>
      <c r="F30" s="28" t="s">
        <v>226</v>
      </c>
      <c r="G30" t="s">
        <v>223</v>
      </c>
      <c r="H30" s="29">
        <v>4200</v>
      </c>
      <c r="J30" s="6" t="s">
        <v>271</v>
      </c>
      <c r="K30" s="7">
        <v>61300010</v>
      </c>
      <c r="L30" s="9" t="s">
        <v>53</v>
      </c>
      <c r="M30" s="9" t="s">
        <v>54</v>
      </c>
      <c r="N30" s="11">
        <v>2509.5</v>
      </c>
    </row>
    <row r="31" spans="3:14" x14ac:dyDescent="0.25">
      <c r="C31" s="33" t="s">
        <v>287</v>
      </c>
      <c r="D31" s="33" t="s">
        <v>291</v>
      </c>
      <c r="E31">
        <v>62200140</v>
      </c>
      <c r="F31" s="28" t="s">
        <v>131</v>
      </c>
      <c r="G31" t="s">
        <v>121</v>
      </c>
      <c r="H31" s="29">
        <v>5403.5999999999995</v>
      </c>
      <c r="J31" s="6" t="s">
        <v>271</v>
      </c>
      <c r="K31" s="7">
        <v>60400040</v>
      </c>
      <c r="L31" t="s">
        <v>226</v>
      </c>
      <c r="M31" s="9" t="s">
        <v>223</v>
      </c>
      <c r="N31" s="11">
        <v>350</v>
      </c>
    </row>
    <row r="32" spans="3:14" x14ac:dyDescent="0.25">
      <c r="C32" s="33" t="s">
        <v>287</v>
      </c>
      <c r="D32" s="33" t="s">
        <v>291</v>
      </c>
      <c r="E32">
        <v>61200010</v>
      </c>
      <c r="F32" s="28" t="s">
        <v>49</v>
      </c>
      <c r="G32" t="s">
        <v>50</v>
      </c>
      <c r="H32" s="29">
        <v>877.5</v>
      </c>
      <c r="J32" s="6"/>
      <c r="K32" s="7"/>
      <c r="M32" s="9"/>
      <c r="N32" s="11"/>
    </row>
    <row r="33" spans="3:14" x14ac:dyDescent="0.25">
      <c r="C33" s="33" t="s">
        <v>287</v>
      </c>
      <c r="D33" s="33" t="s">
        <v>291</v>
      </c>
      <c r="E33">
        <v>60100140</v>
      </c>
      <c r="F33" t="s">
        <v>199</v>
      </c>
      <c r="G33" t="s">
        <v>186</v>
      </c>
      <c r="H33" s="17" t="s">
        <v>279</v>
      </c>
      <c r="I33" s="31">
        <f>SUM(H20:H33)</f>
        <v>209365.88999999998</v>
      </c>
      <c r="J33" s="11" t="s">
        <v>272</v>
      </c>
      <c r="K33" s="12">
        <v>60000010</v>
      </c>
      <c r="L33" s="11" t="s">
        <v>179</v>
      </c>
      <c r="M33" s="9" t="s">
        <v>180</v>
      </c>
      <c r="N33" s="13">
        <v>309822.68</v>
      </c>
    </row>
    <row r="34" spans="3:14" x14ac:dyDescent="0.25">
      <c r="C34" t="s">
        <v>285</v>
      </c>
      <c r="D34" s="4" t="s">
        <v>292</v>
      </c>
      <c r="E34">
        <v>62200140</v>
      </c>
      <c r="F34" t="s">
        <v>131</v>
      </c>
      <c r="G34" t="s">
        <v>121</v>
      </c>
      <c r="H34" s="17" t="s">
        <v>279</v>
      </c>
      <c r="J34" s="11" t="s">
        <v>272</v>
      </c>
      <c r="K34" s="12">
        <v>60200010</v>
      </c>
      <c r="L34" s="11" t="s">
        <v>208</v>
      </c>
      <c r="M34" s="9" t="s">
        <v>209</v>
      </c>
      <c r="N34" s="13">
        <v>27301.599999999999</v>
      </c>
    </row>
    <row r="35" spans="3:14" x14ac:dyDescent="0.25">
      <c r="C35" t="s">
        <v>285</v>
      </c>
      <c r="D35" s="4" t="s">
        <v>292</v>
      </c>
      <c r="E35">
        <v>60100140</v>
      </c>
      <c r="F35" s="28" t="s">
        <v>199</v>
      </c>
      <c r="G35" t="s">
        <v>186</v>
      </c>
      <c r="H35" s="28">
        <v>600</v>
      </c>
      <c r="J35" s="11" t="s">
        <v>272</v>
      </c>
      <c r="K35" s="12">
        <v>60100010</v>
      </c>
      <c r="L35" s="11" t="s">
        <v>185</v>
      </c>
      <c r="M35" s="9" t="s">
        <v>186</v>
      </c>
      <c r="N35" s="13">
        <v>25690.940000000002</v>
      </c>
    </row>
    <row r="36" spans="3:14" x14ac:dyDescent="0.25">
      <c r="C36" t="s">
        <v>285</v>
      </c>
      <c r="D36" s="4" t="s">
        <v>292</v>
      </c>
      <c r="E36">
        <v>62200140</v>
      </c>
      <c r="F36" t="s">
        <v>131</v>
      </c>
      <c r="G36" t="s">
        <v>121</v>
      </c>
      <c r="H36" s="17" t="s">
        <v>279</v>
      </c>
      <c r="I36" s="30">
        <f>SUM(H34:H36)</f>
        <v>600</v>
      </c>
      <c r="J36" s="11" t="s">
        <v>272</v>
      </c>
      <c r="K36" s="12">
        <v>60200020</v>
      </c>
      <c r="L36" s="11" t="s">
        <v>210</v>
      </c>
      <c r="M36" s="9" t="s">
        <v>209</v>
      </c>
      <c r="N36" s="13">
        <v>1533.2000000000003</v>
      </c>
    </row>
    <row r="37" spans="3:14" x14ac:dyDescent="0.25">
      <c r="C37" t="s">
        <v>288</v>
      </c>
      <c r="D37" s="11" t="s">
        <v>293</v>
      </c>
      <c r="E37">
        <v>60000010</v>
      </c>
      <c r="F37" s="28" t="s">
        <v>179</v>
      </c>
      <c r="G37" t="s">
        <v>180</v>
      </c>
      <c r="H37" s="29">
        <v>9637</v>
      </c>
      <c r="J37" s="11" t="s">
        <v>272</v>
      </c>
      <c r="K37" s="12">
        <v>60200030</v>
      </c>
      <c r="L37" s="11" t="s">
        <v>211</v>
      </c>
      <c r="M37" s="9" t="s">
        <v>209</v>
      </c>
      <c r="N37" s="13">
        <v>6580</v>
      </c>
    </row>
    <row r="38" spans="3:14" x14ac:dyDescent="0.25">
      <c r="C38" t="s">
        <v>288</v>
      </c>
      <c r="D38" s="11" t="s">
        <v>293</v>
      </c>
      <c r="E38">
        <v>60200010</v>
      </c>
      <c r="F38" s="28" t="s">
        <v>208</v>
      </c>
      <c r="G38" t="s">
        <v>209</v>
      </c>
      <c r="H38" s="29">
        <v>1124.77</v>
      </c>
      <c r="J38" s="11" t="s">
        <v>272</v>
      </c>
      <c r="K38" s="12">
        <v>60100030</v>
      </c>
      <c r="L38" s="9" t="s">
        <v>188</v>
      </c>
      <c r="M38" s="9" t="s">
        <v>186</v>
      </c>
      <c r="N38" s="13">
        <v>38833.339999999997</v>
      </c>
    </row>
    <row r="39" spans="3:14" x14ac:dyDescent="0.25">
      <c r="C39" t="s">
        <v>288</v>
      </c>
      <c r="D39" s="11" t="s">
        <v>293</v>
      </c>
      <c r="E39">
        <v>60100010</v>
      </c>
      <c r="F39" s="28" t="s">
        <v>185</v>
      </c>
      <c r="G39" t="s">
        <v>186</v>
      </c>
      <c r="H39" s="29">
        <v>896.67000000000007</v>
      </c>
      <c r="J39" s="11" t="s">
        <v>272</v>
      </c>
      <c r="K39" s="12">
        <v>60600010</v>
      </c>
      <c r="L39" s="11" t="s">
        <v>230</v>
      </c>
      <c r="M39" s="9" t="s">
        <v>230</v>
      </c>
      <c r="N39" s="13">
        <v>29198.42</v>
      </c>
    </row>
    <row r="40" spans="3:14" x14ac:dyDescent="0.25">
      <c r="C40" t="s">
        <v>288</v>
      </c>
      <c r="D40" s="11" t="s">
        <v>293</v>
      </c>
      <c r="E40">
        <v>60200020</v>
      </c>
      <c r="F40" s="28" t="s">
        <v>210</v>
      </c>
      <c r="G40" t="s">
        <v>209</v>
      </c>
      <c r="H40" s="29">
        <v>100</v>
      </c>
      <c r="J40" s="11" t="s">
        <v>272</v>
      </c>
      <c r="K40" s="12">
        <v>60400060</v>
      </c>
      <c r="L40" s="11" t="s">
        <v>228</v>
      </c>
      <c r="M40" s="9" t="s">
        <v>223</v>
      </c>
      <c r="N40" s="13">
        <v>76659.67</v>
      </c>
    </row>
    <row r="41" spans="3:14" x14ac:dyDescent="0.25">
      <c r="C41" t="s">
        <v>288</v>
      </c>
      <c r="D41" s="11" t="s">
        <v>293</v>
      </c>
      <c r="E41">
        <v>60200030</v>
      </c>
      <c r="F41" s="28" t="s">
        <v>211</v>
      </c>
      <c r="G41" t="s">
        <v>209</v>
      </c>
      <c r="H41" s="29">
        <v>93.34</v>
      </c>
      <c r="J41" s="11" t="s">
        <v>272</v>
      </c>
      <c r="K41" s="12">
        <v>60800010</v>
      </c>
      <c r="L41" s="11" t="s">
        <v>17</v>
      </c>
      <c r="M41" s="9" t="s">
        <v>18</v>
      </c>
      <c r="N41" s="13">
        <v>7613.4000000000005</v>
      </c>
    </row>
    <row r="42" spans="3:14" x14ac:dyDescent="0.25">
      <c r="C42" t="s">
        <v>288</v>
      </c>
      <c r="D42" s="11" t="s">
        <v>293</v>
      </c>
      <c r="E42">
        <v>60400060</v>
      </c>
      <c r="F42" s="28" t="s">
        <v>228</v>
      </c>
      <c r="G42" t="s">
        <v>223</v>
      </c>
      <c r="H42" s="29">
        <v>2532.94</v>
      </c>
      <c r="J42" s="11" t="s">
        <v>272</v>
      </c>
      <c r="K42" s="12">
        <v>60900100</v>
      </c>
      <c r="L42" s="11" t="s">
        <v>37</v>
      </c>
      <c r="M42" s="9" t="s">
        <v>28</v>
      </c>
      <c r="N42" s="13">
        <v>6421.66</v>
      </c>
    </row>
    <row r="43" spans="3:14" x14ac:dyDescent="0.25">
      <c r="C43" t="s">
        <v>288</v>
      </c>
      <c r="D43" s="11" t="s">
        <v>293</v>
      </c>
      <c r="E43">
        <v>61100020</v>
      </c>
      <c r="F43" s="28" t="s">
        <v>46</v>
      </c>
      <c r="G43" t="s">
        <v>45</v>
      </c>
      <c r="H43" s="29">
        <v>450</v>
      </c>
      <c r="J43" s="11" t="s">
        <v>272</v>
      </c>
      <c r="K43" s="12">
        <v>61100020</v>
      </c>
      <c r="L43" s="11" t="s">
        <v>46</v>
      </c>
      <c r="M43" s="9" t="s">
        <v>45</v>
      </c>
      <c r="N43" s="13">
        <v>30706.639999999999</v>
      </c>
    </row>
    <row r="44" spans="3:14" x14ac:dyDescent="0.25">
      <c r="C44" t="s">
        <v>288</v>
      </c>
      <c r="D44" s="11" t="s">
        <v>293</v>
      </c>
      <c r="E44">
        <v>61300010</v>
      </c>
      <c r="F44" s="28" t="s">
        <v>53</v>
      </c>
      <c r="G44" t="s">
        <v>54</v>
      </c>
      <c r="H44" s="29">
        <v>4357.92</v>
      </c>
      <c r="J44" s="11" t="s">
        <v>272</v>
      </c>
      <c r="K44" s="12">
        <v>61100030</v>
      </c>
      <c r="L44" s="11" t="s">
        <v>47</v>
      </c>
      <c r="M44" s="9" t="s">
        <v>45</v>
      </c>
      <c r="N44" s="13">
        <v>589.75</v>
      </c>
    </row>
    <row r="45" spans="3:14" x14ac:dyDescent="0.25">
      <c r="C45" t="s">
        <v>288</v>
      </c>
      <c r="D45" s="11" t="s">
        <v>293</v>
      </c>
      <c r="E45">
        <v>61400030</v>
      </c>
      <c r="F45" s="28" t="s">
        <v>63</v>
      </c>
      <c r="G45" t="s">
        <v>61</v>
      </c>
      <c r="H45" s="29">
        <v>190105.51</v>
      </c>
      <c r="J45" s="11" t="s">
        <v>272</v>
      </c>
      <c r="K45" s="12">
        <v>61100040</v>
      </c>
      <c r="L45" s="11" t="s">
        <v>48</v>
      </c>
      <c r="M45" s="9" t="s">
        <v>45</v>
      </c>
      <c r="N45" s="13">
        <v>1809.12</v>
      </c>
    </row>
    <row r="46" spans="3:14" x14ac:dyDescent="0.25">
      <c r="C46" t="s">
        <v>288</v>
      </c>
      <c r="D46" s="11" t="s">
        <v>293</v>
      </c>
      <c r="E46">
        <v>62200050</v>
      </c>
      <c r="F46" s="28" t="s">
        <v>124</v>
      </c>
      <c r="G46" t="s">
        <v>121</v>
      </c>
      <c r="H46" s="29">
        <v>1883.3</v>
      </c>
      <c r="J46" s="11" t="s">
        <v>272</v>
      </c>
      <c r="K46" s="12">
        <v>61300010</v>
      </c>
      <c r="L46" s="9" t="s">
        <v>53</v>
      </c>
      <c r="M46" s="9" t="s">
        <v>54</v>
      </c>
      <c r="N46" s="13">
        <v>55520.72</v>
      </c>
    </row>
    <row r="47" spans="3:14" x14ac:dyDescent="0.25">
      <c r="C47" t="s">
        <v>288</v>
      </c>
      <c r="D47" s="11" t="s">
        <v>293</v>
      </c>
      <c r="E47">
        <v>62200060</v>
      </c>
      <c r="F47" s="28" t="s">
        <v>125</v>
      </c>
      <c r="G47" t="s">
        <v>121</v>
      </c>
      <c r="H47" s="29">
        <v>601.66</v>
      </c>
      <c r="J47" s="11" t="s">
        <v>272</v>
      </c>
      <c r="K47" s="12">
        <v>61300040</v>
      </c>
      <c r="L47" s="9" t="s">
        <v>57</v>
      </c>
      <c r="M47" s="9" t="s">
        <v>54</v>
      </c>
      <c r="N47" s="13">
        <v>1600</v>
      </c>
    </row>
    <row r="48" spans="3:14" x14ac:dyDescent="0.25">
      <c r="C48" t="s">
        <v>288</v>
      </c>
      <c r="D48" s="11" t="s">
        <v>293</v>
      </c>
      <c r="E48">
        <v>60100140</v>
      </c>
      <c r="F48" s="28" t="s">
        <v>199</v>
      </c>
      <c r="G48" t="s">
        <v>186</v>
      </c>
      <c r="H48" s="29">
        <v>600</v>
      </c>
      <c r="J48" s="11"/>
      <c r="K48" s="12"/>
      <c r="L48" s="9"/>
      <c r="M48" s="9"/>
      <c r="N48" s="13"/>
    </row>
    <row r="49" spans="3:14" x14ac:dyDescent="0.25">
      <c r="C49" t="s">
        <v>288</v>
      </c>
      <c r="D49" s="11" t="s">
        <v>293</v>
      </c>
      <c r="E49">
        <v>62200110</v>
      </c>
      <c r="F49" s="28" t="s">
        <v>128</v>
      </c>
      <c r="G49" t="s">
        <v>121</v>
      </c>
      <c r="H49" s="29">
        <v>56307.34</v>
      </c>
      <c r="I49" s="31">
        <f>SUM(H37:H49)</f>
        <v>268690.45</v>
      </c>
      <c r="J49" s="11" t="s">
        <v>272</v>
      </c>
      <c r="K49" s="12">
        <v>61400030</v>
      </c>
      <c r="L49" s="11" t="s">
        <v>63</v>
      </c>
      <c r="M49" s="9" t="s">
        <v>61</v>
      </c>
      <c r="N49" s="13">
        <v>154057.82999999999</v>
      </c>
    </row>
    <row r="50" spans="3:14" x14ac:dyDescent="0.25">
      <c r="C50" t="s">
        <v>283</v>
      </c>
      <c r="D50" s="4" t="s">
        <v>294</v>
      </c>
      <c r="E50">
        <v>60000010</v>
      </c>
      <c r="F50" s="28" t="s">
        <v>179</v>
      </c>
      <c r="G50" t="s">
        <v>180</v>
      </c>
      <c r="H50" s="29">
        <v>400719.95</v>
      </c>
      <c r="J50" s="11" t="s">
        <v>272</v>
      </c>
      <c r="K50" s="12">
        <v>60400040</v>
      </c>
      <c r="L50" s="11" t="s">
        <v>226</v>
      </c>
      <c r="M50" s="9" t="s">
        <v>223</v>
      </c>
      <c r="N50" s="13">
        <v>64667.5</v>
      </c>
    </row>
    <row r="51" spans="3:14" x14ac:dyDescent="0.25">
      <c r="C51" t="s">
        <v>283</v>
      </c>
      <c r="D51" s="4" t="s">
        <v>294</v>
      </c>
      <c r="E51">
        <v>60200010</v>
      </c>
      <c r="F51" s="28" t="s">
        <v>208</v>
      </c>
      <c r="G51" t="s">
        <v>209</v>
      </c>
      <c r="H51" s="29">
        <v>25645.949999999997</v>
      </c>
      <c r="J51" s="11" t="s">
        <v>272</v>
      </c>
      <c r="K51" s="12">
        <v>62200150</v>
      </c>
      <c r="L51" s="11" t="s">
        <v>132</v>
      </c>
      <c r="M51" s="9" t="s">
        <v>121</v>
      </c>
      <c r="N51" s="13">
        <v>10718.96</v>
      </c>
    </row>
    <row r="52" spans="3:14" x14ac:dyDescent="0.25">
      <c r="C52" t="s">
        <v>283</v>
      </c>
      <c r="D52" s="4" t="s">
        <v>294</v>
      </c>
      <c r="E52">
        <v>60100010</v>
      </c>
      <c r="F52" s="28" t="s">
        <v>185</v>
      </c>
      <c r="G52" t="s">
        <v>186</v>
      </c>
      <c r="H52" s="29">
        <v>32857.443333333329</v>
      </c>
      <c r="J52" s="11" t="s">
        <v>272</v>
      </c>
      <c r="K52" s="12">
        <v>62200170</v>
      </c>
      <c r="L52" s="11" t="s">
        <v>134</v>
      </c>
      <c r="M52" s="9" t="s">
        <v>121</v>
      </c>
      <c r="N52" s="13">
        <v>94800</v>
      </c>
    </row>
    <row r="53" spans="3:14" x14ac:dyDescent="0.25">
      <c r="C53" t="s">
        <v>283</v>
      </c>
      <c r="D53" s="4" t="s">
        <v>294</v>
      </c>
      <c r="E53">
        <v>60200020</v>
      </c>
      <c r="F53" s="28" t="s">
        <v>210</v>
      </c>
      <c r="G53" t="s">
        <v>209</v>
      </c>
      <c r="H53" s="29">
        <v>2084.6999999999998</v>
      </c>
      <c r="J53" s="11" t="s">
        <v>272</v>
      </c>
      <c r="K53" s="12">
        <v>62200180</v>
      </c>
      <c r="L53" s="11" t="s">
        <v>135</v>
      </c>
      <c r="M53" s="9" t="s">
        <v>121</v>
      </c>
      <c r="N53" s="13">
        <v>1748.96</v>
      </c>
    </row>
    <row r="54" spans="3:14" x14ac:dyDescent="0.25">
      <c r="C54" t="s">
        <v>283</v>
      </c>
      <c r="D54" s="4" t="s">
        <v>294</v>
      </c>
      <c r="E54">
        <v>60200030</v>
      </c>
      <c r="F54" s="28" t="s">
        <v>211</v>
      </c>
      <c r="G54" t="s">
        <v>209</v>
      </c>
      <c r="H54" s="29">
        <v>6837.85</v>
      </c>
      <c r="J54" s="11" t="s">
        <v>272</v>
      </c>
      <c r="K54" s="12">
        <v>62200140</v>
      </c>
      <c r="L54" s="11" t="s">
        <v>131</v>
      </c>
      <c r="M54" s="9" t="s">
        <v>121</v>
      </c>
      <c r="N54" s="13">
        <v>9739.9499999999989</v>
      </c>
    </row>
    <row r="55" spans="3:14" x14ac:dyDescent="0.25">
      <c r="C55" t="s">
        <v>283</v>
      </c>
      <c r="D55" s="4" t="s">
        <v>294</v>
      </c>
      <c r="E55">
        <v>60100030</v>
      </c>
      <c r="F55" s="28" t="s">
        <v>188</v>
      </c>
      <c r="G55" t="s">
        <v>186</v>
      </c>
      <c r="H55" s="29">
        <v>41833.33</v>
      </c>
      <c r="J55" s="11" t="s">
        <v>272</v>
      </c>
      <c r="K55" s="12">
        <v>60700010</v>
      </c>
      <c r="L55" s="11" t="s">
        <v>14</v>
      </c>
      <c r="M55" s="9" t="s">
        <v>15</v>
      </c>
      <c r="N55" s="13">
        <v>566905.18000000005</v>
      </c>
    </row>
    <row r="56" spans="3:14" x14ac:dyDescent="0.25">
      <c r="C56" t="s">
        <v>283</v>
      </c>
      <c r="D56" s="4" t="s">
        <v>294</v>
      </c>
      <c r="E56">
        <v>60300020</v>
      </c>
      <c r="F56" s="28" t="s">
        <v>214</v>
      </c>
      <c r="G56" t="s">
        <v>213</v>
      </c>
      <c r="H56" s="29">
        <v>205487.70000000004</v>
      </c>
      <c r="J56" s="11" t="s">
        <v>272</v>
      </c>
      <c r="K56" s="12">
        <v>62600010</v>
      </c>
      <c r="L56" s="11" t="s">
        <v>157</v>
      </c>
      <c r="M56" s="9" t="s">
        <v>158</v>
      </c>
      <c r="N56" s="13">
        <v>141558.72</v>
      </c>
    </row>
    <row r="57" spans="3:14" x14ac:dyDescent="0.25">
      <c r="C57" t="s">
        <v>283</v>
      </c>
      <c r="D57" s="4" t="s">
        <v>294</v>
      </c>
      <c r="E57">
        <v>60600010</v>
      </c>
      <c r="F57" s="28" t="s">
        <v>230</v>
      </c>
      <c r="G57" t="s">
        <v>230</v>
      </c>
      <c r="H57" s="29">
        <v>900</v>
      </c>
      <c r="J57" s="11" t="s">
        <v>272</v>
      </c>
      <c r="K57" s="12">
        <v>62900020</v>
      </c>
      <c r="L57" s="11" t="s">
        <v>167</v>
      </c>
      <c r="M57" s="9" t="s">
        <v>166</v>
      </c>
      <c r="N57" s="13">
        <v>2334</v>
      </c>
    </row>
    <row r="58" spans="3:14" x14ac:dyDescent="0.25">
      <c r="C58" t="s">
        <v>283</v>
      </c>
      <c r="D58" s="4" t="s">
        <v>294</v>
      </c>
      <c r="E58">
        <v>60400060</v>
      </c>
      <c r="F58" s="28" t="s">
        <v>228</v>
      </c>
      <c r="G58" t="s">
        <v>223</v>
      </c>
      <c r="H58" s="29">
        <v>124363.92</v>
      </c>
      <c r="J58" s="11" t="s">
        <v>272</v>
      </c>
      <c r="K58" s="12">
        <v>62600040</v>
      </c>
      <c r="L58" s="11" t="s">
        <v>161</v>
      </c>
      <c r="M58" s="9" t="s">
        <v>158</v>
      </c>
      <c r="N58" s="13">
        <v>74813.790000000008</v>
      </c>
    </row>
    <row r="59" spans="3:14" x14ac:dyDescent="0.25">
      <c r="C59" t="s">
        <v>283</v>
      </c>
      <c r="D59" s="4" t="s">
        <v>294</v>
      </c>
      <c r="E59">
        <v>60800020</v>
      </c>
      <c r="F59" s="28" t="s">
        <v>19</v>
      </c>
      <c r="G59" t="s">
        <v>18</v>
      </c>
      <c r="H59" s="29">
        <v>234.19</v>
      </c>
      <c r="J59" s="11" t="s">
        <v>272</v>
      </c>
      <c r="K59" s="12">
        <v>65000030</v>
      </c>
      <c r="L59" s="11" t="s">
        <v>177</v>
      </c>
      <c r="M59" s="9" t="s">
        <v>178</v>
      </c>
      <c r="N59" s="13">
        <v>140000</v>
      </c>
    </row>
    <row r="60" spans="3:14" x14ac:dyDescent="0.25">
      <c r="C60" t="s">
        <v>283</v>
      </c>
      <c r="D60" s="4" t="s">
        <v>294</v>
      </c>
      <c r="E60">
        <v>60900100</v>
      </c>
      <c r="F60" s="28" t="s">
        <v>37</v>
      </c>
      <c r="G60" t="s">
        <v>28</v>
      </c>
      <c r="H60" s="29">
        <v>29220</v>
      </c>
      <c r="J60" s="11" t="s">
        <v>272</v>
      </c>
      <c r="K60" s="12">
        <v>60900130</v>
      </c>
      <c r="L60" s="9" t="s">
        <v>40</v>
      </c>
      <c r="M60" s="9" t="s">
        <v>28</v>
      </c>
      <c r="N60" s="13">
        <v>11598.83</v>
      </c>
    </row>
    <row r="61" spans="3:14" x14ac:dyDescent="0.25">
      <c r="C61" t="s">
        <v>283</v>
      </c>
      <c r="D61" s="4" t="s">
        <v>294</v>
      </c>
      <c r="E61">
        <v>61100020</v>
      </c>
      <c r="F61" s="28" t="s">
        <v>46</v>
      </c>
      <c r="G61" t="s">
        <v>45</v>
      </c>
      <c r="H61" s="36">
        <v>30276.050000000003</v>
      </c>
      <c r="J61" s="11" t="s">
        <v>273</v>
      </c>
      <c r="K61" s="12">
        <v>60000010</v>
      </c>
      <c r="L61" s="11" t="s">
        <v>179</v>
      </c>
      <c r="M61" s="9" t="s">
        <v>180</v>
      </c>
      <c r="N61" s="13">
        <v>416533</v>
      </c>
    </row>
    <row r="62" spans="3:14" x14ac:dyDescent="0.25">
      <c r="C62" t="s">
        <v>283</v>
      </c>
      <c r="D62" s="4" t="s">
        <v>294</v>
      </c>
      <c r="E62">
        <v>61100030</v>
      </c>
      <c r="F62" s="28" t="s">
        <v>47</v>
      </c>
      <c r="G62" t="s">
        <v>45</v>
      </c>
      <c r="H62" s="29">
        <v>589.74</v>
      </c>
      <c r="J62" s="11" t="s">
        <v>273</v>
      </c>
      <c r="K62" s="12">
        <v>60000030</v>
      </c>
      <c r="L62" s="11" t="s">
        <v>182</v>
      </c>
      <c r="M62" s="9" t="s">
        <v>180</v>
      </c>
      <c r="N62" s="13">
        <v>4084.0299999999997</v>
      </c>
    </row>
    <row r="63" spans="3:14" x14ac:dyDescent="0.25">
      <c r="C63" t="s">
        <v>283</v>
      </c>
      <c r="D63" s="4" t="s">
        <v>294</v>
      </c>
      <c r="E63">
        <v>61100040</v>
      </c>
      <c r="F63" s="28" t="s">
        <v>48</v>
      </c>
      <c r="G63" t="s">
        <v>45</v>
      </c>
      <c r="H63" s="29">
        <v>801</v>
      </c>
      <c r="J63" s="11" t="s">
        <v>273</v>
      </c>
      <c r="K63" s="12">
        <v>60200010</v>
      </c>
      <c r="L63" s="11" t="s">
        <v>208</v>
      </c>
      <c r="M63" s="9" t="s">
        <v>209</v>
      </c>
      <c r="N63" s="13">
        <v>29035</v>
      </c>
    </row>
    <row r="64" spans="3:14" x14ac:dyDescent="0.25">
      <c r="C64" t="s">
        <v>283</v>
      </c>
      <c r="D64" s="4" t="s">
        <v>294</v>
      </c>
      <c r="E64">
        <v>61300010</v>
      </c>
      <c r="F64" s="28" t="s">
        <v>53</v>
      </c>
      <c r="G64" t="s">
        <v>54</v>
      </c>
      <c r="H64" s="29">
        <v>47208.29</v>
      </c>
      <c r="J64" s="11" t="s">
        <v>273</v>
      </c>
      <c r="K64" s="12">
        <v>60100010</v>
      </c>
      <c r="L64" s="11" t="s">
        <v>185</v>
      </c>
      <c r="M64" s="9" t="s">
        <v>186</v>
      </c>
      <c r="N64" s="13">
        <v>34710.400000000001</v>
      </c>
    </row>
    <row r="65" spans="3:14" x14ac:dyDescent="0.25">
      <c r="C65" t="s">
        <v>283</v>
      </c>
      <c r="D65" s="4" t="s">
        <v>294</v>
      </c>
      <c r="E65">
        <v>61300040</v>
      </c>
      <c r="F65" s="28" t="s">
        <v>57</v>
      </c>
      <c r="G65" t="s">
        <v>54</v>
      </c>
      <c r="H65" s="29">
        <v>22065.919999999998</v>
      </c>
      <c r="J65" s="11" t="s">
        <v>273</v>
      </c>
      <c r="K65" s="12">
        <v>60200020</v>
      </c>
      <c r="L65" s="11" t="s">
        <v>210</v>
      </c>
      <c r="M65" s="9" t="s">
        <v>209</v>
      </c>
      <c r="N65" s="13">
        <v>1200</v>
      </c>
    </row>
    <row r="66" spans="3:14" x14ac:dyDescent="0.25">
      <c r="C66" t="s">
        <v>283</v>
      </c>
      <c r="D66" s="4" t="s">
        <v>294</v>
      </c>
      <c r="E66">
        <v>61400030</v>
      </c>
      <c r="F66" s="28" t="s">
        <v>63</v>
      </c>
      <c r="G66" t="s">
        <v>61</v>
      </c>
      <c r="H66" s="29">
        <v>35122</v>
      </c>
      <c r="J66" s="11" t="s">
        <v>273</v>
      </c>
      <c r="K66" s="12">
        <v>60200030</v>
      </c>
      <c r="L66" s="11" t="s">
        <v>211</v>
      </c>
      <c r="M66" s="9" t="s">
        <v>209</v>
      </c>
      <c r="N66" s="13">
        <v>8038</v>
      </c>
    </row>
    <row r="67" spans="3:14" x14ac:dyDescent="0.25">
      <c r="C67" t="s">
        <v>283</v>
      </c>
      <c r="D67" s="4" t="s">
        <v>294</v>
      </c>
      <c r="E67">
        <v>60400040</v>
      </c>
      <c r="F67" s="28" t="s">
        <v>226</v>
      </c>
      <c r="G67" t="s">
        <v>223</v>
      </c>
      <c r="H67" s="29">
        <v>78184.509999999995</v>
      </c>
      <c r="J67" s="11" t="s">
        <v>273</v>
      </c>
      <c r="K67" s="12">
        <v>60100030</v>
      </c>
      <c r="L67" s="9" t="s">
        <v>188</v>
      </c>
      <c r="M67" s="9" t="s">
        <v>186</v>
      </c>
      <c r="N67" s="13">
        <v>31992.53</v>
      </c>
    </row>
    <row r="68" spans="3:14" x14ac:dyDescent="0.25">
      <c r="C68" t="s">
        <v>283</v>
      </c>
      <c r="D68" s="4" t="s">
        <v>294</v>
      </c>
      <c r="E68">
        <v>62200060</v>
      </c>
      <c r="F68" t="s">
        <v>125</v>
      </c>
      <c r="G68" t="s">
        <v>121</v>
      </c>
      <c r="H68" s="8">
        <v>0</v>
      </c>
      <c r="J68" s="11" t="s">
        <v>273</v>
      </c>
      <c r="K68" s="12">
        <v>60600010</v>
      </c>
      <c r="L68" s="11" t="s">
        <v>230</v>
      </c>
      <c r="M68" s="9" t="s">
        <v>230</v>
      </c>
      <c r="N68" s="13">
        <v>11855.5</v>
      </c>
    </row>
    <row r="69" spans="3:14" x14ac:dyDescent="0.25">
      <c r="C69" t="s">
        <v>283</v>
      </c>
      <c r="D69" s="4" t="s">
        <v>294</v>
      </c>
      <c r="E69">
        <v>62200170</v>
      </c>
      <c r="F69" s="28" t="s">
        <v>134</v>
      </c>
      <c r="G69" t="s">
        <v>121</v>
      </c>
      <c r="H69" s="29">
        <v>139166.70000000001</v>
      </c>
      <c r="J69" s="11" t="s">
        <v>273</v>
      </c>
      <c r="K69" s="12">
        <v>60400060</v>
      </c>
      <c r="L69" s="11" t="s">
        <v>228</v>
      </c>
      <c r="M69" s="9" t="s">
        <v>223</v>
      </c>
      <c r="N69" s="13">
        <v>28524.27</v>
      </c>
    </row>
    <row r="70" spans="3:14" x14ac:dyDescent="0.25">
      <c r="C70" t="s">
        <v>283</v>
      </c>
      <c r="D70" s="4" t="s">
        <v>294</v>
      </c>
      <c r="E70">
        <v>62200110</v>
      </c>
      <c r="F70" s="28" t="s">
        <v>128</v>
      </c>
      <c r="G70" t="s">
        <v>121</v>
      </c>
      <c r="H70" s="29">
        <v>687.5</v>
      </c>
      <c r="J70" s="11" t="s">
        <v>273</v>
      </c>
      <c r="K70" s="12">
        <v>60800010</v>
      </c>
      <c r="L70" s="11" t="s">
        <v>17</v>
      </c>
      <c r="M70" s="9" t="s">
        <v>18</v>
      </c>
      <c r="N70" s="13">
        <v>13680</v>
      </c>
    </row>
    <row r="71" spans="3:14" x14ac:dyDescent="0.25">
      <c r="C71" t="s">
        <v>283</v>
      </c>
      <c r="D71" s="4" t="s">
        <v>294</v>
      </c>
      <c r="E71">
        <v>62200140</v>
      </c>
      <c r="F71" s="28" t="s">
        <v>131</v>
      </c>
      <c r="G71" t="s">
        <v>121</v>
      </c>
      <c r="H71" s="29">
        <v>15166.67</v>
      </c>
      <c r="J71" s="11" t="s">
        <v>273</v>
      </c>
      <c r="K71" s="12">
        <v>61100020</v>
      </c>
      <c r="L71" s="11" t="s">
        <v>46</v>
      </c>
      <c r="M71" s="9" t="s">
        <v>45</v>
      </c>
      <c r="N71" s="13">
        <v>2940.02</v>
      </c>
    </row>
    <row r="72" spans="3:14" x14ac:dyDescent="0.25">
      <c r="C72" t="s">
        <v>283</v>
      </c>
      <c r="D72" s="4" t="s">
        <v>294</v>
      </c>
      <c r="E72">
        <v>60700010</v>
      </c>
      <c r="F72" s="28" t="s">
        <v>14</v>
      </c>
      <c r="G72" t="s">
        <v>15</v>
      </c>
      <c r="H72" s="29">
        <v>696638.89</v>
      </c>
      <c r="J72" s="11" t="s">
        <v>273</v>
      </c>
      <c r="K72" s="12">
        <v>61100040</v>
      </c>
      <c r="L72" s="11" t="s">
        <v>48</v>
      </c>
      <c r="M72" s="9" t="s">
        <v>45</v>
      </c>
      <c r="N72" s="13">
        <v>1428</v>
      </c>
    </row>
    <row r="73" spans="3:14" x14ac:dyDescent="0.25">
      <c r="C73" t="s">
        <v>283</v>
      </c>
      <c r="D73" s="4" t="s">
        <v>294</v>
      </c>
      <c r="E73">
        <v>62600010</v>
      </c>
      <c r="F73" s="28" t="s">
        <v>157</v>
      </c>
      <c r="G73" t="s">
        <v>158</v>
      </c>
      <c r="H73" s="29">
        <v>111281.65</v>
      </c>
      <c r="J73" s="11" t="s">
        <v>273</v>
      </c>
      <c r="K73" s="12">
        <v>61200020</v>
      </c>
      <c r="L73" s="9" t="s">
        <v>51</v>
      </c>
      <c r="M73" s="9" t="s">
        <v>50</v>
      </c>
      <c r="N73" s="13">
        <v>39000</v>
      </c>
    </row>
    <row r="74" spans="3:14" x14ac:dyDescent="0.25">
      <c r="C74" t="s">
        <v>283</v>
      </c>
      <c r="D74" s="4" t="s">
        <v>294</v>
      </c>
      <c r="E74">
        <v>62900020</v>
      </c>
      <c r="F74" s="28" t="s">
        <v>167</v>
      </c>
      <c r="G74" t="s">
        <v>166</v>
      </c>
      <c r="H74" s="29">
        <v>2333</v>
      </c>
      <c r="J74" s="11" t="s">
        <v>273</v>
      </c>
      <c r="K74" s="12">
        <v>61300010</v>
      </c>
      <c r="L74" s="9" t="s">
        <v>53</v>
      </c>
      <c r="M74" s="9" t="s">
        <v>54</v>
      </c>
      <c r="N74" s="13">
        <v>24477.65</v>
      </c>
    </row>
    <row r="75" spans="3:14" x14ac:dyDescent="0.25">
      <c r="C75" t="s">
        <v>283</v>
      </c>
      <c r="D75" s="4" t="s">
        <v>294</v>
      </c>
      <c r="E75">
        <v>60100140</v>
      </c>
      <c r="F75" s="28" t="s">
        <v>199</v>
      </c>
      <c r="G75" t="s">
        <v>186</v>
      </c>
      <c r="H75" s="29">
        <v>1800</v>
      </c>
      <c r="J75" s="11" t="s">
        <v>273</v>
      </c>
      <c r="K75" s="12">
        <v>61400030</v>
      </c>
      <c r="L75" s="11" t="s">
        <v>63</v>
      </c>
      <c r="M75" s="9" t="s">
        <v>61</v>
      </c>
      <c r="N75" s="13">
        <v>175812.25</v>
      </c>
    </row>
    <row r="76" spans="3:14" x14ac:dyDescent="0.25">
      <c r="C76" t="s">
        <v>283</v>
      </c>
      <c r="D76" s="4" t="s">
        <v>294</v>
      </c>
      <c r="E76">
        <v>62600040</v>
      </c>
      <c r="F76" s="28" t="s">
        <v>161</v>
      </c>
      <c r="G76" t="s">
        <v>158</v>
      </c>
      <c r="H76" s="29">
        <v>61133.75</v>
      </c>
      <c r="J76" s="11" t="s">
        <v>273</v>
      </c>
      <c r="K76" s="12">
        <v>60400040</v>
      </c>
      <c r="L76" s="11" t="s">
        <v>226</v>
      </c>
      <c r="M76" s="9" t="s">
        <v>223</v>
      </c>
      <c r="N76" s="13">
        <v>67903.578523234377</v>
      </c>
    </row>
    <row r="77" spans="3:14" x14ac:dyDescent="0.25">
      <c r="C77" t="s">
        <v>283</v>
      </c>
      <c r="D77" s="4" t="s">
        <v>294</v>
      </c>
      <c r="E77">
        <v>60100180</v>
      </c>
      <c r="F77" s="28" t="s">
        <v>203</v>
      </c>
      <c r="G77" t="s">
        <v>186</v>
      </c>
      <c r="H77" s="29">
        <v>900</v>
      </c>
      <c r="I77" s="31">
        <f>SUM(H50:H77)</f>
        <v>2113540.7033333331</v>
      </c>
      <c r="J77" s="11" t="s">
        <v>273</v>
      </c>
      <c r="K77" s="12">
        <v>62200130</v>
      </c>
      <c r="L77" s="11" t="s">
        <v>130</v>
      </c>
      <c r="M77" s="9" t="s">
        <v>121</v>
      </c>
      <c r="N77" s="13">
        <v>925</v>
      </c>
    </row>
    <row r="78" spans="3:14" x14ac:dyDescent="0.25">
      <c r="C78" t="s">
        <v>282</v>
      </c>
      <c r="D78" s="4" t="s">
        <v>295</v>
      </c>
      <c r="E78">
        <v>60000010</v>
      </c>
      <c r="F78" s="28" t="s">
        <v>179</v>
      </c>
      <c r="G78" t="s">
        <v>180</v>
      </c>
      <c r="H78" s="29">
        <v>185000</v>
      </c>
      <c r="I78" s="23"/>
      <c r="J78" s="11" t="s">
        <v>273</v>
      </c>
      <c r="K78" s="12">
        <v>62200160</v>
      </c>
      <c r="L78" s="11" t="s">
        <v>133</v>
      </c>
      <c r="M78" s="9" t="s">
        <v>121</v>
      </c>
      <c r="N78" s="13">
        <v>-2854.45</v>
      </c>
    </row>
    <row r="79" spans="3:14" x14ac:dyDescent="0.25">
      <c r="C79" t="s">
        <v>282</v>
      </c>
      <c r="D79" s="4" t="s">
        <v>295</v>
      </c>
      <c r="E79">
        <v>60000030</v>
      </c>
      <c r="F79" s="28" t="s">
        <v>182</v>
      </c>
      <c r="G79" t="s">
        <v>180</v>
      </c>
      <c r="H79" s="29">
        <v>10055.92</v>
      </c>
      <c r="I79" s="23"/>
      <c r="J79" s="11" t="s">
        <v>273</v>
      </c>
      <c r="K79" s="12">
        <v>62200140</v>
      </c>
      <c r="L79" s="11" t="s">
        <v>131</v>
      </c>
      <c r="M79" s="9" t="s">
        <v>121</v>
      </c>
      <c r="N79" s="13">
        <v>8542.4500000000007</v>
      </c>
    </row>
    <row r="80" spans="3:14" x14ac:dyDescent="0.25">
      <c r="C80" t="s">
        <v>282</v>
      </c>
      <c r="D80" s="4" t="s">
        <v>295</v>
      </c>
      <c r="E80">
        <v>60200010</v>
      </c>
      <c r="F80" s="28" t="s">
        <v>208</v>
      </c>
      <c r="G80" t="s">
        <v>209</v>
      </c>
      <c r="H80" s="29">
        <v>17875</v>
      </c>
      <c r="I80" s="23"/>
      <c r="J80" s="11" t="s">
        <v>274</v>
      </c>
      <c r="K80" s="12">
        <v>60000010</v>
      </c>
      <c r="L80" s="11" t="s">
        <v>179</v>
      </c>
      <c r="M80" s="9" t="s">
        <v>180</v>
      </c>
      <c r="N80" s="13">
        <v>146000</v>
      </c>
    </row>
    <row r="81" spans="3:14" x14ac:dyDescent="0.25">
      <c r="C81" t="s">
        <v>282</v>
      </c>
      <c r="D81" s="4" t="s">
        <v>295</v>
      </c>
      <c r="E81">
        <v>60100010</v>
      </c>
      <c r="F81" s="28" t="s">
        <v>185</v>
      </c>
      <c r="G81" t="s">
        <v>186</v>
      </c>
      <c r="H81" s="29">
        <v>15417.356666666667</v>
      </c>
      <c r="I81" s="23"/>
      <c r="J81" s="11" t="s">
        <v>274</v>
      </c>
      <c r="K81" s="12">
        <v>60000030</v>
      </c>
      <c r="L81" s="11" t="s">
        <v>182</v>
      </c>
      <c r="M81" s="9" t="s">
        <v>180</v>
      </c>
      <c r="N81" s="13">
        <v>3750</v>
      </c>
    </row>
    <row r="82" spans="3:14" x14ac:dyDescent="0.25">
      <c r="C82" t="s">
        <v>282</v>
      </c>
      <c r="D82" s="4" t="s">
        <v>295</v>
      </c>
      <c r="E82">
        <v>60200020</v>
      </c>
      <c r="F82" s="28" t="s">
        <v>210</v>
      </c>
      <c r="G82" t="s">
        <v>209</v>
      </c>
      <c r="H82" s="29">
        <v>1000</v>
      </c>
      <c r="I82" s="23"/>
      <c r="J82" s="11" t="s">
        <v>274</v>
      </c>
      <c r="K82" s="12">
        <v>60200010</v>
      </c>
      <c r="L82" s="11" t="s">
        <v>208</v>
      </c>
      <c r="M82" s="9" t="s">
        <v>209</v>
      </c>
      <c r="N82" s="13">
        <v>17726.66</v>
      </c>
    </row>
    <row r="83" spans="3:14" x14ac:dyDescent="0.25">
      <c r="C83" t="s">
        <v>282</v>
      </c>
      <c r="D83" s="4" t="s">
        <v>295</v>
      </c>
      <c r="E83">
        <v>60200030</v>
      </c>
      <c r="F83" s="28" t="s">
        <v>211</v>
      </c>
      <c r="G83" t="s">
        <v>209</v>
      </c>
      <c r="H83" s="29">
        <v>3700</v>
      </c>
      <c r="I83" s="23"/>
      <c r="J83" s="11" t="s">
        <v>274</v>
      </c>
      <c r="K83" s="12">
        <v>60100010</v>
      </c>
      <c r="L83" s="11" t="s">
        <v>185</v>
      </c>
      <c r="M83" s="9" t="s">
        <v>186</v>
      </c>
      <c r="N83" s="13">
        <v>15779.96</v>
      </c>
    </row>
    <row r="84" spans="3:14" x14ac:dyDescent="0.25">
      <c r="C84" t="s">
        <v>282</v>
      </c>
      <c r="D84" s="4" t="s">
        <v>295</v>
      </c>
      <c r="E84">
        <v>60100030</v>
      </c>
      <c r="F84" s="28" t="s">
        <v>188</v>
      </c>
      <c r="G84" t="s">
        <v>186</v>
      </c>
      <c r="H84" s="29">
        <v>6000</v>
      </c>
      <c r="I84" s="23"/>
      <c r="J84" s="11" t="s">
        <v>274</v>
      </c>
      <c r="K84" s="12">
        <v>60200020</v>
      </c>
      <c r="L84" s="11" t="s">
        <v>210</v>
      </c>
      <c r="M84" s="9" t="s">
        <v>209</v>
      </c>
      <c r="N84" s="13">
        <v>1133.3400000000001</v>
      </c>
    </row>
    <row r="85" spans="3:14" x14ac:dyDescent="0.25">
      <c r="C85" t="s">
        <v>282</v>
      </c>
      <c r="D85" s="4" t="s">
        <v>295</v>
      </c>
      <c r="E85">
        <v>60600010</v>
      </c>
      <c r="F85" s="28" t="s">
        <v>230</v>
      </c>
      <c r="G85" t="s">
        <v>230</v>
      </c>
      <c r="H85" s="29">
        <v>2060.5</v>
      </c>
      <c r="I85" s="23"/>
      <c r="J85" s="11" t="s">
        <v>274</v>
      </c>
      <c r="K85" s="12">
        <v>60200030</v>
      </c>
      <c r="L85" s="11" t="s">
        <v>211</v>
      </c>
      <c r="M85" s="9" t="s">
        <v>209</v>
      </c>
      <c r="N85" s="13">
        <v>3673.34</v>
      </c>
    </row>
    <row r="86" spans="3:14" x14ac:dyDescent="0.25">
      <c r="C86" t="s">
        <v>282</v>
      </c>
      <c r="D86" s="4" t="s">
        <v>295</v>
      </c>
      <c r="E86">
        <v>60400060</v>
      </c>
      <c r="F86" s="28" t="s">
        <v>228</v>
      </c>
      <c r="G86" t="s">
        <v>223</v>
      </c>
      <c r="H86" s="29">
        <v>7000</v>
      </c>
      <c r="I86" s="23"/>
      <c r="J86" s="11" t="s">
        <v>274</v>
      </c>
      <c r="K86" s="12">
        <v>60100030</v>
      </c>
      <c r="L86" s="9" t="s">
        <v>188</v>
      </c>
      <c r="M86" s="9" t="s">
        <v>186</v>
      </c>
      <c r="N86" s="13">
        <v>13000</v>
      </c>
    </row>
    <row r="87" spans="3:14" x14ac:dyDescent="0.25">
      <c r="C87" t="s">
        <v>282</v>
      </c>
      <c r="D87" s="4" t="s">
        <v>295</v>
      </c>
      <c r="E87">
        <v>60800010</v>
      </c>
      <c r="F87" s="28" t="s">
        <v>17</v>
      </c>
      <c r="G87" t="s">
        <v>18</v>
      </c>
      <c r="H87" s="29">
        <v>1240</v>
      </c>
      <c r="I87" s="23"/>
      <c r="J87" s="11" t="s">
        <v>274</v>
      </c>
      <c r="K87" s="12">
        <v>60300020</v>
      </c>
      <c r="L87" s="11" t="s">
        <v>214</v>
      </c>
      <c r="M87" s="9" t="s">
        <v>213</v>
      </c>
      <c r="N87" s="13">
        <v>73432.52</v>
      </c>
    </row>
    <row r="88" spans="3:14" x14ac:dyDescent="0.25">
      <c r="C88" t="s">
        <v>282</v>
      </c>
      <c r="D88" s="4" t="s">
        <v>295</v>
      </c>
      <c r="E88">
        <v>61100020</v>
      </c>
      <c r="F88" s="28" t="s">
        <v>46</v>
      </c>
      <c r="G88" t="s">
        <v>45</v>
      </c>
      <c r="H88" s="29">
        <v>2395.0299999999997</v>
      </c>
      <c r="I88" s="23"/>
      <c r="J88" s="11" t="s">
        <v>274</v>
      </c>
      <c r="K88" s="12">
        <v>60600010</v>
      </c>
      <c r="L88" s="11" t="s">
        <v>230</v>
      </c>
      <c r="M88" s="9" t="s">
        <v>230</v>
      </c>
      <c r="N88" s="13">
        <v>520.5</v>
      </c>
    </row>
    <row r="89" spans="3:14" x14ac:dyDescent="0.25">
      <c r="C89" t="s">
        <v>282</v>
      </c>
      <c r="D89" s="4" t="s">
        <v>295</v>
      </c>
      <c r="E89">
        <v>61100040</v>
      </c>
      <c r="F89" s="28" t="s">
        <v>48</v>
      </c>
      <c r="G89" t="s">
        <v>45</v>
      </c>
      <c r="H89" s="29">
        <v>4832.5</v>
      </c>
      <c r="I89" s="23"/>
      <c r="J89" s="11" t="s">
        <v>274</v>
      </c>
      <c r="K89" s="12">
        <v>60400060</v>
      </c>
      <c r="L89" s="11" t="s">
        <v>228</v>
      </c>
      <c r="M89" s="9" t="s">
        <v>223</v>
      </c>
      <c r="N89" s="13">
        <v>14284.98</v>
      </c>
    </row>
    <row r="90" spans="3:14" x14ac:dyDescent="0.25">
      <c r="C90" t="s">
        <v>282</v>
      </c>
      <c r="D90" s="4" t="s">
        <v>295</v>
      </c>
      <c r="E90">
        <v>61300010</v>
      </c>
      <c r="F90" s="28" t="s">
        <v>53</v>
      </c>
      <c r="G90" t="s">
        <v>54</v>
      </c>
      <c r="H90" s="29">
        <v>13132.86</v>
      </c>
      <c r="I90" s="23"/>
      <c r="J90" s="11" t="s">
        <v>274</v>
      </c>
      <c r="K90" s="12">
        <v>60800010</v>
      </c>
      <c r="L90" s="11" t="s">
        <v>17</v>
      </c>
      <c r="M90" s="9" t="s">
        <v>18</v>
      </c>
      <c r="N90" s="13">
        <v>1180</v>
      </c>
    </row>
    <row r="91" spans="3:14" x14ac:dyDescent="0.25">
      <c r="C91" t="s">
        <v>282</v>
      </c>
      <c r="D91" s="4" t="s">
        <v>295</v>
      </c>
      <c r="E91">
        <v>61400030</v>
      </c>
      <c r="F91" s="28" t="s">
        <v>63</v>
      </c>
      <c r="G91" t="s">
        <v>61</v>
      </c>
      <c r="H91" s="29">
        <v>63006.67</v>
      </c>
      <c r="I91" s="23"/>
      <c r="J91" s="11" t="s">
        <v>274</v>
      </c>
      <c r="K91" s="12">
        <v>61100020</v>
      </c>
      <c r="L91" s="11" t="s">
        <v>46</v>
      </c>
      <c r="M91" s="9" t="s">
        <v>45</v>
      </c>
      <c r="N91" s="13">
        <v>10799.76</v>
      </c>
    </row>
    <row r="92" spans="3:14" x14ac:dyDescent="0.25">
      <c r="C92" t="s">
        <v>282</v>
      </c>
      <c r="D92" s="4" t="s">
        <v>295</v>
      </c>
      <c r="E92">
        <v>60400040</v>
      </c>
      <c r="F92" s="28" t="s">
        <v>226</v>
      </c>
      <c r="G92" t="s">
        <v>223</v>
      </c>
      <c r="H92" s="29">
        <v>16036</v>
      </c>
      <c r="I92" s="23"/>
      <c r="J92" s="11" t="s">
        <v>274</v>
      </c>
      <c r="K92" s="12">
        <v>61100040</v>
      </c>
      <c r="L92" s="11" t="s">
        <v>48</v>
      </c>
      <c r="M92" s="9" t="s">
        <v>45</v>
      </c>
      <c r="N92" s="13">
        <v>193</v>
      </c>
    </row>
    <row r="93" spans="3:14" x14ac:dyDescent="0.25">
      <c r="C93" t="s">
        <v>282</v>
      </c>
      <c r="D93" s="4" t="s">
        <v>295</v>
      </c>
      <c r="E93">
        <v>62200140</v>
      </c>
      <c r="F93" t="s">
        <v>131</v>
      </c>
      <c r="G93" t="s">
        <v>121</v>
      </c>
      <c r="H93" s="19" t="s">
        <v>279</v>
      </c>
      <c r="I93" s="23"/>
      <c r="J93" s="11" t="s">
        <v>274</v>
      </c>
      <c r="K93" s="12">
        <v>61300010</v>
      </c>
      <c r="L93" s="9" t="s">
        <v>53</v>
      </c>
      <c r="M93" s="9" t="s">
        <v>54</v>
      </c>
      <c r="N93" s="13">
        <v>21124.560000000001</v>
      </c>
    </row>
    <row r="94" spans="3:14" x14ac:dyDescent="0.25">
      <c r="C94" t="s">
        <v>282</v>
      </c>
      <c r="D94" s="4" t="s">
        <v>295</v>
      </c>
      <c r="E94">
        <v>61200010</v>
      </c>
      <c r="F94" s="28" t="s">
        <v>49</v>
      </c>
      <c r="G94" t="s">
        <v>50</v>
      </c>
      <c r="H94" s="37">
        <v>1755</v>
      </c>
      <c r="I94" s="23"/>
      <c r="J94" s="11"/>
      <c r="K94" s="12"/>
      <c r="L94" s="9"/>
      <c r="M94" s="9"/>
      <c r="N94" s="13"/>
    </row>
    <row r="95" spans="3:14" x14ac:dyDescent="0.25">
      <c r="D95" s="4"/>
      <c r="E95">
        <v>60900040</v>
      </c>
      <c r="F95" s="28" t="s">
        <v>31</v>
      </c>
      <c r="G95" t="s">
        <v>28</v>
      </c>
      <c r="H95" s="37">
        <v>500</v>
      </c>
      <c r="I95" s="23"/>
      <c r="J95" s="11"/>
      <c r="K95" s="12"/>
      <c r="L95" s="9"/>
      <c r="M95" s="9"/>
      <c r="N95" s="13"/>
    </row>
    <row r="96" spans="3:14" x14ac:dyDescent="0.25">
      <c r="C96" t="s">
        <v>282</v>
      </c>
      <c r="D96" s="4" t="s">
        <v>295</v>
      </c>
      <c r="E96">
        <v>60100140</v>
      </c>
      <c r="F96" s="28" t="s">
        <v>199</v>
      </c>
      <c r="G96" t="s">
        <v>186</v>
      </c>
      <c r="H96" s="29">
        <v>600</v>
      </c>
      <c r="I96" s="32">
        <f>SUM(H78:H96)</f>
        <v>351606.83666666667</v>
      </c>
      <c r="J96" s="11" t="s">
        <v>274</v>
      </c>
      <c r="K96" s="12">
        <v>61300040</v>
      </c>
      <c r="L96" s="9" t="s">
        <v>57</v>
      </c>
      <c r="M96" s="9" t="s">
        <v>54</v>
      </c>
      <c r="N96" s="13">
        <v>3056.9199999999996</v>
      </c>
    </row>
    <row r="97" spans="3:14" x14ac:dyDescent="0.25">
      <c r="C97" t="s">
        <v>281</v>
      </c>
      <c r="D97" s="4" t="s">
        <v>296</v>
      </c>
      <c r="E97">
        <v>60000010</v>
      </c>
      <c r="F97" t="s">
        <v>179</v>
      </c>
      <c r="G97" t="s">
        <v>180</v>
      </c>
      <c r="H97" s="8">
        <v>615315.47</v>
      </c>
      <c r="J97" s="11" t="s">
        <v>274</v>
      </c>
      <c r="K97" s="12">
        <v>61400030</v>
      </c>
      <c r="L97" s="11" t="s">
        <v>63</v>
      </c>
      <c r="M97" s="9" t="s">
        <v>61</v>
      </c>
      <c r="N97" s="13">
        <v>8354.5299999999988</v>
      </c>
    </row>
    <row r="98" spans="3:14" x14ac:dyDescent="0.25">
      <c r="C98" t="s">
        <v>281</v>
      </c>
      <c r="D98" s="4" t="s">
        <v>296</v>
      </c>
      <c r="E98">
        <v>60000030</v>
      </c>
      <c r="F98" t="s">
        <v>182</v>
      </c>
      <c r="G98" t="s">
        <v>180</v>
      </c>
      <c r="H98" s="8">
        <v>1194.25</v>
      </c>
      <c r="J98" s="11" t="s">
        <v>274</v>
      </c>
      <c r="K98" s="12">
        <v>60400040</v>
      </c>
      <c r="L98" s="11" t="s">
        <v>226</v>
      </c>
      <c r="M98" s="9" t="s">
        <v>223</v>
      </c>
      <c r="N98" s="13">
        <v>2080</v>
      </c>
    </row>
    <row r="99" spans="3:14" x14ac:dyDescent="0.25">
      <c r="C99" t="s">
        <v>281</v>
      </c>
      <c r="D99" s="4" t="s">
        <v>296</v>
      </c>
      <c r="E99">
        <v>60200010</v>
      </c>
      <c r="F99" t="s">
        <v>208</v>
      </c>
      <c r="G99" t="s">
        <v>209</v>
      </c>
      <c r="H99" s="8">
        <v>54010.8</v>
      </c>
      <c r="J99" s="11" t="s">
        <v>274</v>
      </c>
      <c r="K99" s="12">
        <v>62200050</v>
      </c>
      <c r="L99" s="11" t="s">
        <v>124</v>
      </c>
      <c r="M99" s="9" t="s">
        <v>121</v>
      </c>
      <c r="N99" s="13">
        <v>46711.070000000007</v>
      </c>
    </row>
    <row r="100" spans="3:14" x14ac:dyDescent="0.25">
      <c r="C100" t="s">
        <v>281</v>
      </c>
      <c r="D100" s="4" t="s">
        <v>296</v>
      </c>
      <c r="E100">
        <v>60100010</v>
      </c>
      <c r="F100" t="s">
        <v>185</v>
      </c>
      <c r="G100" t="s">
        <v>186</v>
      </c>
      <c r="H100" s="8">
        <v>49897.229999999996</v>
      </c>
      <c r="J100" s="11" t="s">
        <v>274</v>
      </c>
      <c r="K100" s="12">
        <v>62200060</v>
      </c>
      <c r="L100" s="11" t="s">
        <v>125</v>
      </c>
      <c r="M100" s="9" t="s">
        <v>121</v>
      </c>
      <c r="N100" s="13">
        <v>6198.96</v>
      </c>
    </row>
    <row r="101" spans="3:14" x14ac:dyDescent="0.25">
      <c r="C101" t="s">
        <v>281</v>
      </c>
      <c r="D101" s="4" t="s">
        <v>296</v>
      </c>
      <c r="E101">
        <v>60200020</v>
      </c>
      <c r="F101" t="s">
        <v>210</v>
      </c>
      <c r="G101" t="s">
        <v>209</v>
      </c>
      <c r="H101" s="8">
        <v>2700.0699999999997</v>
      </c>
      <c r="J101" s="11" t="s">
        <v>274</v>
      </c>
      <c r="K101" s="12">
        <v>62200110</v>
      </c>
      <c r="L101" s="11" t="s">
        <v>128</v>
      </c>
      <c r="M101" s="9" t="s">
        <v>121</v>
      </c>
      <c r="N101" s="13">
        <v>9010.68</v>
      </c>
    </row>
    <row r="102" spans="3:14" x14ac:dyDescent="0.25">
      <c r="C102" t="s">
        <v>281</v>
      </c>
      <c r="D102" s="4" t="s">
        <v>296</v>
      </c>
      <c r="E102">
        <v>60200030</v>
      </c>
      <c r="F102" t="s">
        <v>211</v>
      </c>
      <c r="G102" t="s">
        <v>209</v>
      </c>
      <c r="H102" s="8">
        <v>11486.63</v>
      </c>
      <c r="J102" s="11" t="s">
        <v>274</v>
      </c>
      <c r="K102" s="12">
        <v>60700010</v>
      </c>
      <c r="L102" s="11" t="s">
        <v>14</v>
      </c>
      <c r="M102" s="9" t="s">
        <v>15</v>
      </c>
      <c r="N102" s="13">
        <v>17812.319999999985</v>
      </c>
    </row>
    <row r="103" spans="3:14" x14ac:dyDescent="0.25">
      <c r="C103" t="s">
        <v>281</v>
      </c>
      <c r="D103" s="4" t="s">
        <v>296</v>
      </c>
      <c r="E103">
        <v>60100030</v>
      </c>
      <c r="F103" t="s">
        <v>188</v>
      </c>
      <c r="G103" t="s">
        <v>186</v>
      </c>
      <c r="H103" s="8">
        <v>109000</v>
      </c>
      <c r="J103" s="11" t="s">
        <v>274</v>
      </c>
      <c r="K103" s="12">
        <v>62600010</v>
      </c>
      <c r="L103" s="11" t="s">
        <v>157</v>
      </c>
      <c r="M103" s="9" t="s">
        <v>158</v>
      </c>
      <c r="N103" s="13">
        <v>965</v>
      </c>
    </row>
    <row r="104" spans="3:14" x14ac:dyDescent="0.25">
      <c r="C104" t="s">
        <v>281</v>
      </c>
      <c r="D104" s="4" t="s">
        <v>296</v>
      </c>
      <c r="E104">
        <v>60300010</v>
      </c>
      <c r="F104" t="s">
        <v>212</v>
      </c>
      <c r="G104" t="s">
        <v>213</v>
      </c>
      <c r="H104" s="8">
        <v>110000</v>
      </c>
      <c r="J104" s="11" t="s">
        <v>274</v>
      </c>
      <c r="K104" s="12">
        <v>62500020</v>
      </c>
      <c r="L104" s="11" t="s">
        <v>150</v>
      </c>
      <c r="M104" s="9" t="s">
        <v>149</v>
      </c>
      <c r="N104" s="13">
        <v>8344.5</v>
      </c>
    </row>
    <row r="105" spans="3:14" x14ac:dyDescent="0.25">
      <c r="C105" t="s">
        <v>281</v>
      </c>
      <c r="D105" s="4" t="s">
        <v>296</v>
      </c>
      <c r="E105">
        <v>60400010</v>
      </c>
      <c r="F105" t="s">
        <v>223</v>
      </c>
      <c r="G105" t="s">
        <v>223</v>
      </c>
      <c r="H105" s="8">
        <v>2712.5</v>
      </c>
      <c r="J105" s="11" t="s">
        <v>274</v>
      </c>
      <c r="K105" s="12">
        <v>62500030</v>
      </c>
      <c r="L105" s="11" t="s">
        <v>151</v>
      </c>
      <c r="M105" s="9" t="s">
        <v>149</v>
      </c>
      <c r="N105" s="13">
        <v>150</v>
      </c>
    </row>
    <row r="106" spans="3:14" x14ac:dyDescent="0.25">
      <c r="C106" t="s">
        <v>281</v>
      </c>
      <c r="D106" s="4" t="s">
        <v>296</v>
      </c>
      <c r="E106">
        <v>60600010</v>
      </c>
      <c r="F106" t="s">
        <v>230</v>
      </c>
      <c r="G106" t="s">
        <v>230</v>
      </c>
      <c r="H106" s="8">
        <v>18643.990000000002</v>
      </c>
      <c r="J106" s="11" t="s">
        <v>274</v>
      </c>
      <c r="K106" s="12">
        <v>62600040</v>
      </c>
      <c r="L106" s="11" t="s">
        <v>161</v>
      </c>
      <c r="M106" s="9" t="s">
        <v>158</v>
      </c>
      <c r="N106" s="13">
        <v>16905.650000000001</v>
      </c>
    </row>
    <row r="107" spans="3:14" x14ac:dyDescent="0.25">
      <c r="C107" t="s">
        <v>281</v>
      </c>
      <c r="D107" s="4" t="s">
        <v>296</v>
      </c>
      <c r="E107">
        <v>60400060</v>
      </c>
      <c r="F107" t="s">
        <v>228</v>
      </c>
      <c r="G107" t="s">
        <v>223</v>
      </c>
      <c r="H107" s="8">
        <v>226603.12</v>
      </c>
      <c r="J107" s="11" t="s">
        <v>275</v>
      </c>
      <c r="K107" s="12">
        <v>62200050</v>
      </c>
      <c r="L107" s="11" t="s">
        <v>124</v>
      </c>
      <c r="M107" s="9" t="s">
        <v>121</v>
      </c>
      <c r="N107">
        <v>359.03</v>
      </c>
    </row>
    <row r="108" spans="3:14" x14ac:dyDescent="0.25">
      <c r="C108" t="s">
        <v>281</v>
      </c>
      <c r="D108" s="4" t="s">
        <v>296</v>
      </c>
      <c r="E108">
        <v>60800010</v>
      </c>
      <c r="F108" t="s">
        <v>17</v>
      </c>
      <c r="G108" t="s">
        <v>18</v>
      </c>
      <c r="H108" s="8">
        <v>80205.009999999995</v>
      </c>
      <c r="J108" s="11" t="s">
        <v>275</v>
      </c>
      <c r="K108" s="12">
        <v>62200110</v>
      </c>
      <c r="L108" s="11" t="s">
        <v>128</v>
      </c>
      <c r="M108" s="9" t="s">
        <v>121</v>
      </c>
      <c r="N108">
        <v>5075.78</v>
      </c>
    </row>
    <row r="109" spans="3:14" x14ac:dyDescent="0.25">
      <c r="C109" t="s">
        <v>281</v>
      </c>
      <c r="D109" s="4" t="s">
        <v>296</v>
      </c>
      <c r="E109">
        <v>60800020</v>
      </c>
      <c r="F109" t="s">
        <v>19</v>
      </c>
      <c r="G109" t="s">
        <v>18</v>
      </c>
      <c r="H109" s="8">
        <v>356.01</v>
      </c>
      <c r="J109" s="11" t="s">
        <v>276</v>
      </c>
      <c r="K109" s="12">
        <v>60000010</v>
      </c>
      <c r="L109" s="11" t="s">
        <v>179</v>
      </c>
      <c r="M109" s="9" t="s">
        <v>180</v>
      </c>
      <c r="N109" s="13">
        <v>219780</v>
      </c>
    </row>
    <row r="110" spans="3:14" x14ac:dyDescent="0.25">
      <c r="C110" t="s">
        <v>281</v>
      </c>
      <c r="D110" s="4" t="s">
        <v>296</v>
      </c>
      <c r="E110">
        <v>60900010</v>
      </c>
      <c r="F110" t="s">
        <v>27</v>
      </c>
      <c r="G110" t="s">
        <v>28</v>
      </c>
      <c r="H110" s="8">
        <v>55000</v>
      </c>
      <c r="J110" s="11" t="s">
        <v>276</v>
      </c>
      <c r="K110" s="12">
        <v>60000030</v>
      </c>
      <c r="L110" s="11" t="s">
        <v>182</v>
      </c>
      <c r="M110" s="9" t="s">
        <v>180</v>
      </c>
      <c r="N110" s="13">
        <v>3817.79</v>
      </c>
    </row>
    <row r="111" spans="3:14" x14ac:dyDescent="0.25">
      <c r="C111" t="s">
        <v>281</v>
      </c>
      <c r="D111" s="4" t="s">
        <v>296</v>
      </c>
      <c r="E111">
        <v>60900100</v>
      </c>
      <c r="F111" t="s">
        <v>37</v>
      </c>
      <c r="G111" t="s">
        <v>28</v>
      </c>
      <c r="H111" s="8">
        <v>22220</v>
      </c>
      <c r="J111" s="11" t="s">
        <v>276</v>
      </c>
      <c r="K111" s="12">
        <v>60200010</v>
      </c>
      <c r="L111" s="11" t="s">
        <v>208</v>
      </c>
      <c r="M111" s="9" t="s">
        <v>209</v>
      </c>
      <c r="N111" s="13">
        <v>19980</v>
      </c>
    </row>
    <row r="112" spans="3:14" x14ac:dyDescent="0.25">
      <c r="C112" t="s">
        <v>281</v>
      </c>
      <c r="D112" s="4" t="s">
        <v>296</v>
      </c>
      <c r="E112">
        <v>61100020</v>
      </c>
      <c r="F112" t="s">
        <v>46</v>
      </c>
      <c r="G112" t="s">
        <v>45</v>
      </c>
      <c r="H112" s="8">
        <v>43360.340000000004</v>
      </c>
      <c r="J112" s="11" t="s">
        <v>276</v>
      </c>
      <c r="K112" s="12">
        <v>60100010</v>
      </c>
      <c r="L112" s="11" t="s">
        <v>185</v>
      </c>
      <c r="M112" s="9" t="s">
        <v>186</v>
      </c>
      <c r="N112" s="13">
        <v>18315</v>
      </c>
    </row>
    <row r="113" spans="3:14" x14ac:dyDescent="0.25">
      <c r="C113" t="s">
        <v>281</v>
      </c>
      <c r="D113" s="4" t="s">
        <v>296</v>
      </c>
      <c r="E113">
        <v>61100030</v>
      </c>
      <c r="F113" t="s">
        <v>47</v>
      </c>
      <c r="G113" t="s">
        <v>45</v>
      </c>
      <c r="H113" s="8">
        <v>83762.669999999984</v>
      </c>
      <c r="J113" s="11" t="s">
        <v>276</v>
      </c>
      <c r="K113" s="12">
        <v>60200020</v>
      </c>
      <c r="L113" s="11" t="s">
        <v>210</v>
      </c>
      <c r="M113" s="9" t="s">
        <v>209</v>
      </c>
      <c r="N113" s="13">
        <v>1200</v>
      </c>
    </row>
    <row r="114" spans="3:14" x14ac:dyDescent="0.25">
      <c r="C114" t="s">
        <v>281</v>
      </c>
      <c r="D114" s="4" t="s">
        <v>296</v>
      </c>
      <c r="E114">
        <v>61100040</v>
      </c>
      <c r="F114" t="s">
        <v>48</v>
      </c>
      <c r="G114" t="s">
        <v>45</v>
      </c>
      <c r="H114" s="8">
        <v>9706</v>
      </c>
      <c r="J114" s="11" t="s">
        <v>276</v>
      </c>
      <c r="K114" s="12">
        <v>60200030</v>
      </c>
      <c r="L114" s="11" t="s">
        <v>211</v>
      </c>
      <c r="M114" s="9" t="s">
        <v>209</v>
      </c>
      <c r="N114" s="13">
        <v>4320</v>
      </c>
    </row>
    <row r="115" spans="3:14" x14ac:dyDescent="0.25">
      <c r="C115" t="s">
        <v>281</v>
      </c>
      <c r="D115" s="4" t="s">
        <v>296</v>
      </c>
      <c r="E115">
        <v>61300010</v>
      </c>
      <c r="F115" t="s">
        <v>53</v>
      </c>
      <c r="G115" t="s">
        <v>54</v>
      </c>
      <c r="H115" s="8">
        <v>52565.14</v>
      </c>
      <c r="J115" s="11" t="s">
        <v>276</v>
      </c>
      <c r="K115" s="12">
        <v>60100030</v>
      </c>
      <c r="L115" s="9" t="s">
        <v>188</v>
      </c>
      <c r="M115" s="9" t="s">
        <v>186</v>
      </c>
      <c r="N115" s="13">
        <v>37000</v>
      </c>
    </row>
    <row r="116" spans="3:14" x14ac:dyDescent="0.25">
      <c r="C116" t="s">
        <v>281</v>
      </c>
      <c r="D116" s="4" t="s">
        <v>296</v>
      </c>
      <c r="E116">
        <v>61400030</v>
      </c>
      <c r="F116" t="s">
        <v>63</v>
      </c>
      <c r="G116" t="s">
        <v>61</v>
      </c>
      <c r="H116" s="8">
        <v>274780.01</v>
      </c>
      <c r="J116" s="11" t="s">
        <v>276</v>
      </c>
      <c r="K116" s="12">
        <v>60800010</v>
      </c>
      <c r="L116" s="11" t="s">
        <v>17</v>
      </c>
      <c r="M116" s="9" t="s">
        <v>18</v>
      </c>
      <c r="N116" s="13">
        <v>1024.04</v>
      </c>
    </row>
    <row r="117" spans="3:14" x14ac:dyDescent="0.25">
      <c r="C117" t="s">
        <v>281</v>
      </c>
      <c r="D117" s="4" t="s">
        <v>296</v>
      </c>
      <c r="E117">
        <v>61400160</v>
      </c>
      <c r="F117" s="28" t="s">
        <v>71</v>
      </c>
      <c r="G117" t="s">
        <v>61</v>
      </c>
      <c r="H117" s="29">
        <v>50</v>
      </c>
      <c r="J117" s="11" t="s">
        <v>276</v>
      </c>
      <c r="K117" s="12">
        <v>61100020</v>
      </c>
      <c r="L117" s="11" t="s">
        <v>46</v>
      </c>
      <c r="M117" s="9" t="s">
        <v>45</v>
      </c>
      <c r="N117" s="13">
        <v>4126.2700000000004</v>
      </c>
    </row>
    <row r="118" spans="3:14" x14ac:dyDescent="0.25">
      <c r="C118" t="s">
        <v>281</v>
      </c>
      <c r="D118" s="4" t="s">
        <v>296</v>
      </c>
      <c r="E118">
        <v>60400040</v>
      </c>
      <c r="F118" s="28" t="s">
        <v>226</v>
      </c>
      <c r="G118" t="s">
        <v>223</v>
      </c>
      <c r="H118" s="29">
        <v>134529.62</v>
      </c>
      <c r="J118" s="11" t="s">
        <v>276</v>
      </c>
      <c r="K118" s="12">
        <v>61300010</v>
      </c>
      <c r="L118" s="9" t="s">
        <v>53</v>
      </c>
      <c r="M118" s="9" t="s">
        <v>54</v>
      </c>
      <c r="N118" s="13">
        <v>19495.769999999997</v>
      </c>
    </row>
    <row r="119" spans="3:14" x14ac:dyDescent="0.25">
      <c r="C119" t="s">
        <v>281</v>
      </c>
      <c r="D119" s="4" t="s">
        <v>296</v>
      </c>
      <c r="E119" s="34">
        <v>61600030</v>
      </c>
      <c r="F119" s="38" t="s">
        <v>83</v>
      </c>
      <c r="G119" s="35" t="s">
        <v>81</v>
      </c>
      <c r="H119" s="29">
        <v>30000</v>
      </c>
      <c r="J119" s="11" t="s">
        <v>276</v>
      </c>
      <c r="K119" s="12">
        <v>61400030</v>
      </c>
      <c r="L119" s="11" t="s">
        <v>63</v>
      </c>
      <c r="M119" s="9" t="s">
        <v>61</v>
      </c>
      <c r="N119" s="13">
        <v>51400</v>
      </c>
    </row>
    <row r="120" spans="3:14" x14ac:dyDescent="0.25">
      <c r="C120" t="s">
        <v>281</v>
      </c>
      <c r="D120" s="4" t="s">
        <v>296</v>
      </c>
      <c r="E120">
        <v>62200140</v>
      </c>
      <c r="F120" t="s">
        <v>131</v>
      </c>
      <c r="G120" t="s">
        <v>121</v>
      </c>
      <c r="H120" s="20">
        <v>0</v>
      </c>
      <c r="J120" s="11" t="s">
        <v>276</v>
      </c>
      <c r="K120" s="12">
        <v>61400160</v>
      </c>
      <c r="L120" s="11" t="s">
        <v>71</v>
      </c>
      <c r="M120" s="9" t="s">
        <v>61</v>
      </c>
      <c r="N120" s="13">
        <v>27360</v>
      </c>
    </row>
    <row r="121" spans="3:14" x14ac:dyDescent="0.25">
      <c r="C121" t="s">
        <v>281</v>
      </c>
      <c r="D121" s="4" t="s">
        <v>296</v>
      </c>
      <c r="E121">
        <v>60700010</v>
      </c>
      <c r="F121" s="28" t="s">
        <v>14</v>
      </c>
      <c r="G121" t="s">
        <v>15</v>
      </c>
      <c r="H121" s="29">
        <v>162189.63</v>
      </c>
      <c r="J121" s="11" t="s">
        <v>276</v>
      </c>
      <c r="K121" s="12">
        <v>61400040</v>
      </c>
      <c r="L121" s="9" t="s">
        <v>64</v>
      </c>
      <c r="M121" s="9" t="s">
        <v>61</v>
      </c>
      <c r="N121" s="13">
        <v>1474.73</v>
      </c>
    </row>
    <row r="122" spans="3:14" x14ac:dyDescent="0.25">
      <c r="C122" t="s">
        <v>281</v>
      </c>
      <c r="D122" s="4" t="s">
        <v>296</v>
      </c>
      <c r="E122">
        <v>62600010</v>
      </c>
      <c r="F122" s="28" t="s">
        <v>157</v>
      </c>
      <c r="G122" t="s">
        <v>158</v>
      </c>
      <c r="H122" s="29">
        <v>3085.02</v>
      </c>
      <c r="J122" s="11" t="s">
        <v>276</v>
      </c>
      <c r="K122" s="12">
        <v>60400040</v>
      </c>
      <c r="L122" s="11" t="s">
        <v>226</v>
      </c>
      <c r="M122" s="9" t="s">
        <v>223</v>
      </c>
      <c r="N122" s="13">
        <v>900</v>
      </c>
    </row>
    <row r="123" spans="3:14" x14ac:dyDescent="0.25">
      <c r="C123" t="s">
        <v>281</v>
      </c>
      <c r="D123" s="4" t="s">
        <v>296</v>
      </c>
      <c r="E123">
        <v>62900010</v>
      </c>
      <c r="F123" s="28" t="s">
        <v>165</v>
      </c>
      <c r="G123" t="s">
        <v>166</v>
      </c>
      <c r="H123" s="29">
        <v>12347.24</v>
      </c>
      <c r="J123" s="11" t="s">
        <v>277</v>
      </c>
      <c r="K123" s="12">
        <v>60000010</v>
      </c>
      <c r="L123" s="11" t="s">
        <v>179</v>
      </c>
      <c r="M123" s="9" t="s">
        <v>180</v>
      </c>
      <c r="N123" s="13">
        <v>575717.29</v>
      </c>
    </row>
    <row r="124" spans="3:14" x14ac:dyDescent="0.25">
      <c r="C124" t="s">
        <v>281</v>
      </c>
      <c r="D124" s="4" t="s">
        <v>296</v>
      </c>
      <c r="E124">
        <v>62900020</v>
      </c>
      <c r="F124" s="28" t="s">
        <v>167</v>
      </c>
      <c r="G124" t="s">
        <v>166</v>
      </c>
      <c r="H124" s="29">
        <v>4690.0600000000004</v>
      </c>
      <c r="J124" s="11" t="s">
        <v>277</v>
      </c>
      <c r="K124" s="12">
        <v>60200010</v>
      </c>
      <c r="L124" s="11" t="s">
        <v>208</v>
      </c>
      <c r="M124" s="9" t="s">
        <v>209</v>
      </c>
      <c r="N124" s="13">
        <v>49917.5</v>
      </c>
    </row>
    <row r="125" spans="3:14" x14ac:dyDescent="0.25">
      <c r="C125" t="s">
        <v>281</v>
      </c>
      <c r="D125" s="4" t="s">
        <v>296</v>
      </c>
      <c r="E125">
        <v>62500020</v>
      </c>
      <c r="F125" s="28" t="s">
        <v>150</v>
      </c>
      <c r="G125" t="s">
        <v>149</v>
      </c>
      <c r="H125" s="29">
        <v>110867.27000000002</v>
      </c>
      <c r="J125" s="11" t="s">
        <v>277</v>
      </c>
      <c r="K125" s="12">
        <v>60100010</v>
      </c>
      <c r="L125" s="11" t="s">
        <v>185</v>
      </c>
      <c r="M125" s="9" t="s">
        <v>186</v>
      </c>
      <c r="N125" s="13">
        <v>49491.519999999997</v>
      </c>
    </row>
    <row r="126" spans="3:14" x14ac:dyDescent="0.25">
      <c r="C126" t="s">
        <v>281</v>
      </c>
      <c r="D126" s="4" t="s">
        <v>296</v>
      </c>
      <c r="E126">
        <v>62500030</v>
      </c>
      <c r="F126" s="28" t="s">
        <v>151</v>
      </c>
      <c r="G126" t="s">
        <v>149</v>
      </c>
      <c r="H126" s="29">
        <v>5904.16</v>
      </c>
      <c r="J126" s="11" t="s">
        <v>277</v>
      </c>
      <c r="K126" s="12">
        <v>60100050</v>
      </c>
      <c r="L126" s="9" t="s">
        <v>190</v>
      </c>
      <c r="M126" s="9" t="s">
        <v>186</v>
      </c>
      <c r="N126" s="14">
        <f>54928.07-36900</f>
        <v>18028.07</v>
      </c>
    </row>
    <row r="127" spans="3:14" x14ac:dyDescent="0.25">
      <c r="C127" t="s">
        <v>281</v>
      </c>
      <c r="D127" s="4" t="s">
        <v>296</v>
      </c>
      <c r="E127">
        <v>60100140</v>
      </c>
      <c r="F127" s="28" t="s">
        <v>199</v>
      </c>
      <c r="G127" t="s">
        <v>186</v>
      </c>
      <c r="H127" s="29">
        <v>1800</v>
      </c>
      <c r="J127" s="11" t="s">
        <v>277</v>
      </c>
      <c r="K127" s="12">
        <v>60200020</v>
      </c>
      <c r="L127" s="11" t="s">
        <v>210</v>
      </c>
      <c r="M127" s="9" t="s">
        <v>209</v>
      </c>
      <c r="N127" s="13">
        <v>2300</v>
      </c>
    </row>
    <row r="128" spans="3:14" x14ac:dyDescent="0.25">
      <c r="C128" t="s">
        <v>281</v>
      </c>
      <c r="D128" s="4" t="s">
        <v>296</v>
      </c>
      <c r="E128">
        <v>62600040</v>
      </c>
      <c r="F128" s="28" t="s">
        <v>161</v>
      </c>
      <c r="G128" t="s">
        <v>158</v>
      </c>
      <c r="H128" s="29">
        <v>12665</v>
      </c>
      <c r="J128" s="11" t="s">
        <v>277</v>
      </c>
      <c r="K128" s="12">
        <v>60200030</v>
      </c>
      <c r="L128" s="11" t="s">
        <v>211</v>
      </c>
      <c r="M128" s="9" t="s">
        <v>209</v>
      </c>
      <c r="N128" s="13">
        <v>11460</v>
      </c>
    </row>
    <row r="129" spans="3:14" x14ac:dyDescent="0.25">
      <c r="C129" t="s">
        <v>281</v>
      </c>
      <c r="D129" s="4" t="s">
        <v>296</v>
      </c>
      <c r="E129">
        <v>62900080</v>
      </c>
      <c r="F129" s="28" t="s">
        <v>172</v>
      </c>
      <c r="G129" t="s">
        <v>166</v>
      </c>
      <c r="H129" s="29">
        <v>692133.72</v>
      </c>
      <c r="J129" s="11" t="s">
        <v>277</v>
      </c>
      <c r="K129" s="12">
        <v>60100030</v>
      </c>
      <c r="L129" s="9" t="s">
        <v>188</v>
      </c>
      <c r="M129" s="9" t="s">
        <v>186</v>
      </c>
      <c r="N129" s="13">
        <v>707313.15599999996</v>
      </c>
    </row>
    <row r="130" spans="3:14" x14ac:dyDescent="0.25">
      <c r="C130" t="s">
        <v>281</v>
      </c>
      <c r="D130" s="4" t="s">
        <v>296</v>
      </c>
      <c r="E130">
        <v>61200010</v>
      </c>
      <c r="F130" s="28" t="s">
        <v>49</v>
      </c>
      <c r="G130" t="s">
        <v>50</v>
      </c>
      <c r="H130" s="29">
        <v>5265</v>
      </c>
      <c r="J130" s="11"/>
      <c r="K130" s="12"/>
      <c r="L130" s="9"/>
      <c r="M130" s="9"/>
      <c r="N130" s="13"/>
    </row>
    <row r="131" spans="3:14" x14ac:dyDescent="0.25">
      <c r="C131" t="s">
        <v>281</v>
      </c>
      <c r="D131" s="4" t="s">
        <v>296</v>
      </c>
      <c r="E131" s="33">
        <v>60100160</v>
      </c>
      <c r="F131" s="33" t="s">
        <v>201</v>
      </c>
      <c r="G131" s="33" t="s">
        <v>186</v>
      </c>
      <c r="H131" s="21">
        <v>0</v>
      </c>
      <c r="I131" s="31">
        <f>SUM(H97:H131)</f>
        <v>2999045.96</v>
      </c>
      <c r="J131" s="11" t="s">
        <v>277</v>
      </c>
      <c r="K131" s="12">
        <v>60300020</v>
      </c>
      <c r="L131" s="11" t="s">
        <v>214</v>
      </c>
      <c r="M131" s="9" t="s">
        <v>213</v>
      </c>
      <c r="N131" s="13">
        <v>89255.91</v>
      </c>
    </row>
    <row r="132" spans="3:14" x14ac:dyDescent="0.25">
      <c r="C132" t="s">
        <v>284</v>
      </c>
      <c r="D132" s="4" t="s">
        <v>297</v>
      </c>
      <c r="E132">
        <v>60000010</v>
      </c>
      <c r="F132" t="s">
        <v>179</v>
      </c>
      <c r="G132" t="s">
        <v>180</v>
      </c>
      <c r="H132" s="8">
        <v>106000</v>
      </c>
      <c r="J132" s="11" t="s">
        <v>277</v>
      </c>
      <c r="K132" s="12">
        <v>60300060</v>
      </c>
      <c r="L132" s="11" t="s">
        <v>218</v>
      </c>
      <c r="M132" s="9" t="s">
        <v>213</v>
      </c>
      <c r="N132" s="14">
        <f>7136541.73-144000</f>
        <v>6992541.7300000004</v>
      </c>
    </row>
    <row r="133" spans="3:14" x14ac:dyDescent="0.25">
      <c r="C133" t="s">
        <v>284</v>
      </c>
      <c r="D133" s="4" t="s">
        <v>297</v>
      </c>
      <c r="E133">
        <v>60200010</v>
      </c>
      <c r="F133" t="s">
        <v>208</v>
      </c>
      <c r="G133" t="s">
        <v>209</v>
      </c>
      <c r="H133" s="8">
        <v>10375</v>
      </c>
      <c r="J133" s="11" t="s">
        <v>277</v>
      </c>
      <c r="K133" s="12">
        <v>60600010</v>
      </c>
      <c r="L133" s="11" t="s">
        <v>230</v>
      </c>
      <c r="M133" s="9" t="s">
        <v>230</v>
      </c>
      <c r="N133" s="13">
        <v>288505.22428571427</v>
      </c>
    </row>
    <row r="134" spans="3:14" x14ac:dyDescent="0.25">
      <c r="C134" t="s">
        <v>284</v>
      </c>
      <c r="D134" s="4" t="s">
        <v>297</v>
      </c>
      <c r="E134">
        <v>60100010</v>
      </c>
      <c r="F134" t="s">
        <v>185</v>
      </c>
      <c r="G134" t="s">
        <v>186</v>
      </c>
      <c r="H134" s="8">
        <v>8833.33</v>
      </c>
      <c r="J134" s="11" t="s">
        <v>277</v>
      </c>
      <c r="K134" s="12">
        <v>60400060</v>
      </c>
      <c r="L134" s="11" t="s">
        <v>228</v>
      </c>
      <c r="M134" s="9" t="s">
        <v>223</v>
      </c>
      <c r="N134" s="13">
        <v>142664.06</v>
      </c>
    </row>
    <row r="135" spans="3:14" x14ac:dyDescent="0.25">
      <c r="C135" t="s">
        <v>284</v>
      </c>
      <c r="D135" s="4" t="s">
        <v>297</v>
      </c>
      <c r="E135">
        <v>60200020</v>
      </c>
      <c r="F135" t="s">
        <v>210</v>
      </c>
      <c r="G135" t="s">
        <v>209</v>
      </c>
      <c r="H135" s="8">
        <v>700</v>
      </c>
      <c r="J135" s="11" t="s">
        <v>277</v>
      </c>
      <c r="K135" s="12">
        <v>60800010</v>
      </c>
      <c r="L135" s="11" t="s">
        <v>17</v>
      </c>
      <c r="M135" s="9" t="s">
        <v>18</v>
      </c>
      <c r="N135" s="13">
        <v>52495.3</v>
      </c>
    </row>
    <row r="136" spans="3:14" x14ac:dyDescent="0.25">
      <c r="C136" t="s">
        <v>284</v>
      </c>
      <c r="D136" s="4" t="s">
        <v>297</v>
      </c>
      <c r="E136">
        <v>60200030</v>
      </c>
      <c r="F136" t="s">
        <v>211</v>
      </c>
      <c r="G136" t="s">
        <v>209</v>
      </c>
      <c r="H136" s="8">
        <v>2100</v>
      </c>
      <c r="J136" s="11" t="s">
        <v>277</v>
      </c>
      <c r="K136" s="12">
        <v>60800020</v>
      </c>
      <c r="L136" s="11" t="s">
        <v>19</v>
      </c>
      <c r="M136" s="9" t="s">
        <v>18</v>
      </c>
      <c r="N136" s="14">
        <f>1757514.41-18000</f>
        <v>1739514.41</v>
      </c>
    </row>
    <row r="137" spans="3:14" x14ac:dyDescent="0.25">
      <c r="C137" t="s">
        <v>284</v>
      </c>
      <c r="D137" s="4" t="s">
        <v>297</v>
      </c>
      <c r="E137">
        <v>60100030</v>
      </c>
      <c r="F137" t="s">
        <v>188</v>
      </c>
      <c r="G137" t="s">
        <v>186</v>
      </c>
      <c r="H137" s="8">
        <v>6000</v>
      </c>
      <c r="J137" s="11" t="s">
        <v>277</v>
      </c>
      <c r="K137" s="12">
        <v>60900040</v>
      </c>
      <c r="L137" s="11" t="s">
        <v>31</v>
      </c>
      <c r="M137" s="9" t="s">
        <v>28</v>
      </c>
      <c r="N137" s="13">
        <v>24500</v>
      </c>
    </row>
    <row r="138" spans="3:14" x14ac:dyDescent="0.25">
      <c r="C138" t="s">
        <v>284</v>
      </c>
      <c r="D138" s="4" t="s">
        <v>297</v>
      </c>
      <c r="E138">
        <v>60600010</v>
      </c>
      <c r="F138" t="s">
        <v>230</v>
      </c>
      <c r="G138" t="s">
        <v>230</v>
      </c>
      <c r="H138" s="8">
        <v>975.5</v>
      </c>
      <c r="J138" s="11" t="s">
        <v>277</v>
      </c>
      <c r="K138" s="12">
        <v>60800080</v>
      </c>
      <c r="L138" s="9" t="s">
        <v>25</v>
      </c>
      <c r="M138" s="9" t="s">
        <v>18</v>
      </c>
      <c r="N138" s="13">
        <v>73041.600000000006</v>
      </c>
    </row>
    <row r="139" spans="3:14" x14ac:dyDescent="0.25">
      <c r="C139" t="s">
        <v>284</v>
      </c>
      <c r="D139" s="4" t="s">
        <v>297</v>
      </c>
      <c r="E139">
        <v>60400060</v>
      </c>
      <c r="F139" t="s">
        <v>228</v>
      </c>
      <c r="G139" t="s">
        <v>223</v>
      </c>
      <c r="H139" s="8">
        <v>3000</v>
      </c>
      <c r="J139" s="11" t="s">
        <v>277</v>
      </c>
      <c r="K139" s="12">
        <v>60900010</v>
      </c>
      <c r="L139" s="11" t="s">
        <v>27</v>
      </c>
      <c r="M139" s="9" t="s">
        <v>28</v>
      </c>
      <c r="N139" s="14">
        <f>1225212.85-54000</f>
        <v>1171212.8500000001</v>
      </c>
    </row>
    <row r="140" spans="3:14" x14ac:dyDescent="0.25">
      <c r="C140" t="s">
        <v>284</v>
      </c>
      <c r="D140" s="4" t="s">
        <v>297</v>
      </c>
      <c r="E140">
        <v>61100020</v>
      </c>
      <c r="F140" t="s">
        <v>46</v>
      </c>
      <c r="G140" t="s">
        <v>45</v>
      </c>
      <c r="H140" s="8">
        <v>4050.05</v>
      </c>
      <c r="J140" s="11" t="s">
        <v>277</v>
      </c>
      <c r="K140" s="12">
        <v>60900100</v>
      </c>
      <c r="L140" s="11" t="s">
        <v>37</v>
      </c>
      <c r="M140" s="9" t="s">
        <v>28</v>
      </c>
      <c r="N140" s="13">
        <v>57550</v>
      </c>
    </row>
    <row r="141" spans="3:14" x14ac:dyDescent="0.25">
      <c r="C141" t="s">
        <v>284</v>
      </c>
      <c r="D141" s="4" t="s">
        <v>297</v>
      </c>
      <c r="E141">
        <v>61300010</v>
      </c>
      <c r="F141" t="s">
        <v>53</v>
      </c>
      <c r="G141" t="s">
        <v>54</v>
      </c>
      <c r="H141" s="8">
        <v>12876.929999999998</v>
      </c>
      <c r="J141" s="11" t="s">
        <v>277</v>
      </c>
      <c r="K141" s="12">
        <v>60900130</v>
      </c>
      <c r="L141" s="9" t="s">
        <v>40</v>
      </c>
      <c r="M141" s="9" t="s">
        <v>28</v>
      </c>
      <c r="N141" s="13">
        <v>1456.12</v>
      </c>
    </row>
    <row r="142" spans="3:14" x14ac:dyDescent="0.25">
      <c r="C142" t="s">
        <v>284</v>
      </c>
      <c r="D142" s="4" t="s">
        <v>297</v>
      </c>
      <c r="E142">
        <v>61400030</v>
      </c>
      <c r="F142" s="28" t="s">
        <v>63</v>
      </c>
      <c r="G142" t="s">
        <v>61</v>
      </c>
      <c r="H142" s="29">
        <v>39000</v>
      </c>
      <c r="J142" s="11" t="s">
        <v>277</v>
      </c>
      <c r="K142" s="12">
        <v>60900120</v>
      </c>
      <c r="L142" s="9" t="s">
        <v>39</v>
      </c>
      <c r="M142" s="9" t="s">
        <v>28</v>
      </c>
      <c r="N142" s="13">
        <v>22550</v>
      </c>
    </row>
    <row r="143" spans="3:14" x14ac:dyDescent="0.25">
      <c r="C143" t="s">
        <v>284</v>
      </c>
      <c r="D143" s="4" t="s">
        <v>297</v>
      </c>
      <c r="E143">
        <v>61400160</v>
      </c>
      <c r="F143" s="28" t="s">
        <v>71</v>
      </c>
      <c r="G143" t="s">
        <v>61</v>
      </c>
      <c r="H143" s="29">
        <v>40</v>
      </c>
      <c r="J143" s="11" t="s">
        <v>277</v>
      </c>
      <c r="K143" s="12">
        <v>61100020</v>
      </c>
      <c r="L143" s="11" t="s">
        <v>46</v>
      </c>
      <c r="M143" s="9" t="s">
        <v>45</v>
      </c>
      <c r="N143" s="14">
        <f>237000.038571429-3150</f>
        <v>233850.038571429</v>
      </c>
    </row>
    <row r="144" spans="3:14" x14ac:dyDescent="0.25">
      <c r="C144" t="s">
        <v>284</v>
      </c>
      <c r="D144" s="4" t="s">
        <v>297</v>
      </c>
      <c r="E144">
        <v>60400040</v>
      </c>
      <c r="F144" s="28" t="s">
        <v>226</v>
      </c>
      <c r="G144" t="s">
        <v>223</v>
      </c>
      <c r="H144" s="29">
        <v>2100</v>
      </c>
      <c r="J144" s="11" t="s">
        <v>277</v>
      </c>
      <c r="K144" s="12">
        <v>61100030</v>
      </c>
      <c r="L144" s="11" t="s">
        <v>47</v>
      </c>
      <c r="M144" s="9" t="s">
        <v>45</v>
      </c>
      <c r="N144" s="14">
        <f>553017.511428571-11691</f>
        <v>541326.51142857096</v>
      </c>
    </row>
    <row r="145" spans="3:14" x14ac:dyDescent="0.25">
      <c r="C145" t="s">
        <v>284</v>
      </c>
      <c r="D145" s="4" t="s">
        <v>297</v>
      </c>
      <c r="E145">
        <v>62200140</v>
      </c>
      <c r="F145" s="28" t="s">
        <v>131</v>
      </c>
      <c r="G145" t="s">
        <v>121</v>
      </c>
      <c r="H145" s="29">
        <v>5466.67</v>
      </c>
      <c r="I145" s="31">
        <f>SUM(H132:H145)</f>
        <v>201517.48</v>
      </c>
      <c r="J145" s="11" t="s">
        <v>277</v>
      </c>
      <c r="K145" s="12">
        <v>61100040</v>
      </c>
      <c r="L145" s="11" t="s">
        <v>48</v>
      </c>
      <c r="M145" s="9" t="s">
        <v>45</v>
      </c>
      <c r="N145" s="13">
        <v>108161.15</v>
      </c>
    </row>
    <row r="146" spans="3:14" x14ac:dyDescent="0.25">
      <c r="C146" t="s">
        <v>285</v>
      </c>
      <c r="D146" s="4" t="s">
        <v>292</v>
      </c>
      <c r="E146">
        <v>60000010</v>
      </c>
      <c r="F146" s="28" t="s">
        <v>179</v>
      </c>
      <c r="G146" t="s">
        <v>180</v>
      </c>
      <c r="H146" s="29">
        <v>399210.91000000003</v>
      </c>
      <c r="J146" s="11" t="s">
        <v>277</v>
      </c>
      <c r="K146" s="12">
        <v>61200010</v>
      </c>
      <c r="L146" s="9" t="s">
        <v>49</v>
      </c>
      <c r="M146" s="9" t="s">
        <v>50</v>
      </c>
      <c r="N146" s="13">
        <v>11229.470000000001</v>
      </c>
    </row>
    <row r="147" spans="3:14" x14ac:dyDescent="0.25">
      <c r="C147" t="s">
        <v>285</v>
      </c>
      <c r="D147" s="4" t="s">
        <v>292</v>
      </c>
      <c r="E147">
        <v>60000030</v>
      </c>
      <c r="F147" s="28" t="s">
        <v>182</v>
      </c>
      <c r="G147" t="s">
        <v>180</v>
      </c>
      <c r="H147" s="29">
        <v>9487.3799999999992</v>
      </c>
      <c r="J147" s="11" t="s">
        <v>277</v>
      </c>
      <c r="K147" s="12">
        <v>61200020</v>
      </c>
      <c r="L147" s="9" t="s">
        <v>51</v>
      </c>
      <c r="M147" s="9" t="s">
        <v>50</v>
      </c>
      <c r="N147" s="13">
        <v>50</v>
      </c>
    </row>
    <row r="148" spans="3:14" x14ac:dyDescent="0.25">
      <c r="C148" t="s">
        <v>285</v>
      </c>
      <c r="D148" s="4" t="s">
        <v>292</v>
      </c>
      <c r="E148">
        <v>60200010</v>
      </c>
      <c r="F148" s="28" t="s">
        <v>208</v>
      </c>
      <c r="G148" t="s">
        <v>209</v>
      </c>
      <c r="H148" s="29">
        <v>32737.5</v>
      </c>
      <c r="J148" s="11" t="s">
        <v>277</v>
      </c>
      <c r="K148" s="12">
        <v>61300010</v>
      </c>
      <c r="L148" s="9" t="s">
        <v>53</v>
      </c>
      <c r="M148" s="9" t="s">
        <v>54</v>
      </c>
      <c r="N148" s="13">
        <v>54366.880000000005</v>
      </c>
    </row>
    <row r="149" spans="3:14" x14ac:dyDescent="0.25">
      <c r="C149" t="s">
        <v>285</v>
      </c>
      <c r="D149" s="4" t="s">
        <v>292</v>
      </c>
      <c r="E149">
        <v>60100010</v>
      </c>
      <c r="F149" s="28" t="s">
        <v>185</v>
      </c>
      <c r="G149" t="s">
        <v>186</v>
      </c>
      <c r="H149" s="29">
        <v>56769.210000000006</v>
      </c>
      <c r="J149" s="11" t="s">
        <v>277</v>
      </c>
      <c r="K149" s="12">
        <v>61300040</v>
      </c>
      <c r="L149" s="9" t="s">
        <v>57</v>
      </c>
      <c r="M149" s="9" t="s">
        <v>54</v>
      </c>
      <c r="N149" s="13">
        <v>62369.330000000009</v>
      </c>
    </row>
    <row r="150" spans="3:14" x14ac:dyDescent="0.25">
      <c r="C150" t="s">
        <v>285</v>
      </c>
      <c r="D150" s="4" t="s">
        <v>292</v>
      </c>
      <c r="E150">
        <v>60100050</v>
      </c>
      <c r="F150" s="28" t="s">
        <v>190</v>
      </c>
      <c r="G150" t="s">
        <v>186</v>
      </c>
      <c r="H150" s="29">
        <v>3497.34</v>
      </c>
      <c r="J150" s="11" t="s">
        <v>277</v>
      </c>
      <c r="K150" s="12">
        <v>61400030</v>
      </c>
      <c r="L150" s="11" t="s">
        <v>63</v>
      </c>
      <c r="M150" s="9" t="s">
        <v>61</v>
      </c>
      <c r="N150" s="13">
        <v>426961.25999999995</v>
      </c>
    </row>
    <row r="151" spans="3:14" x14ac:dyDescent="0.25">
      <c r="C151" t="s">
        <v>285</v>
      </c>
      <c r="D151" s="4" t="s">
        <v>292</v>
      </c>
      <c r="E151">
        <v>60200020</v>
      </c>
      <c r="F151" s="28" t="s">
        <v>210</v>
      </c>
      <c r="G151" t="s">
        <v>209</v>
      </c>
      <c r="H151" s="29">
        <v>1800</v>
      </c>
      <c r="J151" s="11" t="s">
        <v>277</v>
      </c>
      <c r="K151" s="12">
        <v>60800060</v>
      </c>
      <c r="L151" s="9" t="s">
        <v>23</v>
      </c>
      <c r="M151" s="9" t="s">
        <v>18</v>
      </c>
      <c r="N151" s="13">
        <v>93061.31</v>
      </c>
    </row>
    <row r="152" spans="3:14" x14ac:dyDescent="0.25">
      <c r="C152" t="s">
        <v>285</v>
      </c>
      <c r="D152" s="4" t="s">
        <v>292</v>
      </c>
      <c r="E152">
        <v>60200030</v>
      </c>
      <c r="F152" s="28" t="s">
        <v>211</v>
      </c>
      <c r="G152" t="s">
        <v>209</v>
      </c>
      <c r="H152" s="29">
        <v>8470</v>
      </c>
      <c r="J152" s="11" t="s">
        <v>277</v>
      </c>
      <c r="K152" s="12">
        <v>61400140</v>
      </c>
      <c r="L152" s="11" t="s">
        <v>69</v>
      </c>
      <c r="M152" s="9" t="s">
        <v>61</v>
      </c>
      <c r="N152" s="13">
        <v>608400</v>
      </c>
    </row>
    <row r="153" spans="3:14" x14ac:dyDescent="0.25">
      <c r="C153" t="s">
        <v>285</v>
      </c>
      <c r="D153" s="4" t="s">
        <v>292</v>
      </c>
      <c r="E153">
        <v>60100030</v>
      </c>
      <c r="F153" s="28" t="s">
        <v>188</v>
      </c>
      <c r="G153" t="s">
        <v>186</v>
      </c>
      <c r="H153" s="29">
        <v>240643</v>
      </c>
      <c r="J153" s="11" t="s">
        <v>277</v>
      </c>
      <c r="K153" s="12">
        <v>61400150</v>
      </c>
      <c r="L153" s="11" t="s">
        <v>70</v>
      </c>
      <c r="M153" s="9" t="s">
        <v>61</v>
      </c>
      <c r="N153" s="13">
        <v>43050</v>
      </c>
    </row>
    <row r="154" spans="3:14" x14ac:dyDescent="0.25">
      <c r="C154" t="s">
        <v>285</v>
      </c>
      <c r="D154" s="4" t="s">
        <v>292</v>
      </c>
      <c r="E154">
        <v>60300020</v>
      </c>
      <c r="F154" s="28" t="s">
        <v>214</v>
      </c>
      <c r="G154" t="s">
        <v>213</v>
      </c>
      <c r="H154" s="29">
        <v>116758.03</v>
      </c>
      <c r="J154" s="11" t="s">
        <v>277</v>
      </c>
      <c r="K154" s="12">
        <v>61400160</v>
      </c>
      <c r="L154" s="11" t="s">
        <v>71</v>
      </c>
      <c r="M154" s="9" t="s">
        <v>61</v>
      </c>
      <c r="N154" s="14">
        <f>496800-6000</f>
        <v>490800</v>
      </c>
    </row>
    <row r="155" spans="3:14" x14ac:dyDescent="0.25">
      <c r="C155" t="s">
        <v>285</v>
      </c>
      <c r="D155" s="4" t="s">
        <v>292</v>
      </c>
      <c r="E155">
        <v>60300060</v>
      </c>
      <c r="F155" s="28" t="s">
        <v>218</v>
      </c>
      <c r="G155" t="s">
        <v>213</v>
      </c>
      <c r="H155" s="29">
        <v>4838026.1843684204</v>
      </c>
      <c r="J155" s="11" t="s">
        <v>277</v>
      </c>
      <c r="K155" s="12">
        <v>61400010</v>
      </c>
      <c r="L155" s="11" t="s">
        <v>60</v>
      </c>
      <c r="M155" s="9" t="s">
        <v>61</v>
      </c>
      <c r="N155" s="14">
        <f>10367511.44-359637</f>
        <v>10007874.439999999</v>
      </c>
    </row>
    <row r="156" spans="3:14" x14ac:dyDescent="0.25">
      <c r="C156" t="s">
        <v>285</v>
      </c>
      <c r="D156" s="4" t="s">
        <v>292</v>
      </c>
      <c r="E156">
        <v>60400010</v>
      </c>
      <c r="F156" s="28" t="s">
        <v>223</v>
      </c>
      <c r="G156" t="s">
        <v>223</v>
      </c>
      <c r="H156" s="29">
        <v>85</v>
      </c>
      <c r="J156" s="11" t="s">
        <v>277</v>
      </c>
      <c r="K156" s="12">
        <v>61400020</v>
      </c>
      <c r="L156" s="11" t="s">
        <v>62</v>
      </c>
      <c r="M156" s="9" t="s">
        <v>61</v>
      </c>
      <c r="N156" s="14">
        <f>3987473.8-101115</f>
        <v>3886358.8</v>
      </c>
    </row>
    <row r="157" spans="3:14" x14ac:dyDescent="0.25">
      <c r="C157" t="s">
        <v>285</v>
      </c>
      <c r="D157" s="4" t="s">
        <v>292</v>
      </c>
      <c r="E157">
        <v>60600010</v>
      </c>
      <c r="F157" s="28" t="s">
        <v>230</v>
      </c>
      <c r="G157" t="s">
        <v>230</v>
      </c>
      <c r="H157" s="29">
        <v>45026.5</v>
      </c>
      <c r="J157" s="11" t="s">
        <v>277</v>
      </c>
      <c r="K157" s="12">
        <v>61400040</v>
      </c>
      <c r="L157" s="9" t="s">
        <v>64</v>
      </c>
      <c r="M157" s="9" t="s">
        <v>61</v>
      </c>
      <c r="N157" s="13">
        <v>2664605.6</v>
      </c>
    </row>
    <row r="158" spans="3:14" x14ac:dyDescent="0.25">
      <c r="C158" t="s">
        <v>285</v>
      </c>
      <c r="D158" s="4" t="s">
        <v>292</v>
      </c>
      <c r="E158">
        <v>60400060</v>
      </c>
      <c r="F158" s="28" t="s">
        <v>228</v>
      </c>
      <c r="G158" t="s">
        <v>223</v>
      </c>
      <c r="H158" s="29">
        <v>107903.89</v>
      </c>
      <c r="J158" s="11" t="s">
        <v>277</v>
      </c>
      <c r="K158" s="12">
        <v>60400040</v>
      </c>
      <c r="L158" s="11" t="s">
        <v>226</v>
      </c>
      <c r="M158" s="9" t="s">
        <v>223</v>
      </c>
      <c r="N158" s="13">
        <v>21616.224000000002</v>
      </c>
    </row>
    <row r="159" spans="3:14" x14ac:dyDescent="0.25">
      <c r="C159" t="s">
        <v>285</v>
      </c>
      <c r="D159" s="4" t="s">
        <v>292</v>
      </c>
      <c r="E159">
        <v>60800020</v>
      </c>
      <c r="F159" s="28" t="s">
        <v>19</v>
      </c>
      <c r="G159" t="s">
        <v>18</v>
      </c>
      <c r="H159" s="29">
        <v>1655235.53</v>
      </c>
      <c r="J159" s="11" t="s">
        <v>277</v>
      </c>
      <c r="K159" s="12">
        <v>60100040</v>
      </c>
      <c r="L159" s="9" t="s">
        <v>189</v>
      </c>
      <c r="M159" s="9" t="s">
        <v>186</v>
      </c>
      <c r="N159" s="13">
        <v>30500</v>
      </c>
    </row>
    <row r="160" spans="3:14" x14ac:dyDescent="0.25">
      <c r="C160" t="s">
        <v>285</v>
      </c>
      <c r="D160" s="4" t="s">
        <v>292</v>
      </c>
      <c r="E160">
        <v>60900040</v>
      </c>
      <c r="F160" s="28" t="s">
        <v>31</v>
      </c>
      <c r="G160" t="s">
        <v>28</v>
      </c>
      <c r="H160" s="29">
        <v>18500</v>
      </c>
      <c r="J160" s="11" t="s">
        <v>277</v>
      </c>
      <c r="K160" s="12">
        <v>61800010</v>
      </c>
      <c r="L160" s="11" t="s">
        <v>99</v>
      </c>
      <c r="M160" s="9" t="s">
        <v>100</v>
      </c>
      <c r="N160" s="15">
        <f>7848.75+17502.43+0.27</f>
        <v>25351.45</v>
      </c>
    </row>
    <row r="161" spans="3:14" x14ac:dyDescent="0.25">
      <c r="C161" t="s">
        <v>285</v>
      </c>
      <c r="D161" s="4" t="s">
        <v>292</v>
      </c>
      <c r="E161">
        <v>60900010</v>
      </c>
      <c r="F161" s="28" t="s">
        <v>27</v>
      </c>
      <c r="G161" t="s">
        <v>28</v>
      </c>
      <c r="H161" s="29">
        <v>993409.88799999992</v>
      </c>
      <c r="J161" s="11" t="s">
        <v>277</v>
      </c>
      <c r="K161" s="12">
        <v>61800030</v>
      </c>
      <c r="L161" s="9" t="s">
        <v>102</v>
      </c>
      <c r="M161" s="9" t="s">
        <v>100</v>
      </c>
      <c r="N161" s="13">
        <v>5700</v>
      </c>
    </row>
    <row r="162" spans="3:14" x14ac:dyDescent="0.25">
      <c r="C162" t="s">
        <v>285</v>
      </c>
      <c r="D162" s="4" t="s">
        <v>292</v>
      </c>
      <c r="E162">
        <v>60900100</v>
      </c>
      <c r="F162" s="28" t="s">
        <v>37</v>
      </c>
      <c r="G162" t="s">
        <v>28</v>
      </c>
      <c r="H162" s="29">
        <v>22420</v>
      </c>
      <c r="J162" s="11" t="s">
        <v>277</v>
      </c>
      <c r="K162" s="12">
        <v>62200050</v>
      </c>
      <c r="L162" s="11" t="s">
        <v>124</v>
      </c>
      <c r="M162" s="9" t="s">
        <v>121</v>
      </c>
      <c r="N162" s="14">
        <f>2474192.87-66666.67</f>
        <v>2407526.2000000002</v>
      </c>
    </row>
    <row r="163" spans="3:14" x14ac:dyDescent="0.25">
      <c r="C163" t="s">
        <v>285</v>
      </c>
      <c r="D163" s="4" t="s">
        <v>292</v>
      </c>
      <c r="E163" s="34">
        <v>62900130</v>
      </c>
      <c r="F163" s="38" t="s">
        <v>176</v>
      </c>
      <c r="G163" s="34" t="s">
        <v>289</v>
      </c>
      <c r="H163" s="29">
        <v>1164</v>
      </c>
      <c r="J163" s="11" t="s">
        <v>277</v>
      </c>
      <c r="K163" s="12">
        <v>62200060</v>
      </c>
      <c r="L163" s="11" t="s">
        <v>125</v>
      </c>
      <c r="M163" s="9" t="s">
        <v>121</v>
      </c>
      <c r="N163" s="13">
        <v>2100</v>
      </c>
    </row>
    <row r="164" spans="3:14" x14ac:dyDescent="0.25">
      <c r="C164" t="s">
        <v>285</v>
      </c>
      <c r="D164" s="4" t="s">
        <v>292</v>
      </c>
      <c r="E164">
        <v>61100020</v>
      </c>
      <c r="F164" s="28" t="s">
        <v>46</v>
      </c>
      <c r="G164" t="s">
        <v>45</v>
      </c>
      <c r="H164" s="29">
        <v>156961.34000000003</v>
      </c>
      <c r="J164" s="11" t="s">
        <v>277</v>
      </c>
      <c r="K164" s="12">
        <v>62200170</v>
      </c>
      <c r="L164" s="11" t="s">
        <v>134</v>
      </c>
      <c r="M164" s="9" t="s">
        <v>121</v>
      </c>
      <c r="N164" s="13">
        <v>180799.97000000003</v>
      </c>
    </row>
    <row r="165" spans="3:14" x14ac:dyDescent="0.25">
      <c r="C165" t="s">
        <v>285</v>
      </c>
      <c r="D165" s="4" t="s">
        <v>292</v>
      </c>
      <c r="E165">
        <v>61100030</v>
      </c>
      <c r="F165" s="28" t="s">
        <v>47</v>
      </c>
      <c r="G165" t="s">
        <v>45</v>
      </c>
      <c r="H165" s="29">
        <v>446104.71999999991</v>
      </c>
      <c r="J165" s="11" t="s">
        <v>277</v>
      </c>
      <c r="K165" s="12">
        <v>62200180</v>
      </c>
      <c r="L165" s="11" t="s">
        <v>135</v>
      </c>
      <c r="M165" s="9" t="s">
        <v>121</v>
      </c>
      <c r="N165" s="13">
        <v>145.75</v>
      </c>
    </row>
    <row r="166" spans="3:14" x14ac:dyDescent="0.25">
      <c r="C166" t="s">
        <v>285</v>
      </c>
      <c r="D166" s="4" t="s">
        <v>292</v>
      </c>
      <c r="E166">
        <v>61100040</v>
      </c>
      <c r="F166" s="28" t="s">
        <v>48</v>
      </c>
      <c r="G166" t="s">
        <v>45</v>
      </c>
      <c r="H166" s="29">
        <v>94108.83</v>
      </c>
      <c r="J166" s="11" t="s">
        <v>277</v>
      </c>
      <c r="K166" s="12">
        <v>62200110</v>
      </c>
      <c r="L166" s="11" t="s">
        <v>128</v>
      </c>
      <c r="M166" s="9" t="s">
        <v>121</v>
      </c>
      <c r="N166" s="14">
        <f>991841.32-49710</f>
        <v>942131.32</v>
      </c>
    </row>
    <row r="167" spans="3:14" x14ac:dyDescent="0.25">
      <c r="C167" t="s">
        <v>285</v>
      </c>
      <c r="D167" s="4" t="s">
        <v>292</v>
      </c>
      <c r="E167">
        <v>61200020</v>
      </c>
      <c r="F167" s="28" t="s">
        <v>51</v>
      </c>
      <c r="G167" t="s">
        <v>50</v>
      </c>
      <c r="H167" s="29">
        <v>1564</v>
      </c>
      <c r="J167" s="11" t="s">
        <v>277</v>
      </c>
      <c r="K167" s="12">
        <v>62200140</v>
      </c>
      <c r="L167" s="11" t="s">
        <v>131</v>
      </c>
      <c r="M167" s="9" t="s">
        <v>121</v>
      </c>
      <c r="N167" s="13">
        <v>28149.93</v>
      </c>
    </row>
    <row r="168" spans="3:14" x14ac:dyDescent="0.25">
      <c r="C168" t="s">
        <v>285</v>
      </c>
      <c r="D168" s="4" t="s">
        <v>292</v>
      </c>
      <c r="E168">
        <v>61300010</v>
      </c>
      <c r="F168" s="28" t="s">
        <v>53</v>
      </c>
      <c r="G168" t="s">
        <v>54</v>
      </c>
      <c r="H168" s="29">
        <v>55453.75</v>
      </c>
      <c r="J168" s="11" t="s">
        <v>277</v>
      </c>
      <c r="K168" s="12">
        <v>60700010</v>
      </c>
      <c r="L168" s="11" t="s">
        <v>14</v>
      </c>
      <c r="M168" s="9" t="s">
        <v>15</v>
      </c>
      <c r="N168" s="13">
        <v>505479.25</v>
      </c>
    </row>
    <row r="169" spans="3:14" x14ac:dyDescent="0.25">
      <c r="C169" t="s">
        <v>285</v>
      </c>
      <c r="D169" s="4" t="s">
        <v>292</v>
      </c>
      <c r="E169">
        <v>61300040</v>
      </c>
      <c r="F169" s="28" t="s">
        <v>57</v>
      </c>
      <c r="G169" t="s">
        <v>54</v>
      </c>
      <c r="H169" s="29">
        <v>16433.62</v>
      </c>
      <c r="J169" s="11" t="s">
        <v>277</v>
      </c>
      <c r="K169" s="12">
        <v>62600010</v>
      </c>
      <c r="L169" s="11" t="s">
        <v>157</v>
      </c>
      <c r="M169" s="9" t="s">
        <v>158</v>
      </c>
      <c r="N169" s="13">
        <v>184014.82</v>
      </c>
    </row>
    <row r="170" spans="3:14" x14ac:dyDescent="0.25">
      <c r="C170" t="s">
        <v>285</v>
      </c>
      <c r="D170" s="4" t="s">
        <v>292</v>
      </c>
      <c r="E170">
        <v>61400030</v>
      </c>
      <c r="F170" s="28" t="s">
        <v>63</v>
      </c>
      <c r="G170" t="s">
        <v>61</v>
      </c>
      <c r="H170" s="29">
        <v>56201.79</v>
      </c>
      <c r="J170" s="11" t="s">
        <v>277</v>
      </c>
      <c r="K170" s="12">
        <v>62900010</v>
      </c>
      <c r="L170" s="11" t="s">
        <v>165</v>
      </c>
      <c r="M170" s="9" t="s">
        <v>166</v>
      </c>
      <c r="N170" s="13">
        <v>205.44</v>
      </c>
    </row>
    <row r="171" spans="3:14" x14ac:dyDescent="0.25">
      <c r="C171" t="s">
        <v>285</v>
      </c>
      <c r="D171" s="4" t="s">
        <v>292</v>
      </c>
      <c r="E171">
        <v>61400140</v>
      </c>
      <c r="F171" s="28" t="s">
        <v>69</v>
      </c>
      <c r="G171" t="s">
        <v>61</v>
      </c>
      <c r="H171" s="29">
        <v>474000</v>
      </c>
      <c r="J171" s="11" t="s">
        <v>277</v>
      </c>
      <c r="K171" s="12">
        <v>62900020</v>
      </c>
      <c r="L171" s="11" t="s">
        <v>167</v>
      </c>
      <c r="M171" s="9" t="s">
        <v>166</v>
      </c>
      <c r="N171" s="13">
        <v>22000</v>
      </c>
    </row>
    <row r="172" spans="3:14" x14ac:dyDescent="0.25">
      <c r="C172" t="s">
        <v>285</v>
      </c>
      <c r="D172" s="4" t="s">
        <v>292</v>
      </c>
      <c r="E172">
        <v>61400150</v>
      </c>
      <c r="F172" s="28" t="s">
        <v>70</v>
      </c>
      <c r="G172" t="s">
        <v>61</v>
      </c>
      <c r="H172" s="29">
        <v>8700</v>
      </c>
      <c r="J172" s="11" t="s">
        <v>277</v>
      </c>
      <c r="K172" s="12">
        <v>62500020</v>
      </c>
      <c r="L172" s="11" t="s">
        <v>150</v>
      </c>
      <c r="M172" s="9" t="s">
        <v>149</v>
      </c>
      <c r="N172" s="14">
        <f>5095533.6-63000</f>
        <v>5032533.5999999996</v>
      </c>
    </row>
    <row r="173" spans="3:14" x14ac:dyDescent="0.25">
      <c r="C173" t="s">
        <v>285</v>
      </c>
      <c r="D173" s="4" t="s">
        <v>292</v>
      </c>
      <c r="E173">
        <v>61400160</v>
      </c>
      <c r="F173" s="28" t="s">
        <v>71</v>
      </c>
      <c r="G173" t="s">
        <v>61</v>
      </c>
      <c r="H173" s="29">
        <v>456560</v>
      </c>
      <c r="J173" s="11" t="s">
        <v>277</v>
      </c>
      <c r="K173" s="12">
        <v>62500030</v>
      </c>
      <c r="L173" s="11" t="s">
        <v>151</v>
      </c>
      <c r="M173" s="9" t="s">
        <v>149</v>
      </c>
      <c r="N173" s="14">
        <f>324293.383333333-6300</f>
        <v>317993.38333333301</v>
      </c>
    </row>
    <row r="174" spans="3:14" x14ac:dyDescent="0.25">
      <c r="C174" t="s">
        <v>285</v>
      </c>
      <c r="D174" s="4" t="s">
        <v>292</v>
      </c>
      <c r="E174">
        <v>61400010</v>
      </c>
      <c r="F174" s="28" t="s">
        <v>60</v>
      </c>
      <c r="G174" t="s">
        <v>61</v>
      </c>
      <c r="H174" s="29">
        <v>7407741.4900000002</v>
      </c>
      <c r="J174" s="11" t="s">
        <v>277</v>
      </c>
      <c r="K174" s="12">
        <v>62900040</v>
      </c>
      <c r="L174" s="9" t="s">
        <v>268</v>
      </c>
      <c r="M174" s="9" t="s">
        <v>166</v>
      </c>
      <c r="N174" s="13">
        <v>65449.43</v>
      </c>
    </row>
    <row r="175" spans="3:14" x14ac:dyDescent="0.25">
      <c r="C175" t="s">
        <v>285</v>
      </c>
      <c r="D175" s="4" t="s">
        <v>292</v>
      </c>
      <c r="E175">
        <v>61400020</v>
      </c>
      <c r="F175" s="28" t="s">
        <v>62</v>
      </c>
      <c r="G175" t="s">
        <v>61</v>
      </c>
      <c r="H175" s="29">
        <v>2865650.1300000008</v>
      </c>
      <c r="J175" s="11" t="s">
        <v>277</v>
      </c>
      <c r="K175" s="12">
        <v>61000030</v>
      </c>
      <c r="L175" s="9" t="s">
        <v>42</v>
      </c>
      <c r="M175" s="9" t="s">
        <v>42</v>
      </c>
      <c r="N175" s="13">
        <v>1070</v>
      </c>
    </row>
    <row r="176" spans="3:14" x14ac:dyDescent="0.25">
      <c r="C176" t="s">
        <v>285</v>
      </c>
      <c r="D176" s="4" t="s">
        <v>292</v>
      </c>
      <c r="E176">
        <v>61400040</v>
      </c>
      <c r="F176" s="28" t="s">
        <v>64</v>
      </c>
      <c r="G176" t="s">
        <v>61</v>
      </c>
      <c r="H176" s="29">
        <v>1326982.6800000002</v>
      </c>
      <c r="J176" s="11" t="s">
        <v>277</v>
      </c>
      <c r="K176" s="12">
        <v>62600040</v>
      </c>
      <c r="L176" s="11" t="s">
        <v>161</v>
      </c>
      <c r="M176" s="9" t="s">
        <v>158</v>
      </c>
      <c r="N176" s="13">
        <v>1743465.6400000001</v>
      </c>
    </row>
    <row r="177" spans="3:14" x14ac:dyDescent="0.25">
      <c r="C177" t="s">
        <v>285</v>
      </c>
      <c r="D177" s="4" t="s">
        <v>292</v>
      </c>
      <c r="E177">
        <v>60400040</v>
      </c>
      <c r="F177" s="28" t="s">
        <v>226</v>
      </c>
      <c r="G177" t="s">
        <v>223</v>
      </c>
      <c r="H177" s="29">
        <v>98931.17</v>
      </c>
      <c r="J177" s="11" t="s">
        <v>277</v>
      </c>
      <c r="K177" s="12">
        <v>65000030</v>
      </c>
      <c r="L177" s="11" t="s">
        <v>177</v>
      </c>
      <c r="M177" s="9" t="s">
        <v>178</v>
      </c>
      <c r="N177" s="13">
        <v>2384454.9400000004</v>
      </c>
    </row>
    <row r="178" spans="3:14" x14ac:dyDescent="0.25">
      <c r="C178" t="s">
        <v>285</v>
      </c>
      <c r="D178" s="4" t="s">
        <v>292</v>
      </c>
      <c r="E178">
        <v>60100030</v>
      </c>
      <c r="F178" s="28" t="s">
        <v>188</v>
      </c>
      <c r="G178" t="s">
        <v>186</v>
      </c>
      <c r="H178" s="29">
        <v>70500</v>
      </c>
      <c r="J178" s="11" t="s">
        <v>277</v>
      </c>
      <c r="K178" s="12">
        <v>62700040</v>
      </c>
      <c r="L178" s="11" t="s">
        <v>162</v>
      </c>
      <c r="M178" s="9" t="s">
        <v>163</v>
      </c>
      <c r="N178" s="13">
        <v>7277.2</v>
      </c>
    </row>
    <row r="179" spans="3:14" x14ac:dyDescent="0.25">
      <c r="C179" t="s">
        <v>285</v>
      </c>
      <c r="D179" s="4" t="s">
        <v>292</v>
      </c>
      <c r="E179">
        <v>61800030</v>
      </c>
      <c r="F179" s="28" t="s">
        <v>102</v>
      </c>
      <c r="G179" t="s">
        <v>100</v>
      </c>
      <c r="H179" s="29">
        <v>4950</v>
      </c>
      <c r="J179" s="11" t="s">
        <v>277</v>
      </c>
      <c r="K179" s="12">
        <v>61800020</v>
      </c>
      <c r="L179" s="9" t="s">
        <v>101</v>
      </c>
      <c r="M179" s="9" t="s">
        <v>100</v>
      </c>
      <c r="N179" s="13">
        <v>4555.41</v>
      </c>
    </row>
    <row r="180" spans="3:14" x14ac:dyDescent="0.25">
      <c r="C180" t="s">
        <v>285</v>
      </c>
      <c r="D180" s="4" t="s">
        <v>292</v>
      </c>
      <c r="E180">
        <v>62200050</v>
      </c>
      <c r="F180" s="28" t="s">
        <v>124</v>
      </c>
      <c r="G180" t="s">
        <v>121</v>
      </c>
      <c r="H180" s="29">
        <v>2770265.07</v>
      </c>
      <c r="J180" s="11" t="s">
        <v>277</v>
      </c>
      <c r="K180" s="12">
        <v>60100180</v>
      </c>
      <c r="L180" s="9" t="s">
        <v>203</v>
      </c>
      <c r="M180" s="9" t="s">
        <v>186</v>
      </c>
      <c r="N180" s="13">
        <v>1370</v>
      </c>
    </row>
    <row r="181" spans="3:14" x14ac:dyDescent="0.25">
      <c r="C181" t="s">
        <v>285</v>
      </c>
      <c r="D181" s="4" t="s">
        <v>292</v>
      </c>
      <c r="E181">
        <v>62200170</v>
      </c>
      <c r="F181" s="28" t="s">
        <v>134</v>
      </c>
      <c r="G181" t="s">
        <v>121</v>
      </c>
      <c r="H181" s="29">
        <v>133600.03</v>
      </c>
      <c r="J181" s="11" t="s">
        <v>277</v>
      </c>
      <c r="K181" s="12">
        <v>60100190</v>
      </c>
      <c r="L181" s="11" t="s">
        <v>204</v>
      </c>
      <c r="M181" s="9" t="s">
        <v>186</v>
      </c>
      <c r="N181" s="13">
        <v>32400</v>
      </c>
    </row>
    <row r="182" spans="3:14" x14ac:dyDescent="0.25">
      <c r="C182" t="s">
        <v>285</v>
      </c>
      <c r="D182" s="4" t="s">
        <v>292</v>
      </c>
      <c r="E182">
        <v>62200110</v>
      </c>
      <c r="F182" s="28" t="s">
        <v>128</v>
      </c>
      <c r="G182" t="s">
        <v>121</v>
      </c>
      <c r="H182" s="29">
        <v>1272328.2499999998</v>
      </c>
      <c r="J182" s="11" t="s">
        <v>278</v>
      </c>
      <c r="K182" s="12">
        <v>60000010</v>
      </c>
      <c r="L182" s="11" t="s">
        <v>179</v>
      </c>
      <c r="M182" s="9" t="s">
        <v>180</v>
      </c>
      <c r="N182" s="13">
        <v>146546.96999999997</v>
      </c>
    </row>
    <row r="183" spans="3:14" x14ac:dyDescent="0.25">
      <c r="C183" t="s">
        <v>285</v>
      </c>
      <c r="D183" s="4" t="s">
        <v>292</v>
      </c>
      <c r="E183">
        <v>62200140</v>
      </c>
      <c r="F183" s="28" t="s">
        <v>131</v>
      </c>
      <c r="G183" t="s">
        <v>121</v>
      </c>
      <c r="H183" s="29">
        <v>12540.36</v>
      </c>
      <c r="J183" s="11" t="s">
        <v>278</v>
      </c>
      <c r="K183" s="12">
        <v>60200010</v>
      </c>
      <c r="L183" s="11" t="s">
        <v>208</v>
      </c>
      <c r="M183" s="9" t="s">
        <v>209</v>
      </c>
      <c r="N183" s="13">
        <v>14786.010000000002</v>
      </c>
    </row>
    <row r="184" spans="3:14" x14ac:dyDescent="0.25">
      <c r="C184" t="s">
        <v>285</v>
      </c>
      <c r="D184" s="4" t="s">
        <v>292</v>
      </c>
      <c r="E184">
        <v>60700010</v>
      </c>
      <c r="F184" s="28" t="s">
        <v>14</v>
      </c>
      <c r="G184" t="s">
        <v>15</v>
      </c>
      <c r="H184" s="29">
        <v>513503.06999999995</v>
      </c>
      <c r="J184" s="11" t="s">
        <v>278</v>
      </c>
      <c r="K184" s="12">
        <v>60100010</v>
      </c>
      <c r="L184" s="11" t="s">
        <v>185</v>
      </c>
      <c r="M184" s="9" t="s">
        <v>186</v>
      </c>
      <c r="N184" s="13">
        <v>12005.099999999999</v>
      </c>
    </row>
    <row r="185" spans="3:14" x14ac:dyDescent="0.25">
      <c r="C185" t="s">
        <v>285</v>
      </c>
      <c r="D185" s="4" t="s">
        <v>292</v>
      </c>
      <c r="E185">
        <v>62600010</v>
      </c>
      <c r="F185" s="28" t="s">
        <v>157</v>
      </c>
      <c r="G185" t="s">
        <v>158</v>
      </c>
      <c r="H185" s="29">
        <v>163232.33000000002</v>
      </c>
      <c r="J185" s="11" t="s">
        <v>278</v>
      </c>
      <c r="K185" s="12">
        <v>60200020</v>
      </c>
      <c r="L185" s="11" t="s">
        <v>210</v>
      </c>
      <c r="M185" s="9" t="s">
        <v>209</v>
      </c>
      <c r="N185" s="13">
        <v>649.81999999999994</v>
      </c>
    </row>
    <row r="186" spans="3:14" x14ac:dyDescent="0.25">
      <c r="C186" t="s">
        <v>285</v>
      </c>
      <c r="D186" s="4" t="s">
        <v>292</v>
      </c>
      <c r="E186">
        <v>62500020</v>
      </c>
      <c r="F186" s="28" t="s">
        <v>150</v>
      </c>
      <c r="G186" t="s">
        <v>149</v>
      </c>
      <c r="H186" s="29">
        <v>4566182.8600000013</v>
      </c>
      <c r="J186" s="11" t="s">
        <v>278</v>
      </c>
      <c r="K186" s="12">
        <v>60200030</v>
      </c>
      <c r="L186" s="11" t="s">
        <v>211</v>
      </c>
      <c r="M186" s="9" t="s">
        <v>209</v>
      </c>
      <c r="N186" s="13">
        <v>2469.2399999999998</v>
      </c>
    </row>
    <row r="187" spans="3:14" x14ac:dyDescent="0.25">
      <c r="C187" t="s">
        <v>285</v>
      </c>
      <c r="D187" s="4" t="s">
        <v>292</v>
      </c>
      <c r="E187">
        <v>62500030</v>
      </c>
      <c r="F187" s="28" t="s">
        <v>151</v>
      </c>
      <c r="G187" t="s">
        <v>149</v>
      </c>
      <c r="H187" s="29">
        <v>293731.05</v>
      </c>
      <c r="J187" s="11" t="s">
        <v>278</v>
      </c>
      <c r="K187" s="12">
        <v>60100030</v>
      </c>
      <c r="L187" s="9" t="s">
        <v>188</v>
      </c>
      <c r="M187" s="9" t="s">
        <v>186</v>
      </c>
      <c r="N187" s="13">
        <v>218000</v>
      </c>
    </row>
    <row r="188" spans="3:14" x14ac:dyDescent="0.25">
      <c r="C188" t="s">
        <v>285</v>
      </c>
      <c r="D188" s="4" t="s">
        <v>292</v>
      </c>
      <c r="E188">
        <v>62900040</v>
      </c>
      <c r="F188" s="28" t="s">
        <v>268</v>
      </c>
      <c r="G188" t="s">
        <v>166</v>
      </c>
      <c r="H188" s="29">
        <v>40246.17</v>
      </c>
      <c r="J188" s="11" t="s">
        <v>278</v>
      </c>
      <c r="K188" s="12">
        <v>60300010</v>
      </c>
      <c r="L188" s="11" t="s">
        <v>212</v>
      </c>
      <c r="M188" s="9" t="s">
        <v>213</v>
      </c>
      <c r="N188" s="13">
        <v>553768.55999999994</v>
      </c>
    </row>
    <row r="189" spans="3:14" x14ac:dyDescent="0.25">
      <c r="C189" t="s">
        <v>285</v>
      </c>
      <c r="D189" s="4" t="s">
        <v>292</v>
      </c>
      <c r="E189">
        <v>60100140</v>
      </c>
      <c r="F189" s="28" t="s">
        <v>199</v>
      </c>
      <c r="G189" t="s">
        <v>186</v>
      </c>
      <c r="H189" s="29">
        <v>600</v>
      </c>
      <c r="J189" s="11" t="s">
        <v>278</v>
      </c>
      <c r="K189" s="12">
        <v>60400010</v>
      </c>
      <c r="L189" s="11" t="s">
        <v>223</v>
      </c>
      <c r="M189" s="9" t="s">
        <v>223</v>
      </c>
      <c r="N189" s="13">
        <v>712.5</v>
      </c>
    </row>
    <row r="190" spans="3:14" x14ac:dyDescent="0.25">
      <c r="C190" t="s">
        <v>285</v>
      </c>
      <c r="D190" s="4" t="s">
        <v>292</v>
      </c>
      <c r="E190" s="27">
        <v>61000030</v>
      </c>
      <c r="F190" s="28" t="s">
        <v>42</v>
      </c>
      <c r="G190" t="s">
        <v>42</v>
      </c>
      <c r="H190" s="29">
        <v>10925</v>
      </c>
      <c r="J190" s="11" t="s">
        <v>278</v>
      </c>
      <c r="K190" s="12">
        <v>60600010</v>
      </c>
      <c r="L190" s="11" t="s">
        <v>230</v>
      </c>
      <c r="M190" s="9" t="s">
        <v>230</v>
      </c>
      <c r="N190" s="13">
        <v>35721.21</v>
      </c>
    </row>
    <row r="191" spans="3:14" x14ac:dyDescent="0.25">
      <c r="C191" t="s">
        <v>285</v>
      </c>
      <c r="D191" s="4" t="s">
        <v>292</v>
      </c>
      <c r="E191">
        <v>62600040</v>
      </c>
      <c r="F191" s="28" t="s">
        <v>161</v>
      </c>
      <c r="G191" t="s">
        <v>158</v>
      </c>
      <c r="H191" s="29">
        <v>960108.84999999986</v>
      </c>
      <c r="J191" s="11" t="s">
        <v>278</v>
      </c>
      <c r="K191" s="12">
        <v>60400060</v>
      </c>
      <c r="L191" s="11" t="s">
        <v>228</v>
      </c>
      <c r="M191" s="9" t="s">
        <v>223</v>
      </c>
      <c r="N191" s="13">
        <v>240579.41142857142</v>
      </c>
    </row>
    <row r="192" spans="3:14" x14ac:dyDescent="0.25">
      <c r="C192" t="s">
        <v>285</v>
      </c>
      <c r="D192" s="4" t="s">
        <v>292</v>
      </c>
      <c r="E192">
        <v>65000030</v>
      </c>
      <c r="F192" s="28" t="s">
        <v>177</v>
      </c>
      <c r="G192" t="s">
        <v>178</v>
      </c>
      <c r="H192" s="29">
        <v>2681148.9000000004</v>
      </c>
      <c r="J192" s="11" t="s">
        <v>278</v>
      </c>
      <c r="K192" s="12">
        <v>60800010</v>
      </c>
      <c r="L192" s="11" t="s">
        <v>17</v>
      </c>
      <c r="M192" s="9" t="s">
        <v>18</v>
      </c>
      <c r="N192" s="13">
        <v>38655.49</v>
      </c>
    </row>
    <row r="193" spans="3:14" x14ac:dyDescent="0.25">
      <c r="C193" t="s">
        <v>285</v>
      </c>
      <c r="D193" s="4" t="s">
        <v>292</v>
      </c>
      <c r="E193">
        <v>62900080</v>
      </c>
      <c r="F193" s="28" t="s">
        <v>172</v>
      </c>
      <c r="G193" t="s">
        <v>166</v>
      </c>
      <c r="H193" s="29">
        <v>32683</v>
      </c>
      <c r="J193" s="11" t="s">
        <v>278</v>
      </c>
      <c r="K193" s="12">
        <v>60800020</v>
      </c>
      <c r="L193" s="11" t="s">
        <v>19</v>
      </c>
      <c r="M193" s="9" t="s">
        <v>18</v>
      </c>
      <c r="N193" s="13">
        <v>4247.9799999999996</v>
      </c>
    </row>
    <row r="194" spans="3:14" x14ac:dyDescent="0.25">
      <c r="C194" t="s">
        <v>285</v>
      </c>
      <c r="D194" s="4" t="s">
        <v>292</v>
      </c>
      <c r="E194">
        <v>62700040</v>
      </c>
      <c r="F194" s="28" t="s">
        <v>162</v>
      </c>
      <c r="G194" t="s">
        <v>163</v>
      </c>
      <c r="H194" s="29">
        <v>7277.2</v>
      </c>
      <c r="J194" s="11" t="s">
        <v>278</v>
      </c>
      <c r="K194" s="12">
        <v>60900010</v>
      </c>
      <c r="L194" s="11" t="s">
        <v>27</v>
      </c>
      <c r="M194" s="9" t="s">
        <v>28</v>
      </c>
      <c r="N194" s="13">
        <v>16676.43</v>
      </c>
    </row>
    <row r="195" spans="3:14" x14ac:dyDescent="0.25">
      <c r="C195" t="s">
        <v>285</v>
      </c>
      <c r="D195" s="4" t="s">
        <v>292</v>
      </c>
      <c r="E195">
        <v>61800010</v>
      </c>
      <c r="F195" s="28" t="s">
        <v>99</v>
      </c>
      <c r="G195" t="s">
        <v>100</v>
      </c>
      <c r="H195" s="29">
        <v>7112.5999999999995</v>
      </c>
      <c r="J195" s="11" t="s">
        <v>278</v>
      </c>
      <c r="K195" s="12">
        <v>60900100</v>
      </c>
      <c r="L195" s="11" t="s">
        <v>37</v>
      </c>
      <c r="M195" s="9" t="s">
        <v>28</v>
      </c>
      <c r="N195" s="13">
        <v>3810</v>
      </c>
    </row>
    <row r="196" spans="3:14" x14ac:dyDescent="0.25">
      <c r="C196" t="s">
        <v>285</v>
      </c>
      <c r="D196" s="4" t="s">
        <v>292</v>
      </c>
      <c r="E196" s="34">
        <v>60100160</v>
      </c>
      <c r="F196" s="34" t="s">
        <v>201</v>
      </c>
      <c r="G196" s="34" t="s">
        <v>186</v>
      </c>
      <c r="H196" s="8">
        <v>0</v>
      </c>
      <c r="J196" s="11" t="s">
        <v>278</v>
      </c>
      <c r="K196" s="12">
        <v>61100020</v>
      </c>
      <c r="L196" s="11" t="s">
        <v>46</v>
      </c>
      <c r="M196" s="9" t="s">
        <v>45</v>
      </c>
      <c r="N196" s="13">
        <v>28752.749999999996</v>
      </c>
    </row>
    <row r="197" spans="3:14" x14ac:dyDescent="0.25">
      <c r="C197" t="s">
        <v>285</v>
      </c>
      <c r="D197" s="4" t="s">
        <v>292</v>
      </c>
      <c r="E197">
        <v>60800080</v>
      </c>
      <c r="F197" s="28" t="s">
        <v>25</v>
      </c>
      <c r="G197" t="s">
        <v>18</v>
      </c>
      <c r="H197" s="29">
        <v>53500</v>
      </c>
      <c r="J197" s="11" t="s">
        <v>278</v>
      </c>
      <c r="K197" s="12">
        <v>61100030</v>
      </c>
      <c r="L197" s="11" t="s">
        <v>47</v>
      </c>
      <c r="M197" s="9" t="s">
        <v>45</v>
      </c>
      <c r="N197" s="13">
        <v>48647.360000000001</v>
      </c>
    </row>
    <row r="198" spans="3:14" x14ac:dyDescent="0.25">
      <c r="C198" t="s">
        <v>285</v>
      </c>
      <c r="D198" s="4" t="s">
        <v>292</v>
      </c>
      <c r="E198">
        <v>61200010</v>
      </c>
      <c r="F198" s="28" t="s">
        <v>49</v>
      </c>
      <c r="G198" t="s">
        <v>50</v>
      </c>
      <c r="H198" s="29">
        <v>1755</v>
      </c>
      <c r="J198" s="11"/>
      <c r="K198" s="12"/>
      <c r="L198" s="11"/>
      <c r="M198" s="9"/>
      <c r="N198" s="13"/>
    </row>
    <row r="199" spans="3:14" x14ac:dyDescent="0.25">
      <c r="C199" t="s">
        <v>285</v>
      </c>
      <c r="D199" s="4" t="s">
        <v>292</v>
      </c>
      <c r="E199" s="39">
        <v>61800010</v>
      </c>
      <c r="F199" s="39" t="s">
        <v>99</v>
      </c>
      <c r="G199" s="39" t="s">
        <v>100</v>
      </c>
      <c r="H199" s="40"/>
      <c r="I199" s="24">
        <f>SUM(H146:H199)</f>
        <v>35612727.622368433</v>
      </c>
      <c r="J199" s="11" t="s">
        <v>278</v>
      </c>
      <c r="K199" s="12">
        <v>61100040</v>
      </c>
      <c r="L199" s="11" t="s">
        <v>48</v>
      </c>
      <c r="M199" s="9" t="s">
        <v>45</v>
      </c>
      <c r="N199" s="13">
        <v>41084.5</v>
      </c>
    </row>
    <row r="200" spans="3:14" x14ac:dyDescent="0.25">
      <c r="C200" t="s">
        <v>286</v>
      </c>
      <c r="D200" s="4" t="s">
        <v>298</v>
      </c>
      <c r="E200">
        <v>60100030</v>
      </c>
      <c r="F200" s="28" t="s">
        <v>188</v>
      </c>
      <c r="G200" t="s">
        <v>186</v>
      </c>
      <c r="H200" s="29">
        <v>5560</v>
      </c>
      <c r="J200" s="11" t="s">
        <v>278</v>
      </c>
      <c r="K200" s="12">
        <v>61300010</v>
      </c>
      <c r="L200" s="9" t="s">
        <v>53</v>
      </c>
      <c r="M200" s="9" t="s">
        <v>54</v>
      </c>
      <c r="N200" s="13">
        <v>5025.88</v>
      </c>
    </row>
    <row r="201" spans="3:14" x14ac:dyDescent="0.25">
      <c r="C201" t="s">
        <v>286</v>
      </c>
      <c r="D201" s="4" t="s">
        <v>298</v>
      </c>
      <c r="E201">
        <v>60300060</v>
      </c>
      <c r="F201" s="28" t="s">
        <v>218</v>
      </c>
      <c r="G201" t="s">
        <v>213</v>
      </c>
      <c r="H201" s="29">
        <v>360000.06999999995</v>
      </c>
      <c r="J201" s="11" t="s">
        <v>278</v>
      </c>
      <c r="K201" s="12">
        <v>61300040</v>
      </c>
      <c r="L201" s="9" t="s">
        <v>57</v>
      </c>
      <c r="M201" s="9" t="s">
        <v>54</v>
      </c>
      <c r="N201" s="13">
        <v>11527.71</v>
      </c>
    </row>
    <row r="202" spans="3:14" x14ac:dyDescent="0.25">
      <c r="C202" t="s">
        <v>286</v>
      </c>
      <c r="D202" s="4" t="s">
        <v>298</v>
      </c>
      <c r="E202">
        <v>60800020</v>
      </c>
      <c r="F202" s="28" t="s">
        <v>19</v>
      </c>
      <c r="G202" t="s">
        <v>18</v>
      </c>
      <c r="H202" s="29">
        <v>182605.77000000002</v>
      </c>
      <c r="J202" s="11" t="s">
        <v>278</v>
      </c>
      <c r="K202" s="12">
        <v>61400030</v>
      </c>
      <c r="L202" s="11" t="s">
        <v>63</v>
      </c>
      <c r="M202" s="9" t="s">
        <v>61</v>
      </c>
      <c r="N202" s="13">
        <v>51267.19</v>
      </c>
    </row>
    <row r="203" spans="3:14" x14ac:dyDescent="0.25">
      <c r="C203" t="s">
        <v>286</v>
      </c>
      <c r="D203" s="4" t="s">
        <v>298</v>
      </c>
      <c r="E203">
        <v>60900040</v>
      </c>
      <c r="F203" s="28" t="s">
        <v>31</v>
      </c>
      <c r="G203" t="s">
        <v>28</v>
      </c>
      <c r="H203" s="29">
        <v>2000</v>
      </c>
      <c r="J203" s="11" t="s">
        <v>278</v>
      </c>
      <c r="K203" s="12">
        <v>60400040</v>
      </c>
      <c r="L203" s="11" t="s">
        <v>226</v>
      </c>
      <c r="M203" s="9" t="s">
        <v>223</v>
      </c>
      <c r="N203" s="13">
        <v>129908.60428571429</v>
      </c>
    </row>
    <row r="204" spans="3:14" x14ac:dyDescent="0.25">
      <c r="C204" t="s">
        <v>286</v>
      </c>
      <c r="D204" s="4" t="s">
        <v>298</v>
      </c>
      <c r="E204">
        <v>60900010</v>
      </c>
      <c r="F204" s="28" t="s">
        <v>27</v>
      </c>
      <c r="G204" t="s">
        <v>28</v>
      </c>
      <c r="H204" s="29">
        <v>60788.299999999996</v>
      </c>
      <c r="J204" s="11" t="s">
        <v>278</v>
      </c>
      <c r="K204" s="12">
        <v>62200170</v>
      </c>
      <c r="L204" s="11" t="s">
        <v>134</v>
      </c>
      <c r="M204" s="9" t="s">
        <v>121</v>
      </c>
      <c r="N204" s="13">
        <v>66000</v>
      </c>
    </row>
    <row r="205" spans="3:14" x14ac:dyDescent="0.25">
      <c r="C205" t="s">
        <v>286</v>
      </c>
      <c r="D205" s="4" t="s">
        <v>298</v>
      </c>
      <c r="E205" s="34">
        <v>62900130</v>
      </c>
      <c r="F205" s="34" t="s">
        <v>176</v>
      </c>
      <c r="G205" s="35" t="s">
        <v>289</v>
      </c>
      <c r="H205" s="29">
        <v>56</v>
      </c>
      <c r="J205" s="11" t="s">
        <v>278</v>
      </c>
      <c r="K205" s="12">
        <v>60700010</v>
      </c>
      <c r="L205" s="11" t="s">
        <v>14</v>
      </c>
      <c r="M205" s="9" t="s">
        <v>15</v>
      </c>
      <c r="N205" s="13">
        <v>152852.85999999999</v>
      </c>
    </row>
    <row r="206" spans="3:14" x14ac:dyDescent="0.25">
      <c r="C206" t="s">
        <v>286</v>
      </c>
      <c r="D206" s="4" t="s">
        <v>298</v>
      </c>
      <c r="E206">
        <v>61100020</v>
      </c>
      <c r="F206" s="28" t="s">
        <v>46</v>
      </c>
      <c r="G206" t="s">
        <v>45</v>
      </c>
      <c r="H206" s="29">
        <v>11259.34</v>
      </c>
      <c r="J206" s="11" t="s">
        <v>278</v>
      </c>
      <c r="K206" s="12">
        <v>62600010</v>
      </c>
      <c r="L206" s="11" t="s">
        <v>157</v>
      </c>
      <c r="M206" s="9" t="s">
        <v>158</v>
      </c>
      <c r="N206" s="13">
        <v>17769.02</v>
      </c>
    </row>
    <row r="207" spans="3:14" x14ac:dyDescent="0.25">
      <c r="C207" t="s">
        <v>286</v>
      </c>
      <c r="D207" s="4" t="s">
        <v>298</v>
      </c>
      <c r="E207">
        <v>61100030</v>
      </c>
      <c r="F207" s="28" t="s">
        <v>47</v>
      </c>
      <c r="G207" t="s">
        <v>45</v>
      </c>
      <c r="H207" s="29">
        <v>54845.430000000008</v>
      </c>
      <c r="J207" s="11" t="s">
        <v>278</v>
      </c>
      <c r="K207" s="12">
        <v>62900010</v>
      </c>
      <c r="L207" s="11" t="s">
        <v>165</v>
      </c>
      <c r="M207" s="9" t="s">
        <v>166</v>
      </c>
      <c r="N207" s="13">
        <v>8366.2199999999993</v>
      </c>
    </row>
    <row r="208" spans="3:14" x14ac:dyDescent="0.25">
      <c r="C208" t="s">
        <v>286</v>
      </c>
      <c r="D208" s="4" t="s">
        <v>298</v>
      </c>
      <c r="E208">
        <v>61400140</v>
      </c>
      <c r="F208" s="28" t="s">
        <v>69</v>
      </c>
      <c r="G208" t="s">
        <v>61</v>
      </c>
      <c r="H208" s="29">
        <v>48000</v>
      </c>
      <c r="J208" s="11" t="s">
        <v>278</v>
      </c>
      <c r="K208" s="12">
        <v>62900020</v>
      </c>
      <c r="L208" s="11" t="s">
        <v>167</v>
      </c>
      <c r="M208" s="9" t="s">
        <v>166</v>
      </c>
      <c r="N208" s="13">
        <v>4690.05</v>
      </c>
    </row>
    <row r="209" spans="3:14" x14ac:dyDescent="0.25">
      <c r="C209" t="s">
        <v>286</v>
      </c>
      <c r="D209" s="4" t="s">
        <v>298</v>
      </c>
      <c r="E209">
        <v>61400150</v>
      </c>
      <c r="F209" t="s">
        <v>70</v>
      </c>
      <c r="G209" t="s">
        <v>61</v>
      </c>
      <c r="H209" s="8">
        <v>0</v>
      </c>
      <c r="J209" s="11" t="s">
        <v>278</v>
      </c>
      <c r="K209" s="12">
        <v>62500020</v>
      </c>
      <c r="L209" s="11" t="s">
        <v>150</v>
      </c>
      <c r="M209" s="9" t="s">
        <v>149</v>
      </c>
      <c r="N209" s="13">
        <v>210993.68</v>
      </c>
    </row>
    <row r="210" spans="3:14" x14ac:dyDescent="0.25">
      <c r="C210" t="s">
        <v>286</v>
      </c>
      <c r="D210" s="4" t="s">
        <v>298</v>
      </c>
      <c r="E210">
        <v>61400160</v>
      </c>
      <c r="F210" s="28" t="s">
        <v>71</v>
      </c>
      <c r="G210" t="s">
        <v>61</v>
      </c>
      <c r="H210" s="29">
        <v>48840</v>
      </c>
      <c r="J210" s="11" t="s">
        <v>278</v>
      </c>
      <c r="K210" s="12">
        <v>62500030</v>
      </c>
      <c r="L210" s="11" t="s">
        <v>151</v>
      </c>
      <c r="M210" s="9" t="s">
        <v>149</v>
      </c>
      <c r="N210" s="13">
        <v>3780.5699999999997</v>
      </c>
    </row>
    <row r="211" spans="3:14" x14ac:dyDescent="0.25">
      <c r="C211" t="s">
        <v>286</v>
      </c>
      <c r="D211" s="4" t="s">
        <v>298</v>
      </c>
      <c r="E211">
        <v>61400010</v>
      </c>
      <c r="F211" s="28" t="s">
        <v>60</v>
      </c>
      <c r="G211" t="s">
        <v>61</v>
      </c>
      <c r="H211" s="29">
        <v>778144.62999999989</v>
      </c>
      <c r="J211" s="11" t="s">
        <v>278</v>
      </c>
      <c r="K211" s="12">
        <v>62900040</v>
      </c>
      <c r="L211" s="9" t="s">
        <v>268</v>
      </c>
      <c r="M211" s="9" t="s">
        <v>166</v>
      </c>
      <c r="N211" s="13">
        <v>1271.08</v>
      </c>
    </row>
    <row r="212" spans="3:14" x14ac:dyDescent="0.25">
      <c r="C212" t="s">
        <v>286</v>
      </c>
      <c r="D212" s="4" t="s">
        <v>298</v>
      </c>
      <c r="E212">
        <v>61400020</v>
      </c>
      <c r="F212" s="28" t="s">
        <v>62</v>
      </c>
      <c r="G212" t="s">
        <v>61</v>
      </c>
      <c r="H212" s="29">
        <v>273287.7</v>
      </c>
      <c r="J212" s="11" t="s">
        <v>278</v>
      </c>
      <c r="K212" s="12">
        <v>60100140</v>
      </c>
      <c r="L212" s="11" t="s">
        <v>199</v>
      </c>
      <c r="M212" s="9" t="s">
        <v>186</v>
      </c>
      <c r="N212" s="13">
        <v>6601.65</v>
      </c>
    </row>
    <row r="213" spans="3:14" x14ac:dyDescent="0.25">
      <c r="C213" t="s">
        <v>286</v>
      </c>
      <c r="D213" s="4" t="s">
        <v>298</v>
      </c>
      <c r="E213">
        <v>61400040</v>
      </c>
      <c r="F213" s="28" t="s">
        <v>64</v>
      </c>
      <c r="G213" t="s">
        <v>61</v>
      </c>
      <c r="H213" s="29">
        <v>57436</v>
      </c>
      <c r="J213" s="11" t="s">
        <v>278</v>
      </c>
      <c r="K213" s="12">
        <v>62600040</v>
      </c>
      <c r="L213" s="11" t="s">
        <v>161</v>
      </c>
      <c r="M213" s="9" t="s">
        <v>158</v>
      </c>
      <c r="N213" s="13">
        <v>640</v>
      </c>
    </row>
    <row r="214" spans="3:14" x14ac:dyDescent="0.25">
      <c r="C214" t="s">
        <v>286</v>
      </c>
      <c r="D214" s="4" t="s">
        <v>298</v>
      </c>
      <c r="E214">
        <v>62200050</v>
      </c>
      <c r="F214" s="28" t="s">
        <v>124</v>
      </c>
      <c r="G214" t="s">
        <v>121</v>
      </c>
      <c r="H214" s="29">
        <v>42421.3</v>
      </c>
      <c r="J214" s="11" t="s">
        <v>278</v>
      </c>
      <c r="K214" s="12">
        <v>62900080</v>
      </c>
      <c r="L214" s="11" t="s">
        <v>172</v>
      </c>
      <c r="M214" s="9" t="s">
        <v>166</v>
      </c>
      <c r="N214" s="13">
        <f>906018.12+9858.49</f>
        <v>915876.61</v>
      </c>
    </row>
    <row r="215" spans="3:14" x14ac:dyDescent="0.25">
      <c r="C215" t="s">
        <v>286</v>
      </c>
      <c r="D215" s="4" t="s">
        <v>298</v>
      </c>
      <c r="E215">
        <v>62200110</v>
      </c>
      <c r="F215" s="28" t="s">
        <v>128</v>
      </c>
      <c r="G215" t="s">
        <v>121</v>
      </c>
      <c r="H215" s="29">
        <v>50687.8</v>
      </c>
      <c r="J215" s="11" t="s">
        <v>278</v>
      </c>
      <c r="K215" s="12">
        <v>60100180</v>
      </c>
      <c r="L215" s="9" t="s">
        <v>203</v>
      </c>
      <c r="M215" s="9" t="s">
        <v>186</v>
      </c>
      <c r="N215" s="13">
        <v>2070</v>
      </c>
    </row>
    <row r="216" spans="3:14" x14ac:dyDescent="0.25">
      <c r="C216" t="s">
        <v>286</v>
      </c>
      <c r="D216" s="4" t="s">
        <v>298</v>
      </c>
      <c r="E216">
        <v>62500020</v>
      </c>
      <c r="F216" s="28" t="s">
        <v>150</v>
      </c>
      <c r="G216" t="s">
        <v>149</v>
      </c>
      <c r="H216" s="29">
        <v>321875.71999999997</v>
      </c>
      <c r="J216" s="11"/>
      <c r="K216" s="7"/>
      <c r="N216" s="16">
        <f>SUM(N3:N215)</f>
        <v>52924791.208523229</v>
      </c>
    </row>
    <row r="217" spans="3:14" x14ac:dyDescent="0.25">
      <c r="C217" t="s">
        <v>286</v>
      </c>
      <c r="D217" s="4" t="s">
        <v>298</v>
      </c>
      <c r="E217">
        <v>62500030</v>
      </c>
      <c r="F217" s="28" t="s">
        <v>151</v>
      </c>
      <c r="G217" t="s">
        <v>149</v>
      </c>
      <c r="H217" s="29">
        <v>27246.15</v>
      </c>
    </row>
    <row r="218" spans="3:14" x14ac:dyDescent="0.25">
      <c r="C218" t="s">
        <v>286</v>
      </c>
      <c r="D218" s="4" t="s">
        <v>298</v>
      </c>
      <c r="E218">
        <v>62600040</v>
      </c>
      <c r="F218" s="28" t="s">
        <v>161</v>
      </c>
      <c r="G218" t="s">
        <v>158</v>
      </c>
      <c r="H218" s="29">
        <v>76068.179999999993</v>
      </c>
    </row>
    <row r="219" spans="3:14" x14ac:dyDescent="0.25">
      <c r="C219" t="s">
        <v>286</v>
      </c>
      <c r="D219" s="4" t="s">
        <v>298</v>
      </c>
      <c r="E219">
        <v>65000030</v>
      </c>
      <c r="F219" s="28" t="s">
        <v>177</v>
      </c>
      <c r="G219" t="s">
        <v>178</v>
      </c>
      <c r="H219" s="29">
        <v>27406.289999999997</v>
      </c>
      <c r="I219" s="24"/>
      <c r="K219" s="18"/>
    </row>
    <row r="220" spans="3:14" x14ac:dyDescent="0.25">
      <c r="C220" t="s">
        <v>286</v>
      </c>
      <c r="D220" s="4" t="s">
        <v>298</v>
      </c>
      <c r="E220">
        <v>60100040</v>
      </c>
      <c r="F220" s="28" t="s">
        <v>189</v>
      </c>
      <c r="G220" t="s">
        <v>186</v>
      </c>
      <c r="H220" s="29">
        <v>1500</v>
      </c>
      <c r="I220" s="24"/>
      <c r="K220" s="18"/>
    </row>
    <row r="221" spans="3:14" x14ac:dyDescent="0.25">
      <c r="C221" t="s">
        <v>286</v>
      </c>
      <c r="D221" s="4" t="s">
        <v>298</v>
      </c>
      <c r="E221">
        <v>61400030</v>
      </c>
      <c r="F221" s="28" t="s">
        <v>63</v>
      </c>
      <c r="G221" t="s">
        <v>61</v>
      </c>
      <c r="H221" s="29">
        <v>1000</v>
      </c>
      <c r="I221" s="24"/>
      <c r="K221" s="18"/>
    </row>
    <row r="222" spans="3:14" x14ac:dyDescent="0.25">
      <c r="C222" t="s">
        <v>286</v>
      </c>
      <c r="D222" s="4" t="s">
        <v>298</v>
      </c>
      <c r="E222" s="30">
        <v>62900080</v>
      </c>
      <c r="F222" s="30" t="s">
        <v>172</v>
      </c>
      <c r="G222" t="s">
        <v>166</v>
      </c>
      <c r="H222" s="29">
        <v>314</v>
      </c>
      <c r="I222" s="31">
        <f>SUM(H200:H222)</f>
        <v>2431342.6800000002</v>
      </c>
    </row>
  </sheetData>
  <sheetProtection password="8FB5" formatCells="0" formatColumns="0" formatRows="0" insertColumns="0" insertRows="0" insertHyperlinks="0" deleteColumns="0" deleteRows="0" sort="0" autoFilter="0" pivotTables="0"/>
  <autoFilter ref="A2:N222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topLeftCell="A28" workbookViewId="0">
      <selection activeCell="D1" sqref="D1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3" sqref="A3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41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234</v>
      </c>
      <c r="B1" s="2" t="s">
        <v>235</v>
      </c>
      <c r="C1" s="2" t="s">
        <v>236</v>
      </c>
      <c r="D1" s="2" t="s">
        <v>237</v>
      </c>
      <c r="E1" s="2" t="s">
        <v>238</v>
      </c>
      <c r="F1" s="2" t="s">
        <v>239</v>
      </c>
      <c r="G1" s="2" t="s">
        <v>10</v>
      </c>
    </row>
    <row r="2" spans="1:7" x14ac:dyDescent="0.25">
      <c r="A2" s="3" t="s">
        <v>240</v>
      </c>
      <c r="B2" s="3" t="s">
        <v>241</v>
      </c>
      <c r="C2" s="3" t="s">
        <v>242</v>
      </c>
      <c r="D2" s="3" t="s">
        <v>11</v>
      </c>
      <c r="E2" s="3" t="s">
        <v>243</v>
      </c>
      <c r="F2" s="3" t="s">
        <v>244</v>
      </c>
      <c r="G2" s="3" t="s">
        <v>12</v>
      </c>
    </row>
    <row r="3" spans="1:7" x14ac:dyDescent="0.25">
      <c r="A3" s="3" t="s">
        <v>245</v>
      </c>
      <c r="B3" s="3" t="s">
        <v>241</v>
      </c>
      <c r="C3" s="3" t="s">
        <v>246</v>
      </c>
      <c r="D3" s="3" t="s">
        <v>11</v>
      </c>
      <c r="E3" s="3" t="s">
        <v>243</v>
      </c>
      <c r="F3" s="3" t="s">
        <v>244</v>
      </c>
      <c r="G3" s="3" t="s">
        <v>12</v>
      </c>
    </row>
    <row r="4" spans="1:7" x14ac:dyDescent="0.25">
      <c r="A4" s="3" t="s">
        <v>247</v>
      </c>
      <c r="B4" s="3" t="s">
        <v>241</v>
      </c>
      <c r="C4" s="3" t="s">
        <v>248</v>
      </c>
      <c r="D4" s="3" t="s">
        <v>11</v>
      </c>
      <c r="E4" s="3" t="s">
        <v>243</v>
      </c>
      <c r="F4" s="3" t="s">
        <v>244</v>
      </c>
      <c r="G4" s="3" t="s">
        <v>12</v>
      </c>
    </row>
    <row r="5" spans="1:7" x14ac:dyDescent="0.25">
      <c r="A5" s="3" t="s">
        <v>249</v>
      </c>
      <c r="B5" s="3" t="s">
        <v>241</v>
      </c>
      <c r="C5" s="3" t="s">
        <v>250</v>
      </c>
      <c r="D5" s="3" t="s">
        <v>11</v>
      </c>
      <c r="E5" s="3" t="s">
        <v>243</v>
      </c>
      <c r="F5" s="3" t="s">
        <v>244</v>
      </c>
      <c r="G5" s="3" t="s">
        <v>12</v>
      </c>
    </row>
    <row r="6" spans="1:7" x14ac:dyDescent="0.25">
      <c r="A6" s="3" t="s">
        <v>251</v>
      </c>
      <c r="B6" s="3" t="s">
        <v>241</v>
      </c>
      <c r="C6" s="3" t="s">
        <v>242</v>
      </c>
      <c r="D6" s="3" t="s">
        <v>11</v>
      </c>
      <c r="E6" s="3" t="s">
        <v>243</v>
      </c>
      <c r="F6" s="3" t="s">
        <v>244</v>
      </c>
      <c r="G6" s="3" t="s">
        <v>12</v>
      </c>
    </row>
    <row r="7" spans="1:7" x14ac:dyDescent="0.25">
      <c r="A7" s="3" t="s">
        <v>252</v>
      </c>
      <c r="B7" s="3" t="s">
        <v>241</v>
      </c>
      <c r="C7" s="3" t="s">
        <v>242</v>
      </c>
      <c r="D7" s="3" t="s">
        <v>11</v>
      </c>
      <c r="E7" s="3" t="s">
        <v>243</v>
      </c>
      <c r="F7" s="3" t="s">
        <v>244</v>
      </c>
      <c r="G7" s="3" t="s">
        <v>12</v>
      </c>
    </row>
    <row r="8" spans="1:7" x14ac:dyDescent="0.25">
      <c r="A8" s="3" t="s">
        <v>253</v>
      </c>
      <c r="B8" s="3" t="s">
        <v>241</v>
      </c>
      <c r="C8" s="3" t="s">
        <v>242</v>
      </c>
      <c r="D8" s="3" t="s">
        <v>11</v>
      </c>
      <c r="E8" s="3" t="s">
        <v>243</v>
      </c>
      <c r="F8" s="3" t="s">
        <v>244</v>
      </c>
      <c r="G8" s="3" t="s">
        <v>12</v>
      </c>
    </row>
    <row r="9" spans="1:7" x14ac:dyDescent="0.25">
      <c r="A9" s="3" t="s">
        <v>254</v>
      </c>
      <c r="B9" s="3" t="s">
        <v>241</v>
      </c>
      <c r="C9" s="3" t="s">
        <v>242</v>
      </c>
      <c r="D9" s="3" t="s">
        <v>11</v>
      </c>
      <c r="E9" s="3" t="s">
        <v>243</v>
      </c>
      <c r="F9" s="3" t="s">
        <v>244</v>
      </c>
      <c r="G9" s="3" t="s">
        <v>12</v>
      </c>
    </row>
    <row r="10" spans="1:7" x14ac:dyDescent="0.25">
      <c r="A10" s="3" t="s">
        <v>255</v>
      </c>
      <c r="B10" s="3" t="s">
        <v>241</v>
      </c>
      <c r="C10" s="3" t="s">
        <v>242</v>
      </c>
      <c r="D10" s="3" t="s">
        <v>11</v>
      </c>
      <c r="E10" s="3" t="s">
        <v>243</v>
      </c>
      <c r="F10" s="3" t="s">
        <v>244</v>
      </c>
      <c r="G10" s="3" t="s">
        <v>12</v>
      </c>
    </row>
    <row r="11" spans="1:7" x14ac:dyDescent="0.25">
      <c r="A11" s="3" t="s">
        <v>256</v>
      </c>
      <c r="B11" s="3" t="s">
        <v>241</v>
      </c>
      <c r="C11" s="3" t="s">
        <v>242</v>
      </c>
      <c r="D11" s="3" t="s">
        <v>11</v>
      </c>
      <c r="E11" s="3" t="s">
        <v>243</v>
      </c>
      <c r="F11" s="3" t="s">
        <v>244</v>
      </c>
      <c r="G11" s="3" t="s">
        <v>12</v>
      </c>
    </row>
    <row r="12" spans="1:7" x14ac:dyDescent="0.25">
      <c r="A12" s="3" t="s">
        <v>257</v>
      </c>
      <c r="B12" s="3" t="s">
        <v>241</v>
      </c>
      <c r="C12" s="3" t="s">
        <v>258</v>
      </c>
      <c r="D12" s="3" t="s">
        <v>11</v>
      </c>
      <c r="E12" s="3" t="s">
        <v>258</v>
      </c>
      <c r="F12" s="3" t="s">
        <v>259</v>
      </c>
      <c r="G12" s="3" t="s">
        <v>12</v>
      </c>
    </row>
    <row r="13" spans="1:7" x14ac:dyDescent="0.25">
      <c r="A13" s="3" t="s">
        <v>260</v>
      </c>
      <c r="B13" s="3" t="s">
        <v>241</v>
      </c>
      <c r="C13" s="3" t="s">
        <v>246</v>
      </c>
      <c r="D13" s="3" t="s">
        <v>11</v>
      </c>
      <c r="E13" s="3" t="s">
        <v>243</v>
      </c>
      <c r="F13" s="3" t="s">
        <v>259</v>
      </c>
      <c r="G13" s="3" t="s">
        <v>12</v>
      </c>
    </row>
    <row r="14" spans="1:7" x14ac:dyDescent="0.25">
      <c r="A14" s="3" t="s">
        <v>261</v>
      </c>
      <c r="B14" s="3" t="s">
        <v>241</v>
      </c>
      <c r="C14" s="3" t="s">
        <v>258</v>
      </c>
      <c r="D14" s="3" t="s">
        <v>11</v>
      </c>
      <c r="E14" s="3" t="s">
        <v>258</v>
      </c>
      <c r="F14" s="3" t="s">
        <v>262</v>
      </c>
      <c r="G14" s="3" t="s">
        <v>12</v>
      </c>
    </row>
    <row r="15" spans="1:7" x14ac:dyDescent="0.25">
      <c r="A15" s="3" t="s">
        <v>263</v>
      </c>
      <c r="B15" s="3" t="s">
        <v>241</v>
      </c>
      <c r="C15" s="3" t="s">
        <v>246</v>
      </c>
      <c r="D15" s="3" t="s">
        <v>11</v>
      </c>
      <c r="E15" s="3" t="s">
        <v>243</v>
      </c>
      <c r="F15" s="3" t="s">
        <v>264</v>
      </c>
      <c r="G15" s="3" t="s">
        <v>12</v>
      </c>
    </row>
    <row r="16" spans="1:7" x14ac:dyDescent="0.25">
      <c r="A16" s="3" t="s">
        <v>265</v>
      </c>
      <c r="B16" s="3" t="s">
        <v>241</v>
      </c>
      <c r="C16" s="3" t="s">
        <v>258</v>
      </c>
      <c r="D16" s="3" t="s">
        <v>11</v>
      </c>
      <c r="E16" s="3" t="s">
        <v>258</v>
      </c>
      <c r="F16" s="3" t="s">
        <v>266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Admin</cp:lastModifiedBy>
  <dcterms:created xsi:type="dcterms:W3CDTF">2023-09-29T08:34:50Z</dcterms:created>
  <dcterms:modified xsi:type="dcterms:W3CDTF">2023-10-28T12:14:39Z</dcterms:modified>
  <cp:category/>
</cp:coreProperties>
</file>