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jgmagauay\Desktop\ACTUAL-BUDGET 2024\"/>
    </mc:Choice>
  </mc:AlternateContent>
  <xr:revisionPtr revIDLastSave="0" documentId="13_ncr:1_{BAE4F9E7-B6A5-4686-939C-10810F532B27}" xr6:coauthVersionLast="36" xr6:coauthVersionMax="36" xr10:uidLastSave="{00000000-0000-0000-0000-000000000000}"/>
  <bookViews>
    <workbookView xWindow="0" yWindow="0" windowWidth="19200" windowHeight="6440" xr2:uid="{00000000-000D-0000-FFFF-FFFF00000000}"/>
  </bookViews>
  <sheets>
    <sheet name="Comparative Variable Cost (2)" sheetId="6" r:id="rId1"/>
    <sheet name="Comparative Variable Cost" sheetId="1" r:id="rId2"/>
    <sheet name="Sheet3" sheetId="5" r:id="rId3"/>
    <sheet name="Sheet2" sheetId="4" r:id="rId4"/>
    <sheet name="BC" sheetId="2" r:id="rId5"/>
  </sheets>
  <calcPr calcId="179021"/>
</workbook>
</file>

<file path=xl/calcChain.xml><?xml version="1.0" encoding="utf-8"?>
<calcChain xmlns="http://schemas.openxmlformats.org/spreadsheetml/2006/main">
  <c r="I9" i="6" l="1"/>
  <c r="H9" i="6"/>
  <c r="I8" i="6" l="1"/>
  <c r="H8" i="6"/>
  <c r="I7" i="6"/>
  <c r="H7" i="6"/>
  <c r="I6" i="6"/>
  <c r="H6" i="6"/>
  <c r="I5" i="6"/>
  <c r="H5" i="6"/>
  <c r="I4" i="6"/>
  <c r="H4" i="6"/>
  <c r="I3" i="6"/>
  <c r="H3" i="6"/>
  <c r="I5" i="1"/>
  <c r="H5" i="1"/>
  <c r="I11" i="1"/>
  <c r="I10" i="1"/>
  <c r="I9" i="1"/>
  <c r="I8" i="1"/>
  <c r="I7" i="1"/>
  <c r="I6" i="1"/>
  <c r="I4" i="1"/>
  <c r="I3" i="1"/>
  <c r="H11" i="1"/>
  <c r="H10" i="1"/>
  <c r="H9" i="1"/>
  <c r="H8" i="1"/>
  <c r="H7" i="1"/>
  <c r="H6" i="1"/>
  <c r="H4" i="1"/>
  <c r="H3" i="1"/>
  <c r="G16" i="4" l="1"/>
  <c r="G15" i="4"/>
  <c r="G14" i="4"/>
  <c r="G13" i="4"/>
  <c r="G12" i="4"/>
  <c r="G11" i="4"/>
  <c r="G10" i="4"/>
  <c r="G9" i="4"/>
  <c r="I11" i="5"/>
  <c r="H11" i="5"/>
  <c r="G11" i="5"/>
  <c r="F11" i="5"/>
  <c r="E11" i="5"/>
  <c r="D11" i="5"/>
  <c r="H16" i="4"/>
  <c r="H15" i="4"/>
  <c r="H14" i="4"/>
  <c r="H13" i="4"/>
  <c r="H12" i="4"/>
  <c r="H11" i="4"/>
  <c r="H10" i="4"/>
  <c r="H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F89ABCF9-86F9-4CBD-B1DF-9BF99D10CDD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DC47B091-180B-49D4-91AB-53CD5A26335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" authorId="0" shapeId="0" xr:uid="{4760FB6B-5D23-4332-BF24-A36F05D82E4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" authorId="0" shapeId="0" xr:uid="{806CD94C-F6DD-4C84-BB00-C0C023C1581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" authorId="0" shapeId="0" xr:uid="{A79E7100-B1E0-4194-8EB4-11505F13972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" authorId="0" shapeId="0" xr:uid="{F0C0A139-8AFF-4F3B-9EA7-9BCEBF25E8F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" authorId="0" shapeId="0" xr:uid="{470AF5DA-E55D-4E1C-B9EF-0FD36EA091F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" authorId="0" shapeId="0" xr:uid="{4E3617EC-F671-48E0-92B4-C70EBC2EE35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" authorId="0" shapeId="0" xr:uid="{7E32C17F-1D6A-4DEE-808E-A9A978044EF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" authorId="0" shapeId="0" xr:uid="{076B2556-C271-4E21-BE6F-52AC8291E21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" authorId="0" shapeId="0" xr:uid="{05E25A84-977B-4B0B-9B1E-87540825F4F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" authorId="0" shapeId="0" xr:uid="{50AF336D-45A2-4095-B82F-924A585614B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" authorId="0" shapeId="0" xr:uid="{1ABB5A40-AF60-43B4-AD20-925353FA7B2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" authorId="0" shapeId="0" xr:uid="{AE3BE243-0079-4826-9F3D-3EB8BCD0F63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" authorId="0" shapeId="0" xr:uid="{808C3807-FCAC-4BD6-89E7-3CF4BE69723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" authorId="0" shapeId="0" xr:uid="{5EED8038-BDF1-45AB-A4D2-D22DA298407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" authorId="0" shapeId="0" xr:uid="{B66BCBE0-DA2E-4484-AA25-F17D6108E60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" authorId="0" shapeId="0" xr:uid="{9DC1AD68-105F-40F5-9D28-A4078C0EC3F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" authorId="0" shapeId="0" xr:uid="{06D58C64-A6AB-4DBE-8FDF-813E5999F55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" authorId="0" shapeId="0" xr:uid="{B7A1FA87-F84A-4216-9BD9-B67BEE8D8F1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" authorId="0" shapeId="0" xr:uid="{8A6ACFF2-8A66-49A0-829D-024044D26C1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" authorId="0" shapeId="0" xr:uid="{4D506D03-CF66-478C-B2DE-1FBDD92C552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" authorId="0" shapeId="0" xr:uid="{185DBD42-12E8-4F94-B73E-90771ADB1E4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" authorId="0" shapeId="0" xr:uid="{C1B5D74C-171A-41BA-9E90-62ED44B84B5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" authorId="0" shapeId="0" xr:uid="{DC7D61FB-E1FA-4253-A911-DBFBAEF51FE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" authorId="0" shapeId="0" xr:uid="{0A8A13DB-6424-45C6-810D-1A3D6FC061A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" authorId="0" shapeId="0" xr:uid="{5AEB2D5F-FEA4-4FB1-A097-D6FD64D2C47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" authorId="0" shapeId="0" xr:uid="{F922BBE4-BD10-4391-83FA-6A23575355B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" authorId="0" shapeId="0" xr:uid="{EE31BD63-AA2F-479E-AA56-6313110EFE9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" authorId="0" shapeId="0" xr:uid="{0FEF693D-6A3E-4869-B51F-7E30A8F0CB5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<sst xmlns="http://schemas.openxmlformats.org/spreadsheetml/2006/main" count="123" uniqueCount="59">
  <si>
    <t>Comparative Variable Cost Template
Run Date : 2023-09-25 17:29:20</t>
  </si>
  <si>
    <t>Plant</t>
  </si>
  <si>
    <t>Business Center</t>
  </si>
  <si>
    <t>Sales BOM Group</t>
  </si>
  <si>
    <t>Component</t>
  </si>
  <si>
    <t>Cost</t>
  </si>
  <si>
    <t>Sales Unit</t>
  </si>
  <si>
    <t>KG</t>
  </si>
  <si>
    <t>Cost/KG</t>
  </si>
  <si>
    <t>Cost/Unit</t>
  </si>
  <si>
    <t>BC Name</t>
  </si>
  <si>
    <t>Status</t>
  </si>
  <si>
    <t>CENTRAL LUZON</t>
  </si>
  <si>
    <t>ACTIVE</t>
  </si>
  <si>
    <t>Factory Supplies</t>
  </si>
  <si>
    <t>RETAIL</t>
  </si>
  <si>
    <t>YTD</t>
  </si>
  <si>
    <t/>
  </si>
  <si>
    <t>TOTAL</t>
  </si>
  <si>
    <t>CHOOKS-TO-GO</t>
  </si>
  <si>
    <t>ULING ROASTERS</t>
  </si>
  <si>
    <t>RESELLER TSPI</t>
  </si>
  <si>
    <t>Heads/Packs/Pcs</t>
  </si>
  <si>
    <t>Kilograms</t>
  </si>
  <si>
    <t>Net Sales</t>
  </si>
  <si>
    <t>Cost of Sales</t>
  </si>
  <si>
    <t>Packaging Supplies</t>
  </si>
  <si>
    <t>Light and Power</t>
  </si>
  <si>
    <t>LPG</t>
  </si>
  <si>
    <t>Blastfreezing</t>
  </si>
  <si>
    <t>Freight</t>
  </si>
  <si>
    <t>Sales Commission</t>
  </si>
  <si>
    <t>Distribution</t>
  </si>
  <si>
    <t>Total Variable Cost</t>
  </si>
  <si>
    <t>Contribution Margin</t>
  </si>
  <si>
    <t>%CM</t>
  </si>
  <si>
    <t>RESELLER</t>
  </si>
  <si>
    <t>Distribution Expense</t>
  </si>
  <si>
    <t>Row Labels</t>
  </si>
  <si>
    <t>Plant Name</t>
  </si>
  <si>
    <t>MAPPING</t>
  </si>
  <si>
    <t>Sales Coversion</t>
  </si>
  <si>
    <t xml:space="preserve"> Heads(QTY)</t>
  </si>
  <si>
    <t>Packs/Pcs(QTY)</t>
  </si>
  <si>
    <t xml:space="preserve"> Kilos(WT)</t>
  </si>
  <si>
    <t xml:space="preserve"> Gross Amount</t>
  </si>
  <si>
    <t xml:space="preserve">   Net Amount</t>
  </si>
  <si>
    <t>DRESSED - OTHERS</t>
  </si>
  <si>
    <t>LIEMPO</t>
  </si>
  <si>
    <t>MARINATED CHICKEN (RAW)</t>
  </si>
  <si>
    <t>MARINATED CUT UPS</t>
  </si>
  <si>
    <t>NON MARINATED CUT UPS</t>
  </si>
  <si>
    <t>OTHER SPECIALTY PRODUCTS</t>
  </si>
  <si>
    <t>OTHER VAP PRODUCTS</t>
  </si>
  <si>
    <t>ROASTED CHICKEN</t>
  </si>
  <si>
    <t>ROASTED CUT UPS</t>
  </si>
  <si>
    <t>RSL</t>
  </si>
  <si>
    <t>ZAMBOANGA</t>
  </si>
  <si>
    <t>ISABELA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</si>
</sst>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###,000"/>
    <numFmt numFmtId="166" formatCode="_(* #,##0_);_(* \(#,##0\);_(* &quot;-&quot;??_);_(@_)"/>
    <numFmt numFmtId="167" formatCode="#,##0.00%"/>
    <numFmt numFmtId="168" formatCode="_-* #,##0_-;\-* #,##0_-;_-* &quot;-&quot;??_-;_-@_-"/>
  </numFmts>
  <fonts count="8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rgb="FF333333"/>
      <name val="Arial"/>
      <family val="2"/>
    </font>
    <font>
      <b/>
      <sz val="8"/>
      <color rgb="FF1F497D"/>
      <name val="Verdana"/>
      <family val="2"/>
    </font>
    <font>
      <sz val="8"/>
      <color rgb="FF1F497D"/>
      <name val="Verdana"/>
      <family val="2"/>
    </font>
    <font>
      <sz val="9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F7F7F7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FFFF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rgb="FF000000"/>
      </left>
      <right/>
      <top style="thin">
        <color rgb="FFDDDDDD"/>
      </top>
      <bottom style="thin">
        <color rgb="FFDDDDDD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rgb="FF000000"/>
      </left>
      <right/>
      <top style="medium">
        <color rgb="FF000000"/>
      </top>
      <bottom style="thin">
        <color rgb="FFDDDDDD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theme="3" tint="-0.24994659260841701"/>
      </left>
      <right/>
      <top/>
      <bottom/>
      <diagonal/>
    </border>
  </borders>
  <cellStyleXfs count="6">
    <xf numFmtId="0" fontId="0" fillId="0" borderId="0"/>
    <xf numFmtId="164" fontId="3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5" fillId="4" borderId="3" applyNumberFormat="0" applyAlignment="0" applyProtection="0">
      <alignment horizontal="left" vertical="center" indent="1"/>
    </xf>
    <xf numFmtId="165" fontId="6" fillId="5" borderId="3" applyNumberFormat="0" applyAlignment="0" applyProtection="0">
      <alignment horizontal="left" vertical="center" indent="1"/>
    </xf>
  </cellStyleXfs>
  <cellXfs count="22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49" fontId="4" fillId="3" borderId="2" xfId="0" applyNumberFormat="1" applyFont="1" applyFill="1" applyBorder="1" applyAlignment="1">
      <alignment horizontal="left"/>
    </xf>
    <xf numFmtId="2" fontId="0" fillId="0" borderId="0" xfId="1" applyNumberFormat="1" applyFont="1"/>
    <xf numFmtId="0" fontId="5" fillId="4" borderId="4" xfId="4" quotePrefix="1" applyNumberFormat="1" applyBorder="1" applyAlignment="1"/>
    <xf numFmtId="0" fontId="6" fillId="5" borderId="3" xfId="5" quotePrefix="1" applyNumberFormat="1" applyAlignment="1">
      <alignment horizontal="center" wrapText="1"/>
    </xf>
    <xf numFmtId="0" fontId="4" fillId="6" borderId="0" xfId="0" applyFont="1" applyFill="1" applyAlignment="1">
      <alignment horizontal="left"/>
    </xf>
    <xf numFmtId="49" fontId="4" fillId="3" borderId="5" xfId="0" applyNumberFormat="1" applyFont="1" applyFill="1" applyBorder="1" applyAlignment="1">
      <alignment horizontal="left"/>
    </xf>
    <xf numFmtId="166" fontId="0" fillId="0" borderId="6" xfId="1" applyNumberFormat="1" applyFont="1" applyBorder="1"/>
    <xf numFmtId="166" fontId="0" fillId="0" borderId="7" xfId="1" applyNumberFormat="1" applyFont="1" applyBorder="1"/>
    <xf numFmtId="49" fontId="7" fillId="7" borderId="8" xfId="0" applyNumberFormat="1" applyFont="1" applyFill="1" applyBorder="1" applyAlignment="1">
      <alignment horizontal="left"/>
    </xf>
    <xf numFmtId="3" fontId="7" fillId="7" borderId="9" xfId="0" applyNumberFormat="1" applyFont="1" applyFill="1" applyBorder="1" applyAlignment="1">
      <alignment horizontal="right"/>
    </xf>
    <xf numFmtId="167" fontId="7" fillId="7" borderId="9" xfId="0" applyNumberFormat="1" applyFont="1" applyFill="1" applyBorder="1" applyAlignment="1">
      <alignment horizontal="right"/>
    </xf>
    <xf numFmtId="0" fontId="6" fillId="5" borderId="10" xfId="5" applyNumberFormat="1" applyBorder="1" applyAlignment="1">
      <alignment horizontal="center" wrapText="1"/>
    </xf>
    <xf numFmtId="166" fontId="0" fillId="0" borderId="0" xfId="0" applyNumberFormat="1"/>
    <xf numFmtId="164" fontId="0" fillId="0" borderId="0" xfId="1" applyFont="1"/>
    <xf numFmtId="0" fontId="0" fillId="0" borderId="0" xfId="0" applyAlignment="1">
      <alignment horizontal="center"/>
    </xf>
    <xf numFmtId="168" fontId="0" fillId="0" borderId="0" xfId="1" applyNumberFormat="1" applyFont="1"/>
    <xf numFmtId="168" fontId="0" fillId="0" borderId="0" xfId="0" applyNumberFormat="1"/>
    <xf numFmtId="164" fontId="0" fillId="8" borderId="0" xfId="1" applyFont="1" applyFill="1"/>
  </cellXfs>
  <cellStyles count="6">
    <cellStyle name="Comma" xfId="1" builtinId="3"/>
    <cellStyle name="Comma 2" xfId="3" xr:uid="{00000000-0005-0000-0000-00002F000000}"/>
    <cellStyle name="Normal" xfId="0" builtinId="0"/>
    <cellStyle name="Normal 2" xfId="2" xr:uid="{00000000-0005-0000-0000-000030000000}"/>
    <cellStyle name="SAPDimensionCell" xfId="4" xr:uid="{C62DB165-9F81-4CC1-83FB-6E5108A6CA56}"/>
    <cellStyle name="SAPMemberCell" xfId="5" xr:uid="{4167010D-08CC-4241-8396-5BFE12F44316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8E717-A2A8-4FAE-A813-88632CA32A75}">
  <dimension ref="A1:I9"/>
  <sheetViews>
    <sheetView tabSelected="1" workbookViewId="0">
      <selection activeCell="A4" sqref="A4"/>
    </sheetView>
  </sheetViews>
  <sheetFormatPr defaultRowHeight="14.5" x14ac:dyDescent="0.35"/>
  <cols>
    <col min="1" max="1" width="41.08984375" bestFit="1" customWidth="1"/>
    <col min="2" max="3" width="18.7265625" bestFit="1" customWidth="1"/>
    <col min="4" max="4" width="11.7265625" bestFit="1" customWidth="1"/>
    <col min="5" max="5" width="13.6328125" bestFit="1" customWidth="1"/>
    <col min="6" max="6" width="12.90625" bestFit="1" customWidth="1"/>
    <col min="7" max="7" width="12.54296875" bestFit="1" customWidth="1"/>
    <col min="8" max="8" width="9.26953125" bestFit="1" customWidth="1"/>
    <col min="9" max="9" width="11.7265625" bestFit="1" customWidth="1"/>
  </cols>
  <sheetData>
    <row r="1" spans="1:9" ht="29" x14ac:dyDescent="0.35">
      <c r="A1" s="1" t="s">
        <v>0</v>
      </c>
    </row>
    <row r="2" spans="1:9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spans="1:9" x14ac:dyDescent="0.35">
      <c r="A3">
        <v>1016</v>
      </c>
      <c r="B3" s="3" t="s">
        <v>58</v>
      </c>
      <c r="C3" t="s">
        <v>26</v>
      </c>
      <c r="D3" s="3" t="s">
        <v>15</v>
      </c>
      <c r="E3" s="17">
        <v>6272717.6100000003</v>
      </c>
      <c r="F3" s="17">
        <v>1847154.25</v>
      </c>
      <c r="G3" s="17">
        <v>1848474.7749999999</v>
      </c>
      <c r="H3" s="5">
        <f>E3/G3</f>
        <v>3.3934558885176025</v>
      </c>
      <c r="I3" s="5">
        <f>E3/F3</f>
        <v>3.3958818598934011</v>
      </c>
    </row>
    <row r="4" spans="1:9" x14ac:dyDescent="0.35">
      <c r="A4">
        <v>1016</v>
      </c>
      <c r="B4" s="3" t="s">
        <v>58</v>
      </c>
      <c r="C4" t="s">
        <v>28</v>
      </c>
      <c r="D4" s="3" t="s">
        <v>15</v>
      </c>
      <c r="E4" s="17">
        <v>8056020.6400000006</v>
      </c>
      <c r="F4" s="17">
        <v>1847154.25</v>
      </c>
      <c r="G4" s="17">
        <v>1848474.7749999999</v>
      </c>
      <c r="H4" s="5">
        <f t="shared" ref="H4:H8" si="0">E4/G4</f>
        <v>4.3581988507254588</v>
      </c>
      <c r="I4" s="5">
        <f t="shared" ref="I4:I8" si="1">E4/F4</f>
        <v>4.3613145139340697</v>
      </c>
    </row>
    <row r="5" spans="1:9" x14ac:dyDescent="0.35">
      <c r="A5">
        <v>1016</v>
      </c>
      <c r="B5" s="3" t="s">
        <v>58</v>
      </c>
      <c r="C5" t="s">
        <v>31</v>
      </c>
      <c r="D5" s="3" t="s">
        <v>15</v>
      </c>
      <c r="E5" s="17">
        <v>1352050.04</v>
      </c>
      <c r="F5" s="17">
        <v>1847154.25</v>
      </c>
      <c r="G5" s="17">
        <v>1848474.7749999999</v>
      </c>
      <c r="H5" s="5">
        <f t="shared" si="0"/>
        <v>0.73144089293834158</v>
      </c>
      <c r="I5" s="5">
        <f t="shared" si="1"/>
        <v>0.7319637978257636</v>
      </c>
    </row>
    <row r="6" spans="1:9" x14ac:dyDescent="0.35">
      <c r="A6">
        <v>1016</v>
      </c>
      <c r="B6" s="3" t="s">
        <v>58</v>
      </c>
      <c r="C6" t="s">
        <v>37</v>
      </c>
      <c r="D6" s="3" t="s">
        <v>15</v>
      </c>
      <c r="E6" s="17">
        <v>16318058.449999999</v>
      </c>
      <c r="F6" s="17">
        <v>1847154.25</v>
      </c>
      <c r="G6" s="17">
        <v>1848474.7749999999</v>
      </c>
      <c r="H6" s="5">
        <f t="shared" si="0"/>
        <v>8.827850220460812</v>
      </c>
      <c r="I6" s="5">
        <f t="shared" si="1"/>
        <v>8.8341612239475928</v>
      </c>
    </row>
    <row r="7" spans="1:9" x14ac:dyDescent="0.35">
      <c r="A7">
        <v>1016</v>
      </c>
      <c r="B7" s="3" t="s">
        <v>58</v>
      </c>
      <c r="C7" s="3" t="s">
        <v>14</v>
      </c>
      <c r="D7" s="3" t="s">
        <v>15</v>
      </c>
      <c r="E7" s="17">
        <v>1421493.9299999997</v>
      </c>
      <c r="F7" s="17">
        <v>1847154.25</v>
      </c>
      <c r="G7" s="17">
        <v>1848474.7749999999</v>
      </c>
      <c r="H7" s="5">
        <f t="shared" si="0"/>
        <v>0.76900910373526721</v>
      </c>
      <c r="I7" s="5">
        <f t="shared" si="1"/>
        <v>0.76955886602323531</v>
      </c>
    </row>
    <row r="8" spans="1:9" x14ac:dyDescent="0.35">
      <c r="A8">
        <v>1016</v>
      </c>
      <c r="B8" s="3" t="s">
        <v>58</v>
      </c>
      <c r="C8" t="s">
        <v>37</v>
      </c>
      <c r="D8" s="3" t="s">
        <v>56</v>
      </c>
      <c r="E8" s="17">
        <v>1784250.3299999998</v>
      </c>
      <c r="F8" s="17">
        <v>269137</v>
      </c>
      <c r="G8" s="17">
        <v>363604.66</v>
      </c>
      <c r="H8" s="5">
        <f t="shared" si="0"/>
        <v>4.9071162344288988</v>
      </c>
      <c r="I8" s="5">
        <f t="shared" si="1"/>
        <v>6.629524480097496</v>
      </c>
    </row>
    <row r="9" spans="1:9" x14ac:dyDescent="0.35">
      <c r="A9">
        <v>1016</v>
      </c>
      <c r="B9" s="3" t="s">
        <v>58</v>
      </c>
      <c r="C9" t="s">
        <v>31</v>
      </c>
      <c r="D9" s="3" t="s">
        <v>56</v>
      </c>
      <c r="E9" s="17">
        <v>30000</v>
      </c>
      <c r="F9" s="17">
        <v>269137</v>
      </c>
      <c r="G9" s="17">
        <v>363604.66</v>
      </c>
      <c r="H9" s="5">
        <f t="shared" ref="H9" si="2">E9/G9</f>
        <v>8.2507193389655689E-2</v>
      </c>
      <c r="I9" s="5">
        <f t="shared" ref="I9" si="3">E9/F9</f>
        <v>0.11146739392948572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workbookViewId="0">
      <selection activeCell="A5" sqref="A5:XFD5"/>
    </sheetView>
  </sheetViews>
  <sheetFormatPr defaultRowHeight="14.5" x14ac:dyDescent="0.35"/>
  <cols>
    <col min="1" max="1" width="41.08984375" bestFit="1" customWidth="1"/>
    <col min="2" max="3" width="18.7265625" bestFit="1" customWidth="1"/>
    <col min="4" max="4" width="11.7265625" bestFit="1" customWidth="1"/>
    <col min="5" max="5" width="13.6328125" bestFit="1" customWidth="1"/>
    <col min="6" max="6" width="12.90625" bestFit="1" customWidth="1"/>
    <col min="7" max="7" width="12.54296875" bestFit="1" customWidth="1"/>
    <col min="8" max="8" width="9.26953125" bestFit="1" customWidth="1"/>
    <col min="9" max="9" width="11.7265625" bestFit="1" customWidth="1"/>
  </cols>
  <sheetData>
    <row r="1" spans="1:9" ht="29" x14ac:dyDescent="0.35">
      <c r="A1" s="1" t="s">
        <v>0</v>
      </c>
    </row>
    <row r="2" spans="1:9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spans="1:9" x14ac:dyDescent="0.35">
      <c r="A3">
        <v>1031</v>
      </c>
      <c r="B3" t="s">
        <v>57</v>
      </c>
      <c r="C3" t="s">
        <v>26</v>
      </c>
      <c r="D3" s="3" t="s">
        <v>15</v>
      </c>
      <c r="E3" s="21">
        <v>3626622.77</v>
      </c>
      <c r="F3" s="17">
        <v>1119275.5</v>
      </c>
      <c r="G3" s="17">
        <v>1114036.385</v>
      </c>
      <c r="H3" s="5">
        <f>E3/G3</f>
        <v>3.2553898766959932</v>
      </c>
      <c r="I3" s="5">
        <f>E3/F3</f>
        <v>3.2401520179794878</v>
      </c>
    </row>
    <row r="4" spans="1:9" x14ac:dyDescent="0.35">
      <c r="A4">
        <v>1031</v>
      </c>
      <c r="B4" t="s">
        <v>57</v>
      </c>
      <c r="C4" t="s">
        <v>28</v>
      </c>
      <c r="D4" s="3" t="s">
        <v>15</v>
      </c>
      <c r="E4" s="17">
        <v>4221911</v>
      </c>
      <c r="F4" s="17">
        <v>1119275.5</v>
      </c>
      <c r="G4" s="17">
        <v>1114036.385</v>
      </c>
      <c r="H4" s="5">
        <f t="shared" ref="H4:H11" si="0">E4/G4</f>
        <v>3.7897424687794197</v>
      </c>
      <c r="I4" s="5">
        <f t="shared" ref="I4:I11" si="1">E4/F4</f>
        <v>3.7720034075614093</v>
      </c>
    </row>
    <row r="5" spans="1:9" x14ac:dyDescent="0.35">
      <c r="A5">
        <v>1031</v>
      </c>
      <c r="B5" t="s">
        <v>57</v>
      </c>
      <c r="C5" t="s">
        <v>27</v>
      </c>
      <c r="D5" s="3" t="s">
        <v>15</v>
      </c>
      <c r="E5" s="17">
        <v>345945.60000000003</v>
      </c>
      <c r="F5" s="17">
        <v>1119275.5</v>
      </c>
      <c r="G5" s="17">
        <v>1114036.385</v>
      </c>
      <c r="H5" s="5">
        <f t="shared" ref="H5" si="2">E5/G5</f>
        <v>0.31053348405671688</v>
      </c>
      <c r="I5" s="5">
        <f t="shared" ref="I5" si="3">E5/F5</f>
        <v>0.30907993608365414</v>
      </c>
    </row>
    <row r="6" spans="1:9" x14ac:dyDescent="0.35">
      <c r="A6">
        <v>1031</v>
      </c>
      <c r="B6" t="s">
        <v>57</v>
      </c>
      <c r="C6" t="s">
        <v>31</v>
      </c>
      <c r="D6" s="3" t="s">
        <v>15</v>
      </c>
      <c r="E6" s="17">
        <v>964430.51</v>
      </c>
      <c r="F6" s="17">
        <v>1119275.5</v>
      </c>
      <c r="G6" s="17">
        <v>1114036.385</v>
      </c>
      <c r="H6" s="5">
        <f t="shared" si="0"/>
        <v>0.86570826858585948</v>
      </c>
      <c r="I6" s="5">
        <f t="shared" si="1"/>
        <v>0.86165605340240181</v>
      </c>
    </row>
    <row r="7" spans="1:9" x14ac:dyDescent="0.35">
      <c r="A7">
        <v>1031</v>
      </c>
      <c r="B7" t="s">
        <v>57</v>
      </c>
      <c r="C7" t="s">
        <v>37</v>
      </c>
      <c r="D7" s="3" t="s">
        <v>15</v>
      </c>
      <c r="E7" s="17">
        <v>10381319.150000002</v>
      </c>
      <c r="F7" s="17">
        <v>1119275.5</v>
      </c>
      <c r="G7" s="17">
        <v>1114036.385</v>
      </c>
      <c r="H7" s="5">
        <f t="shared" si="0"/>
        <v>9.3186535823962355</v>
      </c>
      <c r="I7" s="5">
        <f t="shared" si="1"/>
        <v>9.2750347434568177</v>
      </c>
    </row>
    <row r="8" spans="1:9" x14ac:dyDescent="0.35">
      <c r="A8">
        <v>1031</v>
      </c>
      <c r="B8" t="s">
        <v>57</v>
      </c>
      <c r="C8" s="3" t="s">
        <v>14</v>
      </c>
      <c r="D8" s="3" t="s">
        <v>15</v>
      </c>
      <c r="E8" s="17">
        <v>2072868.7399999998</v>
      </c>
      <c r="F8" s="17">
        <v>1119275.5</v>
      </c>
      <c r="G8" s="17">
        <v>1114036.385</v>
      </c>
      <c r="H8" s="5">
        <f t="shared" si="0"/>
        <v>1.8606831589257291</v>
      </c>
      <c r="I8" s="5">
        <f t="shared" si="1"/>
        <v>1.8519736561731226</v>
      </c>
    </row>
    <row r="9" spans="1:9" x14ac:dyDescent="0.35">
      <c r="A9">
        <v>1031</v>
      </c>
      <c r="B9" t="s">
        <v>57</v>
      </c>
      <c r="C9" t="s">
        <v>26</v>
      </c>
      <c r="D9" s="3" t="s">
        <v>56</v>
      </c>
      <c r="E9" s="21"/>
      <c r="F9" s="17"/>
      <c r="G9" s="17"/>
      <c r="H9" s="5" t="e">
        <f t="shared" si="0"/>
        <v>#DIV/0!</v>
      </c>
      <c r="I9" s="5" t="e">
        <f t="shared" si="1"/>
        <v>#DIV/0!</v>
      </c>
    </row>
    <row r="10" spans="1:9" x14ac:dyDescent="0.35">
      <c r="A10">
        <v>1031</v>
      </c>
      <c r="B10" t="s">
        <v>57</v>
      </c>
      <c r="C10" t="s">
        <v>37</v>
      </c>
      <c r="D10" s="3" t="s">
        <v>56</v>
      </c>
      <c r="E10" s="17">
        <v>926472.86</v>
      </c>
      <c r="F10" s="17">
        <v>685529</v>
      </c>
      <c r="G10" s="17">
        <v>750696.95000000007</v>
      </c>
      <c r="H10" s="5">
        <f t="shared" si="0"/>
        <v>1.2341502919387111</v>
      </c>
      <c r="I10" s="5">
        <f t="shared" si="1"/>
        <v>1.3514714330101278</v>
      </c>
    </row>
    <row r="11" spans="1:9" x14ac:dyDescent="0.35">
      <c r="A11">
        <v>1031</v>
      </c>
      <c r="B11" t="s">
        <v>57</v>
      </c>
      <c r="C11" t="s">
        <v>28</v>
      </c>
      <c r="D11" s="3" t="s">
        <v>56</v>
      </c>
      <c r="E11" s="17"/>
      <c r="F11" s="17"/>
      <c r="G11" s="17"/>
      <c r="H11" s="5" t="e">
        <f t="shared" si="0"/>
        <v>#DIV/0!</v>
      </c>
      <c r="I11" s="5" t="e">
        <f t="shared" si="1"/>
        <v>#DIV/0!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A5640-D62D-4856-AA7D-3714FEFB1058}">
  <dimension ref="A1:I11"/>
  <sheetViews>
    <sheetView zoomScale="85" zoomScaleNormal="85" workbookViewId="0">
      <selection activeCell="D11" sqref="D11:I11"/>
    </sheetView>
  </sheetViews>
  <sheetFormatPr defaultRowHeight="14.5" x14ac:dyDescent="0.35"/>
  <cols>
    <col min="1" max="1" width="10.08984375" bestFit="1" customWidth="1"/>
    <col min="2" max="2" width="14.453125" bestFit="1" customWidth="1"/>
    <col min="3" max="3" width="25.36328125" bestFit="1" customWidth="1"/>
    <col min="4" max="4" width="13.81640625" bestFit="1" customWidth="1"/>
    <col min="5" max="5" width="11.08984375" bestFit="1" customWidth="1"/>
    <col min="6" max="6" width="13.54296875" bestFit="1" customWidth="1"/>
    <col min="7" max="7" width="10.81640625" bestFit="1" customWidth="1"/>
    <col min="8" max="8" width="13.26953125" bestFit="1" customWidth="1"/>
    <col min="9" max="9" width="12.26953125" bestFit="1" customWidth="1"/>
  </cols>
  <sheetData>
    <row r="1" spans="1:9" x14ac:dyDescent="0.35">
      <c r="A1" t="s">
        <v>38</v>
      </c>
      <c r="B1" t="s">
        <v>39</v>
      </c>
      <c r="C1" t="s">
        <v>40</v>
      </c>
      <c r="D1" s="18" t="s">
        <v>41</v>
      </c>
      <c r="E1" s="18" t="s">
        <v>42</v>
      </c>
      <c r="F1" s="18" t="s">
        <v>43</v>
      </c>
      <c r="G1" s="18" t="s">
        <v>44</v>
      </c>
      <c r="H1" s="18" t="s">
        <v>45</v>
      </c>
      <c r="I1" s="18" t="s">
        <v>46</v>
      </c>
    </row>
    <row r="2" spans="1:9" x14ac:dyDescent="0.35">
      <c r="A2">
        <v>1014</v>
      </c>
      <c r="B2" t="s">
        <v>12</v>
      </c>
      <c r="C2" t="s">
        <v>47</v>
      </c>
      <c r="D2" s="19">
        <v>1103</v>
      </c>
      <c r="E2" s="19">
        <v>1103</v>
      </c>
      <c r="F2" s="19">
        <v>0</v>
      </c>
      <c r="G2" s="19">
        <v>925.9400000000004</v>
      </c>
      <c r="H2" s="19">
        <v>150369.99999999994</v>
      </c>
      <c r="I2" s="19">
        <v>150369.99999999994</v>
      </c>
    </row>
    <row r="3" spans="1:9" x14ac:dyDescent="0.35">
      <c r="A3">
        <v>1014</v>
      </c>
      <c r="B3" t="s">
        <v>12</v>
      </c>
      <c r="C3" t="s">
        <v>48</v>
      </c>
      <c r="D3" s="19">
        <v>216872</v>
      </c>
      <c r="E3" s="19">
        <v>0</v>
      </c>
      <c r="F3" s="19">
        <v>216872</v>
      </c>
      <c r="G3" s="19">
        <v>20967.499999999989</v>
      </c>
      <c r="H3" s="19">
        <v>55360891.749999993</v>
      </c>
      <c r="I3" s="19">
        <v>54084087.66000025</v>
      </c>
    </row>
    <row r="4" spans="1:9" x14ac:dyDescent="0.35">
      <c r="A4">
        <v>1014</v>
      </c>
      <c r="B4" t="s">
        <v>12</v>
      </c>
      <c r="C4" t="s">
        <v>49</v>
      </c>
      <c r="D4" s="19">
        <v>75530</v>
      </c>
      <c r="E4" s="19">
        <v>75530</v>
      </c>
      <c r="F4" s="19">
        <v>0</v>
      </c>
      <c r="G4" s="19">
        <v>75530</v>
      </c>
      <c r="H4" s="19">
        <v>18312025</v>
      </c>
      <c r="I4" s="19">
        <v>18312025</v>
      </c>
    </row>
    <row r="5" spans="1:9" x14ac:dyDescent="0.35">
      <c r="A5">
        <v>1014</v>
      </c>
      <c r="B5" t="s">
        <v>12</v>
      </c>
      <c r="C5" t="s">
        <v>50</v>
      </c>
      <c r="D5" s="19">
        <v>129111</v>
      </c>
      <c r="E5" s="19">
        <v>0</v>
      </c>
      <c r="F5" s="19">
        <v>257871</v>
      </c>
      <c r="G5" s="19">
        <v>136073.25000000084</v>
      </c>
      <c r="H5" s="19">
        <v>30299222</v>
      </c>
      <c r="I5" s="19">
        <v>30299222</v>
      </c>
    </row>
    <row r="6" spans="1:9" x14ac:dyDescent="0.35">
      <c r="A6">
        <v>1014</v>
      </c>
      <c r="B6" t="s">
        <v>12</v>
      </c>
      <c r="C6" t="s">
        <v>51</v>
      </c>
      <c r="D6" s="19">
        <v>0.5</v>
      </c>
      <c r="E6" s="19">
        <v>0</v>
      </c>
      <c r="F6" s="19">
        <v>1</v>
      </c>
      <c r="G6" s="19">
        <v>0.6</v>
      </c>
      <c r="H6" s="19">
        <v>110</v>
      </c>
      <c r="I6" s="19">
        <v>110</v>
      </c>
    </row>
    <row r="7" spans="1:9" x14ac:dyDescent="0.35">
      <c r="A7">
        <v>1014</v>
      </c>
      <c r="B7" t="s">
        <v>12</v>
      </c>
      <c r="C7" t="s">
        <v>52</v>
      </c>
      <c r="D7" s="19">
        <v>14034</v>
      </c>
      <c r="E7" s="19">
        <v>0</v>
      </c>
      <c r="F7" s="19">
        <v>41032</v>
      </c>
      <c r="G7" s="19">
        <v>18375.719999999954</v>
      </c>
      <c r="H7" s="19">
        <v>3687686.2499999995</v>
      </c>
      <c r="I7" s="19">
        <v>3292583.2599999835</v>
      </c>
    </row>
    <row r="8" spans="1:9" x14ac:dyDescent="0.35">
      <c r="A8">
        <v>1014</v>
      </c>
      <c r="B8" t="s">
        <v>12</v>
      </c>
      <c r="C8" t="s">
        <v>53</v>
      </c>
      <c r="D8" s="19">
        <v>1242.25</v>
      </c>
      <c r="E8" s="19">
        <v>0</v>
      </c>
      <c r="F8" s="19">
        <v>4390</v>
      </c>
      <c r="G8" s="19">
        <v>1339.6000000000001</v>
      </c>
      <c r="H8" s="19">
        <v>414185</v>
      </c>
      <c r="I8" s="19">
        <v>369806.3100000018</v>
      </c>
    </row>
    <row r="9" spans="1:9" x14ac:dyDescent="0.35">
      <c r="A9">
        <v>1014</v>
      </c>
      <c r="B9" t="s">
        <v>12</v>
      </c>
      <c r="C9" t="s">
        <v>54</v>
      </c>
      <c r="D9" s="19">
        <v>2938483</v>
      </c>
      <c r="E9" s="19">
        <v>2938483</v>
      </c>
      <c r="F9" s="19">
        <v>0</v>
      </c>
      <c r="G9" s="19">
        <v>2938483</v>
      </c>
      <c r="H9" s="19">
        <v>864831713.06999993</v>
      </c>
      <c r="I9" s="19">
        <v>859746632.58999825</v>
      </c>
    </row>
    <row r="10" spans="1:9" x14ac:dyDescent="0.35">
      <c r="A10">
        <v>1014</v>
      </c>
      <c r="B10" t="s">
        <v>12</v>
      </c>
      <c r="C10" t="s">
        <v>55</v>
      </c>
      <c r="D10" s="19">
        <v>3714.75</v>
      </c>
      <c r="E10" s="19">
        <v>0</v>
      </c>
      <c r="F10" s="19">
        <v>8104</v>
      </c>
      <c r="G10" s="19">
        <v>7092.25</v>
      </c>
      <c r="H10" s="19">
        <v>1279320.2</v>
      </c>
      <c r="I10" s="19">
        <v>1274438.9500000018</v>
      </c>
    </row>
    <row r="11" spans="1:9" x14ac:dyDescent="0.35">
      <c r="D11" s="20">
        <f>SUM(D2:D10)</f>
        <v>3380090.5</v>
      </c>
      <c r="E11" s="20">
        <f t="shared" ref="E11:I11" si="0">SUM(E2:E10)</f>
        <v>3015116</v>
      </c>
      <c r="F11" s="20">
        <f t="shared" si="0"/>
        <v>528270</v>
      </c>
      <c r="G11" s="20">
        <f t="shared" si="0"/>
        <v>3198787.8600000008</v>
      </c>
      <c r="H11" s="20">
        <f t="shared" si="0"/>
        <v>974335523.26999998</v>
      </c>
      <c r="I11" s="20">
        <f t="shared" si="0"/>
        <v>967529275.76999855</v>
      </c>
    </row>
  </sheetData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87D4-FD3A-431E-895D-5B21A9FB32D6}">
  <dimension ref="A1:H19"/>
  <sheetViews>
    <sheetView zoomScale="85" zoomScaleNormal="85" workbookViewId="0">
      <selection activeCell="G16" sqref="G16"/>
    </sheetView>
  </sheetViews>
  <sheetFormatPr defaultRowHeight="14.5" x14ac:dyDescent="0.35"/>
  <cols>
    <col min="1" max="1" width="15.26953125" bestFit="1" customWidth="1"/>
    <col min="2" max="3" width="12" bestFit="1" customWidth="1"/>
    <col min="4" max="5" width="11" bestFit="1" customWidth="1"/>
    <col min="7" max="7" width="11.81640625" bestFit="1" customWidth="1"/>
    <col min="8" max="8" width="9.1796875" bestFit="1" customWidth="1"/>
  </cols>
  <sheetData>
    <row r="1" spans="1:8" x14ac:dyDescent="0.35">
      <c r="B1" t="s">
        <v>16</v>
      </c>
    </row>
    <row r="2" spans="1:8" ht="21.5" x14ac:dyDescent="0.35">
      <c r="A2" s="6" t="s">
        <v>17</v>
      </c>
      <c r="B2" s="7" t="s">
        <v>18</v>
      </c>
      <c r="C2" s="7" t="s">
        <v>19</v>
      </c>
      <c r="D2" s="7" t="s">
        <v>20</v>
      </c>
      <c r="E2" s="7" t="s">
        <v>21</v>
      </c>
      <c r="G2" s="15" t="s">
        <v>15</v>
      </c>
      <c r="H2" s="15" t="s">
        <v>36</v>
      </c>
    </row>
    <row r="3" spans="1:8" ht="15" thickBot="1" x14ac:dyDescent="0.4">
      <c r="A3" s="8"/>
    </row>
    <row r="4" spans="1:8" x14ac:dyDescent="0.35">
      <c r="A4" s="9" t="s">
        <v>6</v>
      </c>
      <c r="B4" s="10">
        <v>3380090.5</v>
      </c>
      <c r="C4" s="10">
        <v>3023348.5</v>
      </c>
      <c r="D4" s="10">
        <v>159187.5</v>
      </c>
      <c r="E4" s="10">
        <v>197554.5</v>
      </c>
    </row>
    <row r="5" spans="1:8" x14ac:dyDescent="0.35">
      <c r="A5" s="4" t="s">
        <v>22</v>
      </c>
      <c r="B5" s="11">
        <v>3543386</v>
      </c>
      <c r="C5" s="11">
        <v>3137295</v>
      </c>
      <c r="D5" s="11">
        <v>166487</v>
      </c>
      <c r="E5" s="11">
        <v>239604</v>
      </c>
    </row>
    <row r="6" spans="1:8" x14ac:dyDescent="0.35">
      <c r="A6" s="4" t="s">
        <v>23</v>
      </c>
      <c r="B6" s="11">
        <v>3198787.8600000003</v>
      </c>
      <c r="C6" s="11">
        <v>2848060.2500000005</v>
      </c>
      <c r="D6" s="11">
        <v>151967.215</v>
      </c>
      <c r="E6" s="11">
        <v>198760.39500000002</v>
      </c>
    </row>
    <row r="7" spans="1:8" x14ac:dyDescent="0.35">
      <c r="A7" s="12" t="s">
        <v>24</v>
      </c>
      <c r="B7" s="13">
        <v>965397814.8599999</v>
      </c>
      <c r="C7" s="13">
        <v>870058622.63999999</v>
      </c>
      <c r="D7" s="13">
        <v>44919935.280000001</v>
      </c>
      <c r="E7" s="13">
        <v>50419256.939999998</v>
      </c>
    </row>
    <row r="8" spans="1:8" x14ac:dyDescent="0.35">
      <c r="A8" s="4" t="s">
        <v>25</v>
      </c>
      <c r="B8" s="11">
        <v>596244606.68998635</v>
      </c>
      <c r="C8" s="11">
        <v>533874780.70998621</v>
      </c>
      <c r="D8" s="11">
        <v>28258760.510000106</v>
      </c>
      <c r="E8" s="11">
        <v>34111065.469999999</v>
      </c>
    </row>
    <row r="9" spans="1:8" x14ac:dyDescent="0.35">
      <c r="A9" s="4" t="s">
        <v>14</v>
      </c>
      <c r="B9" s="11">
        <v>3359008.1100000003</v>
      </c>
      <c r="C9" s="11">
        <v>1097851.03</v>
      </c>
      <c r="D9" s="11">
        <v>2261157.08</v>
      </c>
      <c r="E9" s="11">
        <v>0</v>
      </c>
      <c r="G9" s="16">
        <f>C9+D9</f>
        <v>3359008.1100000003</v>
      </c>
      <c r="H9" s="16">
        <f>E9</f>
        <v>0</v>
      </c>
    </row>
    <row r="10" spans="1:8" x14ac:dyDescent="0.35">
      <c r="A10" s="4" t="s">
        <v>26</v>
      </c>
      <c r="B10" s="11">
        <v>10095555.689999999</v>
      </c>
      <c r="C10" s="11">
        <v>9450843.6400000006</v>
      </c>
      <c r="D10" s="11">
        <v>476508.67999999993</v>
      </c>
      <c r="E10" s="11">
        <v>168203.37</v>
      </c>
      <c r="G10" s="16">
        <f t="shared" ref="G10:G16" si="0">C10+D10</f>
        <v>9927352.3200000003</v>
      </c>
      <c r="H10" s="16">
        <f t="shared" ref="H10:H16" si="1">E10</f>
        <v>168203.37</v>
      </c>
    </row>
    <row r="11" spans="1:8" x14ac:dyDescent="0.35">
      <c r="A11" s="4" t="s">
        <v>27</v>
      </c>
      <c r="B11" s="11">
        <v>0</v>
      </c>
      <c r="C11" s="11">
        <v>0</v>
      </c>
      <c r="D11" s="11">
        <v>0</v>
      </c>
      <c r="E11" s="11">
        <v>0</v>
      </c>
      <c r="G11" s="16">
        <f t="shared" si="0"/>
        <v>0</v>
      </c>
      <c r="H11" s="16">
        <f t="shared" si="1"/>
        <v>0</v>
      </c>
    </row>
    <row r="12" spans="1:8" x14ac:dyDescent="0.35">
      <c r="A12" s="4" t="s">
        <v>28</v>
      </c>
      <c r="B12" s="11">
        <v>14117290.239999998</v>
      </c>
      <c r="C12" s="11">
        <v>14117290.239999998</v>
      </c>
      <c r="D12" s="11">
        <v>0</v>
      </c>
      <c r="E12" s="11">
        <v>0</v>
      </c>
      <c r="G12" s="16">
        <f t="shared" si="0"/>
        <v>14117290.239999998</v>
      </c>
      <c r="H12" s="16">
        <f t="shared" si="1"/>
        <v>0</v>
      </c>
    </row>
    <row r="13" spans="1:8" x14ac:dyDescent="0.35">
      <c r="A13" s="4" t="s">
        <v>29</v>
      </c>
      <c r="B13" s="11">
        <v>0</v>
      </c>
      <c r="C13" s="11">
        <v>0</v>
      </c>
      <c r="D13" s="11">
        <v>0</v>
      </c>
      <c r="E13" s="11">
        <v>0</v>
      </c>
      <c r="G13" s="16">
        <f t="shared" si="0"/>
        <v>0</v>
      </c>
      <c r="H13" s="16">
        <f t="shared" si="1"/>
        <v>0</v>
      </c>
    </row>
    <row r="14" spans="1:8" x14ac:dyDescent="0.35">
      <c r="A14" s="4" t="s">
        <v>30</v>
      </c>
      <c r="B14" s="11">
        <v>0</v>
      </c>
      <c r="C14" s="11">
        <v>0</v>
      </c>
      <c r="D14" s="11">
        <v>0</v>
      </c>
      <c r="E14" s="11">
        <v>0</v>
      </c>
      <c r="G14" s="16">
        <f t="shared" si="0"/>
        <v>0</v>
      </c>
      <c r="H14" s="16">
        <f t="shared" si="1"/>
        <v>0</v>
      </c>
    </row>
    <row r="15" spans="1:8" x14ac:dyDescent="0.35">
      <c r="A15" s="4" t="s">
        <v>31</v>
      </c>
      <c r="B15" s="11">
        <v>6117111.3899999997</v>
      </c>
      <c r="C15" s="11">
        <v>6116474.6599999992</v>
      </c>
      <c r="D15" s="11">
        <v>636.73</v>
      </c>
      <c r="E15" s="11">
        <v>0</v>
      </c>
      <c r="G15" s="16">
        <f t="shared" si="0"/>
        <v>6117111.3899999997</v>
      </c>
      <c r="H15" s="16">
        <f t="shared" si="1"/>
        <v>0</v>
      </c>
    </row>
    <row r="16" spans="1:8" x14ac:dyDescent="0.35">
      <c r="A16" s="4" t="s">
        <v>32</v>
      </c>
      <c r="B16" s="11">
        <v>6489659.3500000006</v>
      </c>
      <c r="C16" s="11">
        <v>6191890.2200000007</v>
      </c>
      <c r="D16" s="11">
        <v>296017.77999999991</v>
      </c>
      <c r="E16" s="11">
        <v>1751.3499999999995</v>
      </c>
      <c r="G16" s="16">
        <f t="shared" si="0"/>
        <v>6487908.0000000009</v>
      </c>
      <c r="H16" s="16">
        <f t="shared" si="1"/>
        <v>1751.3499999999995</v>
      </c>
    </row>
    <row r="17" spans="1:5" x14ac:dyDescent="0.35">
      <c r="A17" s="4" t="s">
        <v>33</v>
      </c>
      <c r="B17" s="11">
        <v>636423231.46998644</v>
      </c>
      <c r="C17" s="11">
        <v>570849130.49998617</v>
      </c>
      <c r="D17" s="11">
        <v>31293080.780000109</v>
      </c>
      <c r="E17" s="11">
        <v>34281020.189999998</v>
      </c>
    </row>
    <row r="18" spans="1:5" x14ac:dyDescent="0.35">
      <c r="A18" s="4" t="s">
        <v>34</v>
      </c>
      <c r="B18" s="11">
        <v>328974583.39001346</v>
      </c>
      <c r="C18" s="11">
        <v>299209492.14001381</v>
      </c>
      <c r="D18" s="11">
        <v>13626854.499999892</v>
      </c>
      <c r="E18" s="11">
        <v>16138236.75</v>
      </c>
    </row>
    <row r="19" spans="1:5" x14ac:dyDescent="0.35">
      <c r="A19" s="12" t="s">
        <v>35</v>
      </c>
      <c r="B19" s="14">
        <v>0.34076582557597845</v>
      </c>
      <c r="C19" s="14">
        <v>0.3438957839784737</v>
      </c>
      <c r="D19" s="14">
        <v>0.30335872959432036</v>
      </c>
      <c r="E19" s="14">
        <v>0.32008081295614588</v>
      </c>
    </row>
  </sheetData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D11" sqref="D11"/>
    </sheetView>
  </sheetViews>
  <sheetFormatPr defaultRowHeight="14.5" x14ac:dyDescent="0.35"/>
  <cols>
    <col min="1" max="1" width="16.453125" bestFit="1" customWidth="1"/>
    <col min="2" max="2" width="8.1796875" bestFit="1" customWidth="1"/>
  </cols>
  <sheetData>
    <row r="1" spans="1:2" x14ac:dyDescent="0.35">
      <c r="A1" s="2" t="s">
        <v>10</v>
      </c>
      <c r="B1" s="2" t="s">
        <v>11</v>
      </c>
    </row>
    <row r="2" spans="1:2" x14ac:dyDescent="0.35">
      <c r="A2" t="s">
        <v>12</v>
      </c>
      <c r="B2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Comparative Variable Cost (2)</vt:lpstr>
      <vt:lpstr>Comparative Variable Cost</vt:lpstr>
      <vt:lpstr>Sheet3</vt:lpstr>
      <vt:lpstr>Sheet2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Variable Cost Temp</dc:subject>
  <dc:creator>BAVI</dc:creator>
  <cp:keywords/>
  <dc:description>Comparative Variable Cost Temp</dc:description>
  <cp:lastModifiedBy>Janet G. Magauay</cp:lastModifiedBy>
  <dcterms:created xsi:type="dcterms:W3CDTF">2023-09-25T09:29:20Z</dcterms:created>
  <dcterms:modified xsi:type="dcterms:W3CDTF">2023-10-27T12:28:53Z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