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87E5EB82-0675-4D6C-9808-E71685685606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ariable Cost" sheetId="1" r:id="rId1"/>
    <sheet name="Sheet3" sheetId="5" r:id="rId2"/>
    <sheet name="Sheet2" sheetId="4" r:id="rId3"/>
    <sheet name="BC" sheetId="2" r:id="rId4"/>
  </sheets>
  <calcPr calcId="179021"/>
</workbook>
</file>

<file path=xl/calcChain.xml><?xml version="1.0" encoding="utf-8"?>
<calcChain xmlns="http://schemas.openxmlformats.org/spreadsheetml/2006/main">
  <c r="H7" i="1" l="1"/>
  <c r="H6" i="1"/>
  <c r="I6" i="1"/>
  <c r="H5" i="1"/>
  <c r="I5" i="1"/>
  <c r="H4" i="1"/>
  <c r="I4" i="1"/>
  <c r="G16" i="4"/>
  <c r="G15" i="4"/>
  <c r="G14" i="4"/>
  <c r="G13" i="4"/>
  <c r="G12" i="4"/>
  <c r="G11" i="4"/>
  <c r="G10" i="4"/>
  <c r="G9" i="4"/>
  <c r="I11" i="5"/>
  <c r="H11" i="5"/>
  <c r="G11" i="5"/>
  <c r="F11" i="5"/>
  <c r="E11" i="5"/>
  <c r="D11" i="5"/>
  <c r="H16" i="4"/>
  <c r="H15" i="4"/>
  <c r="H14" i="4"/>
  <c r="H13" i="4"/>
  <c r="H12" i="4"/>
  <c r="H11" i="4"/>
  <c r="H10" i="4"/>
  <c r="H9" i="4"/>
  <c r="I7" i="1" l="1"/>
  <c r="H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70014275-3106-48D8-B444-1F6AA0B3901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8541B8C9-6E8A-4D19-92FA-D805E4998A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47DDA57E-F33F-44D9-A282-E916CA1611D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106F51FC-4654-42F3-B07A-5CE7CED2B9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957C2EBE-710D-4E1F-9E83-EEDC500FF67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CF18350F-96DA-4C3E-9E72-5FD3BA3042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D05CCB2C-5AD7-4008-84E7-4F778929BD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F30B3D0A-336C-4252-8FA1-074F0DFB0D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<sst xmlns="http://schemas.openxmlformats.org/spreadsheetml/2006/main" count="80" uniqueCount="57">
  <si>
    <t>Comparative Variable Cost Template
Run Date : 2023-09-25 17:29:20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</si>
  <si>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</si>
  <si>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</si>
  <si>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</si>
  <si>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</si>
  <si>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</si>
  <si>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</si>
  <si>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</si>
  <si>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</si>
  <si>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</si>
  <si>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</si>
  <si>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</si>
  <si>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CENTRAL LUZON</t>
  </si>
  <si>
    <t>ACTIVE</t>
  </si>
  <si>
    <t>Factory Supplies</t>
  </si>
  <si>
    <t>RETAIL</t>
  </si>
  <si>
    <t>YTD</t>
  </si>
  <si>
    <t/>
  </si>
  <si>
    <t>TOTAL</t>
  </si>
  <si>
    <t>CHOOKS-TO-GO</t>
  </si>
  <si>
    <t>ULING ROASTERS</t>
  </si>
  <si>
    <t>RESELLER TSPI</t>
  </si>
  <si>
    <t>Heads/Packs/Pcs</t>
  </si>
  <si>
    <t>Kilograms</t>
  </si>
  <si>
    <t>Net Sales</t>
  </si>
  <si>
    <t>Cost of Sales</t>
  </si>
  <si>
    <t>Packaging Supplies</t>
  </si>
  <si>
    <t>Light and Power</t>
  </si>
  <si>
    <t>LPG</t>
  </si>
  <si>
    <t>Blastfreezing</t>
  </si>
  <si>
    <t>Freight</t>
  </si>
  <si>
    <t>Sales Commission</t>
  </si>
  <si>
    <t>Distribution</t>
  </si>
  <si>
    <t>Total Variable Cost</t>
  </si>
  <si>
    <t>Contribution Margin</t>
  </si>
  <si>
    <t>%CM</t>
  </si>
  <si>
    <t>RESELLER</t>
  </si>
  <si>
    <t>Distribution Expense</t>
  </si>
  <si>
    <t>Row Labels</t>
  </si>
  <si>
    <t>Plant Name</t>
  </si>
  <si>
    <t>MAPPING</t>
  </si>
  <si>
    <t>Sales Coversion</t>
  </si>
  <si>
    <t xml:space="preserve"> Heads(QTY)</t>
  </si>
  <si>
    <t>Packs/Pcs(QTY)</t>
  </si>
  <si>
    <t xml:space="preserve"> Kilos(WT)</t>
  </si>
  <si>
    <t xml:space="preserve"> Gross Amount</t>
  </si>
  <si>
    <t xml:space="preserve">   Net Amount</t>
  </si>
  <si>
    <t>DRESSED - OTHERS</t>
  </si>
  <si>
    <t>LIEMPO</t>
  </si>
  <si>
    <t>MARINATED CHICKEN (RAW)</t>
  </si>
  <si>
    <t>MARINATED CUT UPS</t>
  </si>
  <si>
    <t>NON MARINATED CUT UPS</t>
  </si>
  <si>
    <t>OTHER SPECIALTY PRODUCTS</t>
  </si>
  <si>
    <t>OTHER VAP PRODUCTS</t>
  </si>
  <si>
    <t>ROASTED CHICKEN</t>
  </si>
  <si>
    <t>ROASTED CUT UPS</t>
  </si>
  <si>
    <t>METRO MANILA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</si>
</sst>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,000"/>
    <numFmt numFmtId="166" formatCode="_(* #,##0_);_(* \(#,##0\);_(* &quot;-&quot;??_);_(@_)"/>
    <numFmt numFmtId="167" formatCode="#,##0.00%"/>
    <numFmt numFmtId="168" formatCode="_-* #,##0_-;\-* #,##0_-;_-* &quot;-&quot;??_-;_-@_-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7F7F7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DDDDDD"/>
      </top>
      <bottom style="thin">
        <color rgb="FFDDDDDD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000000"/>
      </left>
      <right/>
      <top style="medium">
        <color rgb="FF000000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4" borderId="3" applyNumberFormat="0" applyAlignment="0" applyProtection="0">
      <alignment horizontal="left" vertical="center" indent="1"/>
    </xf>
    <xf numFmtId="165" fontId="6" fillId="5" borderId="3" applyNumberFormat="0" applyAlignment="0" applyProtection="0">
      <alignment horizontal="left" vertical="center" indent="1"/>
    </xf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4" fillId="3" borderId="2" xfId="0" applyNumberFormat="1" applyFont="1" applyFill="1" applyBorder="1" applyAlignment="1">
      <alignment horizontal="left"/>
    </xf>
    <xf numFmtId="2" fontId="0" fillId="0" borderId="0" xfId="1" applyNumberFormat="1" applyFont="1"/>
    <xf numFmtId="0" fontId="5" fillId="4" borderId="4" xfId="4" quotePrefix="1" applyNumberFormat="1" applyBorder="1" applyAlignment="1"/>
    <xf numFmtId="0" fontId="6" fillId="5" borderId="3" xfId="5" quotePrefix="1" applyNumberFormat="1" applyAlignment="1">
      <alignment horizontal="center" wrapText="1"/>
    </xf>
    <xf numFmtId="0" fontId="4" fillId="6" borderId="0" xfId="0" applyFont="1" applyFill="1" applyAlignment="1">
      <alignment horizontal="left"/>
    </xf>
    <xf numFmtId="49" fontId="4" fillId="3" borderId="5" xfId="0" applyNumberFormat="1" applyFont="1" applyFill="1" applyBorder="1" applyAlignment="1">
      <alignment horizontal="left"/>
    </xf>
    <xf numFmtId="166" fontId="0" fillId="0" borderId="6" xfId="1" applyNumberFormat="1" applyFont="1" applyBorder="1"/>
    <xf numFmtId="166" fontId="0" fillId="0" borderId="7" xfId="1" applyNumberFormat="1" applyFont="1" applyBorder="1"/>
    <xf numFmtId="49" fontId="7" fillId="7" borderId="8" xfId="0" applyNumberFormat="1" applyFont="1" applyFill="1" applyBorder="1" applyAlignment="1">
      <alignment horizontal="left"/>
    </xf>
    <xf numFmtId="3" fontId="7" fillId="7" borderId="9" xfId="0" applyNumberFormat="1" applyFont="1" applyFill="1" applyBorder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0" fontId="6" fillId="5" borderId="10" xfId="5" applyNumberFormat="1" applyBorder="1" applyAlignment="1">
      <alignment horizontal="center" wrapText="1"/>
    </xf>
    <xf numFmtId="166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</cellXfs>
  <cellStyles count="6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SAPDimensionCell" xfId="4" xr:uid="{C62DB165-9F81-4CC1-83FB-6E5108A6CA56}"/>
    <cellStyle name="SAPMemberCell" xfId="5" xr:uid="{4167010D-08CC-4241-8396-5BFE12F4431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6" sqref="G6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1017</v>
      </c>
      <c r="B3" t="s">
        <v>56</v>
      </c>
      <c r="C3" t="s">
        <v>26</v>
      </c>
      <c r="D3" s="3" t="s">
        <v>15</v>
      </c>
      <c r="E3" s="17">
        <v>18523849.870000005</v>
      </c>
      <c r="F3" s="17">
        <v>6271775.0011999998</v>
      </c>
      <c r="G3" s="17">
        <v>5838810.4500000002</v>
      </c>
      <c r="H3" s="5">
        <f>E3/G3</f>
        <v>3.1725383155741946</v>
      </c>
      <c r="I3" s="5">
        <f>E3/F3</f>
        <v>2.9535258944167757</v>
      </c>
    </row>
    <row r="4" spans="1:9" x14ac:dyDescent="0.35">
      <c r="A4">
        <v>1017</v>
      </c>
      <c r="B4" t="s">
        <v>56</v>
      </c>
      <c r="C4" t="s">
        <v>28</v>
      </c>
      <c r="D4" s="3" t="s">
        <v>15</v>
      </c>
      <c r="E4" s="17">
        <v>20821332.340000004</v>
      </c>
      <c r="F4" s="17">
        <v>6271775.0011999998</v>
      </c>
      <c r="G4" s="17">
        <v>5838810.4500000002</v>
      </c>
      <c r="H4" s="5">
        <f t="shared" ref="H4:H7" si="0">E4/G4</f>
        <v>3.5660229970301573</v>
      </c>
      <c r="I4" s="5">
        <f t="shared" ref="I4:I7" si="1">E4/F4</f>
        <v>3.3198468274158732</v>
      </c>
    </row>
    <row r="5" spans="1:9" x14ac:dyDescent="0.35">
      <c r="A5">
        <v>1017</v>
      </c>
      <c r="B5" t="s">
        <v>56</v>
      </c>
      <c r="C5" t="s">
        <v>31</v>
      </c>
      <c r="D5" s="3" t="s">
        <v>15</v>
      </c>
      <c r="E5" s="17">
        <v>31821246.239999998</v>
      </c>
      <c r="F5" s="17">
        <v>6271775.0011999998</v>
      </c>
      <c r="G5" s="17">
        <v>5838810.4500000002</v>
      </c>
      <c r="H5" s="5">
        <f t="shared" si="0"/>
        <v>5.44995363567591</v>
      </c>
      <c r="I5" s="5">
        <f t="shared" si="1"/>
        <v>5.0737225480683747</v>
      </c>
    </row>
    <row r="6" spans="1:9" x14ac:dyDescent="0.35">
      <c r="A6">
        <v>1017</v>
      </c>
      <c r="B6" t="s">
        <v>56</v>
      </c>
      <c r="C6" t="s">
        <v>37</v>
      </c>
      <c r="D6" s="3" t="s">
        <v>15</v>
      </c>
      <c r="E6" s="17">
        <v>13440827.859999999</v>
      </c>
      <c r="F6" s="17">
        <v>6271775.0011999998</v>
      </c>
      <c r="G6" s="17">
        <v>5838810.4500000002</v>
      </c>
      <c r="H6" s="5">
        <f t="shared" si="0"/>
        <v>2.3019805104308531</v>
      </c>
      <c r="I6" s="5">
        <f t="shared" si="1"/>
        <v>2.1430660151916037</v>
      </c>
    </row>
    <row r="7" spans="1:9" x14ac:dyDescent="0.35">
      <c r="A7">
        <v>1017</v>
      </c>
      <c r="B7" t="s">
        <v>56</v>
      </c>
      <c r="C7" s="3" t="s">
        <v>14</v>
      </c>
      <c r="D7" s="3" t="s">
        <v>15</v>
      </c>
      <c r="E7" s="17">
        <v>3676707.63</v>
      </c>
      <c r="F7" s="17">
        <v>6271775.0011999998</v>
      </c>
      <c r="G7" s="17">
        <v>5838810.4500000002</v>
      </c>
      <c r="H7" s="5">
        <f t="shared" si="0"/>
        <v>0.62970148825434125</v>
      </c>
      <c r="I7" s="5">
        <f t="shared" si="1"/>
        <v>0.58623079260600441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5640-D62D-4856-AA7D-3714FEFB1058}">
  <dimension ref="A1:I11"/>
  <sheetViews>
    <sheetView zoomScale="85" zoomScaleNormal="85" workbookViewId="0">
      <selection activeCell="D11" sqref="D11:I11"/>
    </sheetView>
  </sheetViews>
  <sheetFormatPr defaultRowHeight="14.5" x14ac:dyDescent="0.35"/>
  <cols>
    <col min="1" max="1" width="10.08984375" bestFit="1" customWidth="1"/>
    <col min="2" max="2" width="14.453125" bestFit="1" customWidth="1"/>
    <col min="3" max="3" width="25.36328125" bestFit="1" customWidth="1"/>
    <col min="4" max="4" width="13.81640625" bestFit="1" customWidth="1"/>
    <col min="5" max="5" width="11.08984375" bestFit="1" customWidth="1"/>
    <col min="6" max="6" width="13.54296875" bestFit="1" customWidth="1"/>
    <col min="7" max="7" width="10.81640625" bestFit="1" customWidth="1"/>
    <col min="8" max="8" width="13.26953125" bestFit="1" customWidth="1"/>
    <col min="9" max="9" width="12.26953125" bestFit="1" customWidth="1"/>
  </cols>
  <sheetData>
    <row r="1" spans="1:9" x14ac:dyDescent="0.35">
      <c r="A1" t="s">
        <v>38</v>
      </c>
      <c r="B1" t="s">
        <v>39</v>
      </c>
      <c r="C1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</row>
    <row r="2" spans="1:9" x14ac:dyDescent="0.35">
      <c r="A2">
        <v>1014</v>
      </c>
      <c r="B2" t="s">
        <v>12</v>
      </c>
      <c r="C2" t="s">
        <v>47</v>
      </c>
      <c r="D2" s="19">
        <v>1103</v>
      </c>
      <c r="E2" s="19">
        <v>1103</v>
      </c>
      <c r="F2" s="19">
        <v>0</v>
      </c>
      <c r="G2" s="19">
        <v>925.9400000000004</v>
      </c>
      <c r="H2" s="19">
        <v>150369.99999999994</v>
      </c>
      <c r="I2" s="19">
        <v>150369.99999999994</v>
      </c>
    </row>
    <row r="3" spans="1:9" x14ac:dyDescent="0.35">
      <c r="A3">
        <v>1014</v>
      </c>
      <c r="B3" t="s">
        <v>12</v>
      </c>
      <c r="C3" t="s">
        <v>48</v>
      </c>
      <c r="D3" s="19">
        <v>216872</v>
      </c>
      <c r="E3" s="19">
        <v>0</v>
      </c>
      <c r="F3" s="19">
        <v>216872</v>
      </c>
      <c r="G3" s="19">
        <v>20967.499999999989</v>
      </c>
      <c r="H3" s="19">
        <v>55360891.749999993</v>
      </c>
      <c r="I3" s="19">
        <v>54084087.66000025</v>
      </c>
    </row>
    <row r="4" spans="1:9" x14ac:dyDescent="0.35">
      <c r="A4">
        <v>1014</v>
      </c>
      <c r="B4" t="s">
        <v>12</v>
      </c>
      <c r="C4" t="s">
        <v>49</v>
      </c>
      <c r="D4" s="19">
        <v>75530</v>
      </c>
      <c r="E4" s="19">
        <v>75530</v>
      </c>
      <c r="F4" s="19">
        <v>0</v>
      </c>
      <c r="G4" s="19">
        <v>75530</v>
      </c>
      <c r="H4" s="19">
        <v>18312025</v>
      </c>
      <c r="I4" s="19">
        <v>18312025</v>
      </c>
    </row>
    <row r="5" spans="1:9" x14ac:dyDescent="0.35">
      <c r="A5">
        <v>1014</v>
      </c>
      <c r="B5" t="s">
        <v>12</v>
      </c>
      <c r="C5" t="s">
        <v>50</v>
      </c>
      <c r="D5" s="19">
        <v>129111</v>
      </c>
      <c r="E5" s="19">
        <v>0</v>
      </c>
      <c r="F5" s="19">
        <v>257871</v>
      </c>
      <c r="G5" s="19">
        <v>136073.25000000084</v>
      </c>
      <c r="H5" s="19">
        <v>30299222</v>
      </c>
      <c r="I5" s="19">
        <v>30299222</v>
      </c>
    </row>
    <row r="6" spans="1:9" x14ac:dyDescent="0.35">
      <c r="A6">
        <v>1014</v>
      </c>
      <c r="B6" t="s">
        <v>12</v>
      </c>
      <c r="C6" t="s">
        <v>51</v>
      </c>
      <c r="D6" s="19">
        <v>0.5</v>
      </c>
      <c r="E6" s="19">
        <v>0</v>
      </c>
      <c r="F6" s="19">
        <v>1</v>
      </c>
      <c r="G6" s="19">
        <v>0.6</v>
      </c>
      <c r="H6" s="19">
        <v>110</v>
      </c>
      <c r="I6" s="19">
        <v>110</v>
      </c>
    </row>
    <row r="7" spans="1:9" x14ac:dyDescent="0.35">
      <c r="A7">
        <v>1014</v>
      </c>
      <c r="B7" t="s">
        <v>12</v>
      </c>
      <c r="C7" t="s">
        <v>52</v>
      </c>
      <c r="D7" s="19">
        <v>14034</v>
      </c>
      <c r="E7" s="19">
        <v>0</v>
      </c>
      <c r="F7" s="19">
        <v>41032</v>
      </c>
      <c r="G7" s="19">
        <v>18375.719999999954</v>
      </c>
      <c r="H7" s="19">
        <v>3687686.2499999995</v>
      </c>
      <c r="I7" s="19">
        <v>3292583.2599999835</v>
      </c>
    </row>
    <row r="8" spans="1:9" x14ac:dyDescent="0.35">
      <c r="A8">
        <v>1014</v>
      </c>
      <c r="B8" t="s">
        <v>12</v>
      </c>
      <c r="C8" t="s">
        <v>53</v>
      </c>
      <c r="D8" s="19">
        <v>1242.25</v>
      </c>
      <c r="E8" s="19">
        <v>0</v>
      </c>
      <c r="F8" s="19">
        <v>4390</v>
      </c>
      <c r="G8" s="19">
        <v>1339.6000000000001</v>
      </c>
      <c r="H8" s="19">
        <v>414185</v>
      </c>
      <c r="I8" s="19">
        <v>369806.3100000018</v>
      </c>
    </row>
    <row r="9" spans="1:9" x14ac:dyDescent="0.35">
      <c r="A9">
        <v>1014</v>
      </c>
      <c r="B9" t="s">
        <v>12</v>
      </c>
      <c r="C9" t="s">
        <v>54</v>
      </c>
      <c r="D9" s="19">
        <v>2938483</v>
      </c>
      <c r="E9" s="19">
        <v>2938483</v>
      </c>
      <c r="F9" s="19">
        <v>0</v>
      </c>
      <c r="G9" s="19">
        <v>2938483</v>
      </c>
      <c r="H9" s="19">
        <v>864831713.06999993</v>
      </c>
      <c r="I9" s="19">
        <v>859746632.58999825</v>
      </c>
    </row>
    <row r="10" spans="1:9" x14ac:dyDescent="0.35">
      <c r="A10">
        <v>1014</v>
      </c>
      <c r="B10" t="s">
        <v>12</v>
      </c>
      <c r="C10" t="s">
        <v>55</v>
      </c>
      <c r="D10" s="19">
        <v>3714.75</v>
      </c>
      <c r="E10" s="19">
        <v>0</v>
      </c>
      <c r="F10" s="19">
        <v>8104</v>
      </c>
      <c r="G10" s="19">
        <v>7092.25</v>
      </c>
      <c r="H10" s="19">
        <v>1279320.2</v>
      </c>
      <c r="I10" s="19">
        <v>1274438.9500000018</v>
      </c>
    </row>
    <row r="11" spans="1:9" x14ac:dyDescent="0.35">
      <c r="D11" s="20">
        <f>SUM(D2:D10)</f>
        <v>3380090.5</v>
      </c>
      <c r="E11" s="20">
        <f t="shared" ref="E11:I11" si="0">SUM(E2:E10)</f>
        <v>3015116</v>
      </c>
      <c r="F11" s="20">
        <f t="shared" si="0"/>
        <v>528270</v>
      </c>
      <c r="G11" s="20">
        <f t="shared" si="0"/>
        <v>3198787.8600000008</v>
      </c>
      <c r="H11" s="20">
        <f t="shared" si="0"/>
        <v>974335523.26999998</v>
      </c>
      <c r="I11" s="20">
        <f t="shared" si="0"/>
        <v>967529275.76999855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7D4-FD3A-431E-895D-5B21A9FB32D6}">
  <dimension ref="A1:H19"/>
  <sheetViews>
    <sheetView zoomScale="85" zoomScaleNormal="85" workbookViewId="0">
      <selection activeCell="G16" sqref="G16"/>
    </sheetView>
  </sheetViews>
  <sheetFormatPr defaultRowHeight="14.5" x14ac:dyDescent="0.35"/>
  <cols>
    <col min="1" max="1" width="15.26953125" bestFit="1" customWidth="1"/>
    <col min="2" max="3" width="12" bestFit="1" customWidth="1"/>
    <col min="4" max="5" width="11" bestFit="1" customWidth="1"/>
    <col min="7" max="7" width="11.81640625" bestFit="1" customWidth="1"/>
    <col min="8" max="8" width="9.1796875" bestFit="1" customWidth="1"/>
  </cols>
  <sheetData>
    <row r="1" spans="1:8" x14ac:dyDescent="0.35">
      <c r="B1" t="s">
        <v>16</v>
      </c>
    </row>
    <row r="2" spans="1:8" ht="21.5" x14ac:dyDescent="0.3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G2" s="15" t="s">
        <v>15</v>
      </c>
      <c r="H2" s="15" t="s">
        <v>36</v>
      </c>
    </row>
    <row r="3" spans="1:8" ht="15" thickBot="1" x14ac:dyDescent="0.4">
      <c r="A3" s="8"/>
    </row>
    <row r="4" spans="1:8" x14ac:dyDescent="0.35">
      <c r="A4" s="9" t="s">
        <v>6</v>
      </c>
      <c r="B4" s="10">
        <v>3380090.5</v>
      </c>
      <c r="C4" s="10">
        <v>3023348.5</v>
      </c>
      <c r="D4" s="10">
        <v>159187.5</v>
      </c>
      <c r="E4" s="10">
        <v>197554.5</v>
      </c>
    </row>
    <row r="5" spans="1:8" x14ac:dyDescent="0.35">
      <c r="A5" s="4" t="s">
        <v>22</v>
      </c>
      <c r="B5" s="11">
        <v>3543386</v>
      </c>
      <c r="C5" s="11">
        <v>3137295</v>
      </c>
      <c r="D5" s="11">
        <v>166487</v>
      </c>
      <c r="E5" s="11">
        <v>239604</v>
      </c>
    </row>
    <row r="6" spans="1:8" x14ac:dyDescent="0.35">
      <c r="A6" s="4" t="s">
        <v>23</v>
      </c>
      <c r="B6" s="11">
        <v>3198787.8600000003</v>
      </c>
      <c r="C6" s="11">
        <v>2848060.2500000005</v>
      </c>
      <c r="D6" s="11">
        <v>151967.215</v>
      </c>
      <c r="E6" s="11">
        <v>198760.39500000002</v>
      </c>
    </row>
    <row r="7" spans="1:8" x14ac:dyDescent="0.35">
      <c r="A7" s="12" t="s">
        <v>24</v>
      </c>
      <c r="B7" s="13">
        <v>965397814.8599999</v>
      </c>
      <c r="C7" s="13">
        <v>870058622.63999999</v>
      </c>
      <c r="D7" s="13">
        <v>44919935.280000001</v>
      </c>
      <c r="E7" s="13">
        <v>50419256.939999998</v>
      </c>
    </row>
    <row r="8" spans="1:8" x14ac:dyDescent="0.35">
      <c r="A8" s="4" t="s">
        <v>25</v>
      </c>
      <c r="B8" s="11">
        <v>596244606.68998635</v>
      </c>
      <c r="C8" s="11">
        <v>533874780.70998621</v>
      </c>
      <c r="D8" s="11">
        <v>28258760.510000106</v>
      </c>
      <c r="E8" s="11">
        <v>34111065.469999999</v>
      </c>
    </row>
    <row r="9" spans="1:8" x14ac:dyDescent="0.35">
      <c r="A9" s="4" t="s">
        <v>14</v>
      </c>
      <c r="B9" s="11">
        <v>3359008.1100000003</v>
      </c>
      <c r="C9" s="11">
        <v>1097851.03</v>
      </c>
      <c r="D9" s="11">
        <v>2261157.08</v>
      </c>
      <c r="E9" s="11">
        <v>0</v>
      </c>
      <c r="G9" s="16">
        <f>C9+D9</f>
        <v>3359008.1100000003</v>
      </c>
      <c r="H9" s="16">
        <f>E9</f>
        <v>0</v>
      </c>
    </row>
    <row r="10" spans="1:8" x14ac:dyDescent="0.35">
      <c r="A10" s="4" t="s">
        <v>26</v>
      </c>
      <c r="B10" s="11">
        <v>10095555.689999999</v>
      </c>
      <c r="C10" s="11">
        <v>9450843.6400000006</v>
      </c>
      <c r="D10" s="11">
        <v>476508.67999999993</v>
      </c>
      <c r="E10" s="11">
        <v>168203.37</v>
      </c>
      <c r="G10" s="16">
        <f t="shared" ref="G10:G16" si="0">C10+D10</f>
        <v>9927352.3200000003</v>
      </c>
      <c r="H10" s="16">
        <f t="shared" ref="H10:H16" si="1">E10</f>
        <v>168203.37</v>
      </c>
    </row>
    <row r="11" spans="1:8" x14ac:dyDescent="0.35">
      <c r="A11" s="4" t="s">
        <v>27</v>
      </c>
      <c r="B11" s="11">
        <v>0</v>
      </c>
      <c r="C11" s="11">
        <v>0</v>
      </c>
      <c r="D11" s="11">
        <v>0</v>
      </c>
      <c r="E11" s="11">
        <v>0</v>
      </c>
      <c r="G11" s="16">
        <f t="shared" si="0"/>
        <v>0</v>
      </c>
      <c r="H11" s="16">
        <f t="shared" si="1"/>
        <v>0</v>
      </c>
    </row>
    <row r="12" spans="1:8" x14ac:dyDescent="0.35">
      <c r="A12" s="4" t="s">
        <v>28</v>
      </c>
      <c r="B12" s="11">
        <v>14117290.239999998</v>
      </c>
      <c r="C12" s="11">
        <v>14117290.239999998</v>
      </c>
      <c r="D12" s="11">
        <v>0</v>
      </c>
      <c r="E12" s="11">
        <v>0</v>
      </c>
      <c r="G12" s="16">
        <f t="shared" si="0"/>
        <v>14117290.239999998</v>
      </c>
      <c r="H12" s="16">
        <f t="shared" si="1"/>
        <v>0</v>
      </c>
    </row>
    <row r="13" spans="1:8" x14ac:dyDescent="0.35">
      <c r="A13" s="4" t="s">
        <v>29</v>
      </c>
      <c r="B13" s="11">
        <v>0</v>
      </c>
      <c r="C13" s="11">
        <v>0</v>
      </c>
      <c r="D13" s="11">
        <v>0</v>
      </c>
      <c r="E13" s="11">
        <v>0</v>
      </c>
      <c r="G13" s="16">
        <f t="shared" si="0"/>
        <v>0</v>
      </c>
      <c r="H13" s="16">
        <f t="shared" si="1"/>
        <v>0</v>
      </c>
    </row>
    <row r="14" spans="1:8" x14ac:dyDescent="0.35">
      <c r="A14" s="4" t="s">
        <v>30</v>
      </c>
      <c r="B14" s="11">
        <v>0</v>
      </c>
      <c r="C14" s="11">
        <v>0</v>
      </c>
      <c r="D14" s="11">
        <v>0</v>
      </c>
      <c r="E14" s="11">
        <v>0</v>
      </c>
      <c r="G14" s="16">
        <f t="shared" si="0"/>
        <v>0</v>
      </c>
      <c r="H14" s="16">
        <f t="shared" si="1"/>
        <v>0</v>
      </c>
    </row>
    <row r="15" spans="1:8" x14ac:dyDescent="0.35">
      <c r="A15" s="4" t="s">
        <v>31</v>
      </c>
      <c r="B15" s="11">
        <v>6117111.3899999997</v>
      </c>
      <c r="C15" s="11">
        <v>6116474.6599999992</v>
      </c>
      <c r="D15" s="11">
        <v>636.73</v>
      </c>
      <c r="E15" s="11">
        <v>0</v>
      </c>
      <c r="G15" s="16">
        <f t="shared" si="0"/>
        <v>6117111.3899999997</v>
      </c>
      <c r="H15" s="16">
        <f t="shared" si="1"/>
        <v>0</v>
      </c>
    </row>
    <row r="16" spans="1:8" x14ac:dyDescent="0.35">
      <c r="A16" s="4" t="s">
        <v>32</v>
      </c>
      <c r="B16" s="11">
        <v>6489659.3500000006</v>
      </c>
      <c r="C16" s="11">
        <v>6191890.2200000007</v>
      </c>
      <c r="D16" s="11">
        <v>296017.77999999991</v>
      </c>
      <c r="E16" s="11">
        <v>1751.3499999999995</v>
      </c>
      <c r="G16" s="16">
        <f t="shared" si="0"/>
        <v>6487908.0000000009</v>
      </c>
      <c r="H16" s="16">
        <f t="shared" si="1"/>
        <v>1751.3499999999995</v>
      </c>
    </row>
    <row r="17" spans="1:5" x14ac:dyDescent="0.35">
      <c r="A17" s="4" t="s">
        <v>33</v>
      </c>
      <c r="B17" s="11">
        <v>636423231.46998644</v>
      </c>
      <c r="C17" s="11">
        <v>570849130.49998617</v>
      </c>
      <c r="D17" s="11">
        <v>31293080.780000109</v>
      </c>
      <c r="E17" s="11">
        <v>34281020.189999998</v>
      </c>
    </row>
    <row r="18" spans="1:5" x14ac:dyDescent="0.35">
      <c r="A18" s="4" t="s">
        <v>34</v>
      </c>
      <c r="B18" s="11">
        <v>328974583.39001346</v>
      </c>
      <c r="C18" s="11">
        <v>299209492.14001381</v>
      </c>
      <c r="D18" s="11">
        <v>13626854.499999892</v>
      </c>
      <c r="E18" s="11">
        <v>16138236.75</v>
      </c>
    </row>
    <row r="19" spans="1:5" x14ac:dyDescent="0.35">
      <c r="A19" s="12" t="s">
        <v>35</v>
      </c>
      <c r="B19" s="14">
        <v>0.34076582557597845</v>
      </c>
      <c r="C19" s="14">
        <v>0.3438957839784737</v>
      </c>
      <c r="D19" s="14">
        <v>0.30335872959432036</v>
      </c>
      <c r="E19" s="14">
        <v>0.32008081295614588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1" sqref="D1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10</v>
      </c>
      <c r="B1" s="2" t="s">
        <v>11</v>
      </c>
    </row>
    <row r="2" spans="1:2" x14ac:dyDescent="0.3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Variable Cost</vt:lpstr>
      <vt:lpstr>Sheet3</vt:lpstr>
      <vt:lpstr>Sheet2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Janet G. Magauay</cp:lastModifiedBy>
  <dcterms:created xsi:type="dcterms:W3CDTF">2023-09-25T09:29:20Z</dcterms:created>
  <dcterms:modified xsi:type="dcterms:W3CDTF">2023-10-09T04:53:36Z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