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EBCC2E19-CF9C-40B6-9923-E89DCC5580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ative Volume" sheetId="1" r:id="rId1"/>
    <sheet name="BC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6" i="1"/>
  <c r="D10" i="1"/>
  <c r="D8" i="1"/>
  <c r="D7" i="1"/>
  <c r="D12" i="1" l="1"/>
  <c r="D9" i="1"/>
  <c r="D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<sst xmlns="http://schemas.openxmlformats.org/spreadsheetml/2006/main" count="32" uniqueCount="21">
  <si>
    <t>Comparative Volume Template
Run Date : 2023-10-14 12:52:03</t>
  </si>
  <si>
    <t>Plant</t>
  </si>
  <si>
    <t>Business Center</t>
  </si>
  <si>
    <t>Material Group</t>
  </si>
  <si>
    <t>Units</t>
  </si>
  <si>
    <t>Heads</t>
  </si>
  <si>
    <t>BC Name</t>
  </si>
  <si>
    <t>Status</t>
  </si>
  <si>
    <t>BACOLOD</t>
  </si>
  <si>
    <t>ACTIVE</t>
  </si>
  <si>
    <t>DRESSED</t>
  </si>
  <si>
    <t>LIEMPO</t>
  </si>
  <si>
    <t>MARINATED CUT UPS</t>
  </si>
  <si>
    <t>NON MARINATED CUT UPS</t>
  </si>
  <si>
    <t>ROASTED CHICKEN</t>
  </si>
  <si>
    <t>ROASTED CUT UPS</t>
  </si>
  <si>
    <t>SPICY NECK</t>
  </si>
  <si>
    <t>OTHER SPECIALTY PRODUCTS</t>
  </si>
  <si>
    <t>VAP</t>
  </si>
  <si>
    <t>RICE MEAL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</si>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</sst>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UDGET%202024%20(1ST)\Budget%202024\00_Budget%202024%20BC%20Template.xlsm" TargetMode="External"/><Relationship Id="rId1" Type="http://schemas.openxmlformats.org/officeDocument/2006/relationships/externalLinkPath" Target="/BUDGET%202024%20(1ST)/Budget%202024/00_Budget%202024%20BC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 Assumptions"/>
      <sheetName val="Schedule-CM"/>
      <sheetName val="Schedule-VOL"/>
      <sheetName val="PNL2022"/>
      <sheetName val="PNL PER PROD 2022"/>
      <sheetName val="P&amp;L - 2023"/>
      <sheetName val="P&amp;L-2022"/>
      <sheetName val="P&amp;L-BGT 2024"/>
      <sheetName val="Sheet1"/>
      <sheetName val="Sheet2"/>
      <sheetName val="VARIABLE RATES"/>
      <sheetName val="Comparative P&amp;L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/>
      <sheetData sheetId="2"/>
      <sheetData sheetId="3"/>
      <sheetData sheetId="4"/>
      <sheetData sheetId="5">
        <row r="19">
          <cell r="J19">
            <v>60320.632400000002</v>
          </cell>
        </row>
        <row r="21">
          <cell r="J21">
            <v>1535499.4920000001</v>
          </cell>
        </row>
        <row r="22">
          <cell r="J22">
            <v>31903</v>
          </cell>
        </row>
        <row r="23">
          <cell r="J23">
            <v>278216.34000000003</v>
          </cell>
        </row>
        <row r="27">
          <cell r="J27">
            <v>10477.071200000006</v>
          </cell>
        </row>
        <row r="28">
          <cell r="J28">
            <v>2858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H7" sqref="H7"/>
    </sheetView>
  </sheetViews>
  <sheetFormatPr defaultRowHeight="15" x14ac:dyDescent="0.25"/>
  <cols>
    <col min="1" max="1" width="9.7109375" customWidth="1"/>
    <col min="2" max="2" width="18.7109375" bestFit="1" customWidth="1"/>
    <col min="3" max="3" width="26.7109375" bestFit="1" customWidth="1"/>
    <col min="4" max="5" width="13.28515625" bestFit="1" customWidth="1"/>
    <col min="6" max="6" width="11.5703125" bestFit="1" customWidth="1"/>
  </cols>
  <sheetData>
    <row r="1" spans="1:6" ht="12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25">
      <c r="A3">
        <v>1020</v>
      </c>
      <c r="B3" t="s">
        <v>8</v>
      </c>
      <c r="C3" t="s">
        <v>10</v>
      </c>
      <c r="D3" s="4">
        <v>288686.70670000004</v>
      </c>
      <c r="E3" s="4">
        <v>288687</v>
      </c>
      <c r="F3" s="3"/>
    </row>
    <row r="4" spans="1:6" x14ac:dyDescent="0.25">
      <c r="A4">
        <v>1020</v>
      </c>
      <c r="B4" t="s">
        <v>8</v>
      </c>
      <c r="C4" t="s">
        <v>11</v>
      </c>
      <c r="D4" s="4">
        <v>20175</v>
      </c>
      <c r="E4" s="4"/>
      <c r="F4" s="3"/>
    </row>
    <row r="5" spans="1:6" x14ac:dyDescent="0.25">
      <c r="A5">
        <v>1020</v>
      </c>
      <c r="B5" t="s">
        <v>8</v>
      </c>
      <c r="C5" t="s">
        <v>12</v>
      </c>
      <c r="D5" s="4">
        <f>100138.2692-D9+5884</f>
        <v>45701.636799999993</v>
      </c>
      <c r="E5" s="4">
        <v>39818</v>
      </c>
      <c r="F5" s="3"/>
    </row>
    <row r="6" spans="1:6" x14ac:dyDescent="0.25">
      <c r="A6">
        <v>1020</v>
      </c>
      <c r="B6" t="s">
        <v>8</v>
      </c>
      <c r="C6" t="s">
        <v>13</v>
      </c>
      <c r="D6" s="4">
        <f>21443.66+1222-3666</f>
        <v>18999.66</v>
      </c>
      <c r="E6" s="4">
        <v>21444</v>
      </c>
      <c r="F6" s="3"/>
    </row>
    <row r="7" spans="1:6" x14ac:dyDescent="0.25">
      <c r="A7">
        <v>1020</v>
      </c>
      <c r="B7" t="s">
        <v>8</v>
      </c>
      <c r="C7" t="s">
        <v>14</v>
      </c>
      <c r="D7" s="4">
        <f>+'[1]P&amp;L - 2023'!$J$21+'[1]P&amp;L - 2023'!$J$23</f>
        <v>1813715.8320000002</v>
      </c>
      <c r="E7" s="4">
        <v>1813716</v>
      </c>
      <c r="F7" s="3"/>
    </row>
    <row r="8" spans="1:6" x14ac:dyDescent="0.25">
      <c r="A8">
        <v>1020</v>
      </c>
      <c r="B8" t="s">
        <v>8</v>
      </c>
      <c r="C8" s="5" t="s">
        <v>20</v>
      </c>
      <c r="D8" s="3">
        <f>+'[1]P&amp;L - 2023'!$J$22</f>
        <v>31903</v>
      </c>
      <c r="F8" s="3"/>
    </row>
    <row r="9" spans="1:6" x14ac:dyDescent="0.25">
      <c r="A9">
        <v>1020</v>
      </c>
      <c r="B9" t="s">
        <v>8</v>
      </c>
      <c r="C9" t="s">
        <v>15</v>
      </c>
      <c r="D9" s="4">
        <f>+'[1]P&amp;L - 2023'!$J$19</f>
        <v>60320.632400000002</v>
      </c>
      <c r="E9" s="4">
        <v>60321</v>
      </c>
      <c r="F9" s="3"/>
    </row>
    <row r="10" spans="1:6" x14ac:dyDescent="0.25">
      <c r="A10">
        <v>1020</v>
      </c>
      <c r="B10" t="s">
        <v>8</v>
      </c>
      <c r="C10" t="s">
        <v>16</v>
      </c>
      <c r="D10" s="4">
        <f>30576.1936+6322.92</f>
        <v>36899.113599999997</v>
      </c>
      <c r="E10" s="4"/>
      <c r="F10" s="3"/>
    </row>
    <row r="11" spans="1:6" x14ac:dyDescent="0.25">
      <c r="A11">
        <v>1020</v>
      </c>
      <c r="B11" t="s">
        <v>8</v>
      </c>
      <c r="C11" t="s">
        <v>17</v>
      </c>
      <c r="D11" s="4">
        <f>+'[1]P&amp;L - 2023'!$J$27-1222-5884+3666</f>
        <v>7037.0712000000058</v>
      </c>
      <c r="E11" s="4">
        <v>8696</v>
      </c>
      <c r="F11" s="3"/>
    </row>
    <row r="12" spans="1:6" x14ac:dyDescent="0.25">
      <c r="A12">
        <v>1020</v>
      </c>
      <c r="B12" t="s">
        <v>8</v>
      </c>
      <c r="C12" t="s">
        <v>18</v>
      </c>
      <c r="D12" s="4">
        <f>+'[1]P&amp;L - 2023'!$J$28</f>
        <v>2858</v>
      </c>
      <c r="E12" s="4"/>
    </row>
    <row r="13" spans="1:6" x14ac:dyDescent="0.25">
      <c r="A13">
        <v>1020</v>
      </c>
      <c r="B13" t="s">
        <v>8</v>
      </c>
      <c r="C13" t="s">
        <v>19</v>
      </c>
      <c r="D13" s="3">
        <v>8900</v>
      </c>
      <c r="E13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Maricar Flores</cp:lastModifiedBy>
  <dcterms:created xsi:type="dcterms:W3CDTF">2023-10-14T04:52:03Z</dcterms:created>
  <dcterms:modified xsi:type="dcterms:W3CDTF">2023-10-15T03:42:30Z</dcterms:modified>
  <cp:category/>
</cp:coreProperties>
</file>