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xr:revisionPtr revIDLastSave="0" documentId="13_ncr:1_{EAF9C3D4-259F-4C46-BE17-DC15F43B9103}" xr6:coauthVersionLast="47" xr6:coauthVersionMax="47" xr10:uidLastSave="{00000000-0000-0000-0000-000000000000}"/>
  <bookViews>
    <workbookView xWindow="-120" yWindow="-120" windowWidth="29040" windowHeight="15840" activeTab="2" xr2:uid="{00000000-000D-0000-FFFF-FFFF00000000}"/>
  </bookViews>
  <sheets>
    <sheet name="Phasage" sheetId="11" r:id="rId1"/>
    <sheet name="Planning initial" sheetId="16" state="hidden" r:id="rId2"/>
    <sheet name="Planning" sheetId="15" r:id="rId3"/>
    <sheet name="Graphiques" sheetId="13" r:id="rId4"/>
    <sheet name="Base de données" sheetId="12" state="hidden" r:id="rId5"/>
  </sheets>
  <definedNames>
    <definedName name="_xlnm._FilterDatabase" localSheetId="2" hidden="1">Planning!$D$1:$D$68</definedName>
    <definedName name="avancement_tâche" localSheetId="0">Phasage!$C1</definedName>
    <definedName name="avancement_tâche" localSheetId="2">Planning!$E1</definedName>
    <definedName name="avancement_tâche" localSheetId="1">'Planning initial'!$E1</definedName>
    <definedName name="ce_jour" localSheetId="0">TODAY()</definedName>
    <definedName name="ce_jour" localSheetId="2">TODAY()</definedName>
    <definedName name="ce_jour" localSheetId="1">TODAY()</definedName>
    <definedName name="Début_Projet" localSheetId="2">Planning!$F$1</definedName>
    <definedName name="Début_Projet" localSheetId="1">'Planning initial'!$F$1</definedName>
    <definedName name="Début_Projet">Phasage!$D$3</definedName>
    <definedName name="début_tâche" localSheetId="0">Phasage!$D1</definedName>
    <definedName name="début_tâche" localSheetId="2">Planning!$F1</definedName>
    <definedName name="début_tâche" localSheetId="1">'Planning initial'!$F1</definedName>
    <definedName name="fin_tâche" localSheetId="0">Phasage!$E1</definedName>
    <definedName name="fin_tâche" localSheetId="2">Planning!$G1</definedName>
    <definedName name="fin_tâche" localSheetId="1">'Planning initial'!$G1</definedName>
    <definedName name="_xlnm.Print_Titles" localSheetId="0">Phasage!$4:$6</definedName>
    <definedName name="_xlnm.Print_Titles" localSheetId="2">Planning!$2:$4</definedName>
    <definedName name="_xlnm.Print_Titles" localSheetId="1">'Planning initial'!$2:$4</definedName>
    <definedName name="Semaine_Affichage" localSheetId="2">Planning!$F$2</definedName>
    <definedName name="Semaine_Affichage" localSheetId="1">'Planning initial'!$F$2</definedName>
    <definedName name="Semaine_Affichage">Phasage!$D$4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9" i="15" l="1"/>
  <c r="E52" i="15"/>
  <c r="E40" i="15"/>
  <c r="E27" i="15"/>
  <c r="G28" i="15"/>
  <c r="F28" i="15"/>
  <c r="B1" i="12"/>
  <c r="B4" i="12" s="1"/>
  <c r="G6" i="15"/>
  <c r="G6" i="16"/>
  <c r="I59" i="16"/>
  <c r="I58" i="16"/>
  <c r="I57" i="16"/>
  <c r="I56" i="16"/>
  <c r="I54" i="16"/>
  <c r="E54" i="16"/>
  <c r="I53" i="16"/>
  <c r="I52" i="16"/>
  <c r="I51" i="16"/>
  <c r="E51" i="16"/>
  <c r="F50" i="16"/>
  <c r="G49" i="16"/>
  <c r="G47" i="16"/>
  <c r="F47" i="16"/>
  <c r="G46" i="16"/>
  <c r="F46" i="16"/>
  <c r="E45" i="16"/>
  <c r="I22" i="16"/>
  <c r="I19" i="16"/>
  <c r="E19" i="16"/>
  <c r="E16" i="16"/>
  <c r="I15" i="16"/>
  <c r="I9" i="16"/>
  <c r="I6" i="16"/>
  <c r="E6" i="16"/>
  <c r="I5" i="16"/>
  <c r="J3" i="16"/>
  <c r="J2" i="16"/>
  <c r="B6" i="12"/>
  <c r="G54" i="15"/>
  <c r="F55" i="15"/>
  <c r="G51" i="15"/>
  <c r="F51" i="15"/>
  <c r="G50" i="15"/>
  <c r="F50" i="15"/>
  <c r="E7" i="12"/>
  <c r="C14" i="11"/>
  <c r="E56" i="15"/>
  <c r="C13" i="11" s="1"/>
  <c r="E16" i="15"/>
  <c r="C10" i="11" s="1"/>
  <c r="J3" i="15"/>
  <c r="J2" i="15" s="1"/>
  <c r="E49" i="15"/>
  <c r="E19" i="15" s="1"/>
  <c r="C11" i="11" s="1"/>
  <c r="E6" i="15"/>
  <c r="C8" i="11" s="1"/>
  <c r="E10" i="11"/>
  <c r="D10" i="11"/>
  <c r="G8" i="11"/>
  <c r="E14" i="11"/>
  <c r="D14" i="11"/>
  <c r="E13" i="11"/>
  <c r="D13" i="11"/>
  <c r="E11" i="11"/>
  <c r="D11" i="11"/>
  <c r="I65" i="15"/>
  <c r="I64" i="15"/>
  <c r="I62" i="15"/>
  <c r="I61" i="15"/>
  <c r="I59" i="15"/>
  <c r="I58" i="15"/>
  <c r="I57" i="15"/>
  <c r="I56" i="15"/>
  <c r="I22" i="15"/>
  <c r="I19" i="15"/>
  <c r="I15" i="15"/>
  <c r="I9" i="15"/>
  <c r="I5" i="15"/>
  <c r="G7" i="11"/>
  <c r="A22" i="12" l="1" a="1"/>
  <c r="A22" i="12" s="1"/>
  <c r="G22" i="12" s="1"/>
  <c r="B22" i="12" a="1"/>
  <c r="B22" i="12" s="1"/>
  <c r="E22" i="12" s="1"/>
  <c r="C22" i="12" a="1"/>
  <c r="C22" i="12" s="1"/>
  <c r="D22" i="12" a="1"/>
  <c r="D22" i="12" s="1"/>
  <c r="F22" i="12" s="1"/>
  <c r="A23" i="12" a="1"/>
  <c r="A23" i="12" s="1"/>
  <c r="G23" i="12" s="1"/>
  <c r="B23" i="12" a="1"/>
  <c r="B23" i="12" s="1"/>
  <c r="E23" i="12" s="1"/>
  <c r="C23" i="12" a="1"/>
  <c r="C23" i="12" s="1"/>
  <c r="D23" i="12" a="1"/>
  <c r="D23" i="12" s="1"/>
  <c r="F23" i="12" s="1"/>
  <c r="A24" i="12" a="1"/>
  <c r="A24" i="12" s="1"/>
  <c r="G24" i="12" s="1"/>
  <c r="B24" i="12" a="1"/>
  <c r="B24" i="12" s="1"/>
  <c r="E24" i="12" s="1"/>
  <c r="C24" i="12" a="1"/>
  <c r="C24" i="12" s="1"/>
  <c r="D24" i="12" a="1"/>
  <c r="D24" i="12" s="1"/>
  <c r="F24" i="12" s="1"/>
  <c r="A25" i="12" a="1"/>
  <c r="A25" i="12" s="1"/>
  <c r="G25" i="12" s="1"/>
  <c r="B25" i="12" a="1"/>
  <c r="B25" i="12" s="1"/>
  <c r="E25" i="12" s="1"/>
  <c r="C25" i="12" a="1"/>
  <c r="C25" i="12" s="1"/>
  <c r="D25" i="12" a="1"/>
  <c r="D25" i="12" s="1"/>
  <c r="F25" i="12" s="1"/>
  <c r="A26" i="12" a="1"/>
  <c r="A26" i="12" s="1"/>
  <c r="G26" i="12" s="1"/>
  <c r="B26" i="12" a="1"/>
  <c r="B26" i="12" s="1"/>
  <c r="E26" i="12" s="1"/>
  <c r="C26" i="12" a="1"/>
  <c r="C26" i="12" s="1"/>
  <c r="D26" i="12" a="1"/>
  <c r="D26" i="12" s="1"/>
  <c r="F26" i="12" s="1"/>
  <c r="A27" i="12" a="1"/>
  <c r="A27" i="12" s="1"/>
  <c r="G27" i="12" s="1"/>
  <c r="B27" i="12" a="1"/>
  <c r="B27" i="12" s="1"/>
  <c r="E27" i="12" s="1"/>
  <c r="C27" i="12" a="1"/>
  <c r="C27" i="12" s="1"/>
  <c r="D27" i="12" a="1"/>
  <c r="D27" i="12" s="1"/>
  <c r="F27" i="12" s="1"/>
  <c r="A28" i="12" a="1"/>
  <c r="A28" i="12" s="1"/>
  <c r="G28" i="12" s="1"/>
  <c r="B28" i="12" a="1"/>
  <c r="B28" i="12" s="1"/>
  <c r="E28" i="12" s="1"/>
  <c r="C28" i="12" a="1"/>
  <c r="C28" i="12" s="1"/>
  <c r="D28" i="12" a="1"/>
  <c r="D28" i="12" s="1"/>
  <c r="F28" i="12" s="1"/>
  <c r="A29" i="12" a="1"/>
  <c r="A29" i="12" s="1"/>
  <c r="G29" i="12" s="1"/>
  <c r="B29" i="12" a="1"/>
  <c r="B29" i="12" s="1"/>
  <c r="E29" i="12" s="1"/>
  <c r="C29" i="12" a="1"/>
  <c r="C29" i="12" s="1"/>
  <c r="D29" i="12" a="1"/>
  <c r="D29" i="12" s="1"/>
  <c r="F29" i="12" s="1"/>
  <c r="A30" i="12" a="1"/>
  <c r="A30" i="12" s="1"/>
  <c r="G30" i="12" s="1"/>
  <c r="B30" i="12" a="1"/>
  <c r="B30" i="12" s="1"/>
  <c r="E30" i="12" s="1"/>
  <c r="C30" i="12" a="1"/>
  <c r="C30" i="12" s="1"/>
  <c r="D30" i="12" a="1"/>
  <c r="D30" i="12" s="1"/>
  <c r="F30" i="12" s="1"/>
  <c r="A31" i="12" a="1"/>
  <c r="A31" i="12" s="1"/>
  <c r="G31" i="12" s="1"/>
  <c r="B31" i="12" a="1"/>
  <c r="B31" i="12" s="1"/>
  <c r="E31" i="12" s="1"/>
  <c r="C31" i="12" a="1"/>
  <c r="C31" i="12" s="1"/>
  <c r="D31" i="12" a="1"/>
  <c r="D31" i="12" s="1"/>
  <c r="F31" i="12" s="1"/>
  <c r="A32" i="12" a="1"/>
  <c r="A32" i="12" s="1"/>
  <c r="G32" i="12" s="1"/>
  <c r="B32" i="12" a="1"/>
  <c r="B32" i="12" s="1"/>
  <c r="E32" i="12" s="1"/>
  <c r="C32" i="12" a="1"/>
  <c r="C32" i="12" s="1"/>
  <c r="D32" i="12" a="1"/>
  <c r="D32" i="12" s="1"/>
  <c r="F32" i="12" s="1"/>
  <c r="A33" i="12" a="1"/>
  <c r="A33" i="12" s="1"/>
  <c r="G33" i="12" s="1"/>
  <c r="B33" i="12" a="1"/>
  <c r="B33" i="12" s="1"/>
  <c r="E33" i="12" s="1"/>
  <c r="C33" i="12" a="1"/>
  <c r="C33" i="12" s="1"/>
  <c r="D33" i="12" a="1"/>
  <c r="D33" i="12" s="1"/>
  <c r="F33" i="12" s="1"/>
  <c r="A34" i="12" a="1"/>
  <c r="A34" i="12" s="1"/>
  <c r="G34" i="12" s="1"/>
  <c r="B34" i="12" a="1"/>
  <c r="B34" i="12" s="1"/>
  <c r="E34" i="12" s="1"/>
  <c r="C34" i="12" a="1"/>
  <c r="C34" i="12" s="1"/>
  <c r="D34" i="12" a="1"/>
  <c r="D34" i="12" s="1"/>
  <c r="F34" i="12" s="1"/>
  <c r="A35" i="12" a="1"/>
  <c r="A35" i="12" s="1"/>
  <c r="G35" i="12" s="1"/>
  <c r="B35" i="12" a="1"/>
  <c r="B35" i="12" s="1"/>
  <c r="E35" i="12" s="1"/>
  <c r="C35" i="12" a="1"/>
  <c r="C35" i="12" s="1"/>
  <c r="D35" i="12" a="1"/>
  <c r="D35" i="12" s="1"/>
  <c r="F35" i="12" s="1"/>
  <c r="A36" i="12" a="1"/>
  <c r="A36" i="12" s="1"/>
  <c r="G36" i="12" s="1"/>
  <c r="B36" i="12" a="1"/>
  <c r="B36" i="12" s="1"/>
  <c r="E36" i="12" s="1"/>
  <c r="C36" i="12" a="1"/>
  <c r="C36" i="12" s="1"/>
  <c r="D36" i="12" a="1"/>
  <c r="D36" i="12" s="1"/>
  <c r="F36" i="12" s="1"/>
  <c r="A37" i="12" a="1"/>
  <c r="A37" i="12" s="1"/>
  <c r="G37" i="12" s="1"/>
  <c r="B37" i="12" a="1"/>
  <c r="B37" i="12" s="1"/>
  <c r="E37" i="12" s="1"/>
  <c r="C37" i="12" a="1"/>
  <c r="C37" i="12" s="1"/>
  <c r="D37" i="12" a="1"/>
  <c r="D37" i="12" s="1"/>
  <c r="F37" i="12" s="1"/>
  <c r="A38" i="12" a="1"/>
  <c r="A38" i="12" s="1"/>
  <c r="G38" i="12" s="1"/>
  <c r="B38" i="12" a="1"/>
  <c r="B38" i="12" s="1"/>
  <c r="E38" i="12" s="1"/>
  <c r="C38" i="12" a="1"/>
  <c r="C38" i="12" s="1"/>
  <c r="D38" i="12" a="1"/>
  <c r="D38" i="12" s="1"/>
  <c r="F38" i="12" s="1"/>
  <c r="A39" i="12" a="1"/>
  <c r="A39" i="12" s="1"/>
  <c r="G39" i="12" s="1"/>
  <c r="B39" i="12" a="1"/>
  <c r="B39" i="12" s="1"/>
  <c r="E39" i="12" s="1"/>
  <c r="C39" i="12" a="1"/>
  <c r="C39" i="12" s="1"/>
  <c r="D39" i="12" a="1"/>
  <c r="D39" i="12" s="1"/>
  <c r="F39" i="12" s="1"/>
  <c r="A40" i="12" a="1"/>
  <c r="A40" i="12" s="1"/>
  <c r="G40" i="12" s="1"/>
  <c r="B40" i="12" a="1"/>
  <c r="B40" i="12" s="1"/>
  <c r="E40" i="12" s="1"/>
  <c r="C40" i="12" a="1"/>
  <c r="C40" i="12" s="1"/>
  <c r="D40" i="12" a="1"/>
  <c r="D40" i="12" s="1"/>
  <c r="F40" i="12" s="1"/>
  <c r="A41" i="12" a="1"/>
  <c r="A41" i="12" s="1"/>
  <c r="G41" i="12" s="1"/>
  <c r="B41" i="12" a="1"/>
  <c r="B41" i="12" s="1"/>
  <c r="E41" i="12" s="1"/>
  <c r="C41" i="12" a="1"/>
  <c r="C41" i="12" s="1"/>
  <c r="D41" i="12" a="1"/>
  <c r="D41" i="12" s="1"/>
  <c r="F41" i="12" s="1"/>
  <c r="A42" i="12" a="1"/>
  <c r="A42" i="12" s="1"/>
  <c r="G42" i="12" s="1"/>
  <c r="B42" i="12" a="1"/>
  <c r="B42" i="12" s="1"/>
  <c r="E42" i="12" s="1"/>
  <c r="C42" i="12" a="1"/>
  <c r="C42" i="12" s="1"/>
  <c r="D42" i="12" a="1"/>
  <c r="D42" i="12" s="1"/>
  <c r="F42" i="12" s="1"/>
  <c r="A43" i="12" a="1"/>
  <c r="A43" i="12" s="1"/>
  <c r="G43" i="12" s="1"/>
  <c r="B43" i="12" a="1"/>
  <c r="B43" i="12" s="1"/>
  <c r="E43" i="12" s="1"/>
  <c r="C43" i="12" a="1"/>
  <c r="C43" i="12" s="1"/>
  <c r="D43" i="12" a="1"/>
  <c r="D43" i="12" s="1"/>
  <c r="F43" i="12" s="1"/>
  <c r="A44" i="12" a="1"/>
  <c r="A44" i="12" s="1"/>
  <c r="G44" i="12" s="1"/>
  <c r="B44" i="12" a="1"/>
  <c r="B44" i="12" s="1"/>
  <c r="E44" i="12" s="1"/>
  <c r="C44" i="12" a="1"/>
  <c r="C44" i="12" s="1"/>
  <c r="D44" i="12" a="1"/>
  <c r="D44" i="12" s="1"/>
  <c r="F44" i="12" s="1"/>
  <c r="A45" i="12" a="1"/>
  <c r="A45" i="12" s="1"/>
  <c r="G45" i="12" s="1"/>
  <c r="B45" i="12" a="1"/>
  <c r="B45" i="12" s="1"/>
  <c r="E45" i="12" s="1"/>
  <c r="C45" i="12" a="1"/>
  <c r="C45" i="12" s="1"/>
  <c r="D45" i="12" a="1"/>
  <c r="D45" i="12" s="1"/>
  <c r="F45" i="12" s="1"/>
  <c r="A46" i="12" a="1"/>
  <c r="A46" i="12" s="1"/>
  <c r="G46" i="12" s="1"/>
  <c r="B46" i="12" a="1"/>
  <c r="B46" i="12" s="1"/>
  <c r="E46" i="12" s="1"/>
  <c r="C46" i="12" a="1"/>
  <c r="C46" i="12" s="1"/>
  <c r="D46" i="12" a="1"/>
  <c r="D46" i="12" s="1"/>
  <c r="F46" i="12" s="1"/>
  <c r="A47" i="12" a="1"/>
  <c r="A47" i="12" s="1"/>
  <c r="G47" i="12" s="1"/>
  <c r="B47" i="12" a="1"/>
  <c r="B47" i="12" s="1"/>
  <c r="E47" i="12" s="1"/>
  <c r="C47" i="12" a="1"/>
  <c r="C47" i="12" s="1"/>
  <c r="D47" i="12" a="1"/>
  <c r="D47" i="12" s="1"/>
  <c r="F47" i="12" s="1"/>
  <c r="A48" i="12" a="1"/>
  <c r="A48" i="12" s="1"/>
  <c r="G48" i="12" s="1"/>
  <c r="B48" i="12" a="1"/>
  <c r="B48" i="12" s="1"/>
  <c r="E48" i="12" s="1"/>
  <c r="C48" i="12" a="1"/>
  <c r="C48" i="12" s="1"/>
  <c r="D48" i="12" a="1"/>
  <c r="D48" i="12" s="1"/>
  <c r="F48" i="12" s="1"/>
  <c r="A49" i="12" a="1"/>
  <c r="A49" i="12" s="1"/>
  <c r="G49" i="12" s="1"/>
  <c r="B49" i="12" a="1"/>
  <c r="B49" i="12" s="1"/>
  <c r="E49" i="12" s="1"/>
  <c r="C49" i="12" a="1"/>
  <c r="C49" i="12" s="1"/>
  <c r="D49" i="12" a="1"/>
  <c r="D49" i="12" s="1"/>
  <c r="F49" i="12" s="1"/>
  <c r="A50" i="12" a="1"/>
  <c r="A50" i="12" s="1"/>
  <c r="G50" i="12" s="1"/>
  <c r="B50" i="12" a="1"/>
  <c r="B50" i="12" s="1"/>
  <c r="E50" i="12" s="1"/>
  <c r="C50" i="12" a="1"/>
  <c r="C50" i="12" s="1"/>
  <c r="D50" i="12" a="1"/>
  <c r="D50" i="12" s="1"/>
  <c r="F50" i="12" s="1"/>
  <c r="A51" i="12" a="1"/>
  <c r="A51" i="12" s="1"/>
  <c r="G51" i="12" s="1"/>
  <c r="B51" i="12" a="1"/>
  <c r="B51" i="12" s="1"/>
  <c r="E51" i="12" s="1"/>
  <c r="C51" i="12" a="1"/>
  <c r="C51" i="12" s="1"/>
  <c r="D51" i="12" a="1"/>
  <c r="D51" i="12" s="1"/>
  <c r="F51" i="12" s="1"/>
  <c r="A52" i="12" a="1"/>
  <c r="A52" i="12" s="1"/>
  <c r="G52" i="12" s="1"/>
  <c r="B52" i="12" a="1"/>
  <c r="B52" i="12" s="1"/>
  <c r="E52" i="12" s="1"/>
  <c r="C52" i="12" a="1"/>
  <c r="C52" i="12" s="1"/>
  <c r="D52" i="12" a="1"/>
  <c r="D52" i="12" s="1"/>
  <c r="F52" i="12" s="1"/>
  <c r="A53" i="12" a="1"/>
  <c r="A53" i="12" s="1"/>
  <c r="G53" i="12" s="1"/>
  <c r="B53" i="12" a="1"/>
  <c r="B53" i="12" s="1"/>
  <c r="E53" i="12" s="1"/>
  <c r="C53" i="12" a="1"/>
  <c r="C53" i="12" s="1"/>
  <c r="D53" i="12" a="1"/>
  <c r="D53" i="12" s="1"/>
  <c r="F53" i="12" s="1"/>
  <c r="A54" i="12" a="1"/>
  <c r="A54" i="12" s="1"/>
  <c r="G54" i="12" s="1"/>
  <c r="B54" i="12" a="1"/>
  <c r="B54" i="12" s="1"/>
  <c r="E54" i="12" s="1"/>
  <c r="C54" i="12" a="1"/>
  <c r="C54" i="12" s="1"/>
  <c r="D54" i="12" a="1"/>
  <c r="D54" i="12" s="1"/>
  <c r="F54" i="12" s="1"/>
  <c r="A55" i="12" a="1"/>
  <c r="A55" i="12" s="1"/>
  <c r="G55" i="12" s="1"/>
  <c r="B55" i="12" a="1"/>
  <c r="B55" i="12" s="1"/>
  <c r="E55" i="12" s="1"/>
  <c r="C55" i="12" a="1"/>
  <c r="C55" i="12" s="1"/>
  <c r="D55" i="12" a="1"/>
  <c r="D55" i="12" s="1"/>
  <c r="F55" i="12" s="1"/>
  <c r="A56" i="12" a="1"/>
  <c r="A56" i="12" s="1"/>
  <c r="G56" i="12" s="1"/>
  <c r="B56" i="12" a="1"/>
  <c r="B56" i="12" s="1"/>
  <c r="E56" i="12" s="1"/>
  <c r="C56" i="12" a="1"/>
  <c r="C56" i="12" s="1"/>
  <c r="D56" i="12" a="1"/>
  <c r="D56" i="12" s="1"/>
  <c r="F56" i="12" s="1"/>
  <c r="A57" i="12" a="1"/>
  <c r="A57" i="12" s="1"/>
  <c r="G57" i="12" s="1"/>
  <c r="B57" i="12" a="1"/>
  <c r="B57" i="12" s="1"/>
  <c r="E57" i="12" s="1"/>
  <c r="C57" i="12" a="1"/>
  <c r="C57" i="12" s="1"/>
  <c r="D57" i="12" a="1"/>
  <c r="D57" i="12" s="1"/>
  <c r="F57" i="12" s="1"/>
  <c r="A58" i="12" a="1"/>
  <c r="A58" i="12" s="1"/>
  <c r="G58" i="12" s="1"/>
  <c r="B58" i="12" a="1"/>
  <c r="B58" i="12" s="1"/>
  <c r="E58" i="12" s="1"/>
  <c r="C58" i="12" a="1"/>
  <c r="C58" i="12" s="1"/>
  <c r="D58" i="12" a="1"/>
  <c r="D58" i="12" s="1"/>
  <c r="F58" i="12" s="1"/>
  <c r="A59" i="12" a="1"/>
  <c r="A59" i="12" s="1"/>
  <c r="G59" i="12" s="1"/>
  <c r="B59" i="12" a="1"/>
  <c r="B59" i="12" s="1"/>
  <c r="E59" i="12" s="1"/>
  <c r="C59" i="12" a="1"/>
  <c r="C59" i="12" s="1"/>
  <c r="D59" i="12" a="1"/>
  <c r="D59" i="12" s="1"/>
  <c r="F59" i="12" s="1"/>
  <c r="A60" i="12" a="1"/>
  <c r="A60" i="12" s="1"/>
  <c r="G60" i="12" s="1"/>
  <c r="B60" i="12" a="1"/>
  <c r="B60" i="12" s="1"/>
  <c r="E60" i="12" s="1"/>
  <c r="C60" i="12" a="1"/>
  <c r="C60" i="12" s="1"/>
  <c r="D60" i="12" a="1"/>
  <c r="D60" i="12" s="1"/>
  <c r="F60" i="12" s="1"/>
  <c r="A61" i="12" a="1"/>
  <c r="A61" i="12" s="1"/>
  <c r="G61" i="12" s="1"/>
  <c r="B61" i="12" a="1"/>
  <c r="B61" i="12" s="1"/>
  <c r="E61" i="12" s="1"/>
  <c r="C61" i="12" a="1"/>
  <c r="C61" i="12" s="1"/>
  <c r="D61" i="12" a="1"/>
  <c r="D61" i="12" s="1"/>
  <c r="F61" i="12" s="1"/>
  <c r="A62" i="12" a="1"/>
  <c r="A62" i="12" s="1"/>
  <c r="G62" i="12" s="1"/>
  <c r="B62" i="12" a="1"/>
  <c r="B62" i="12" s="1"/>
  <c r="E62" i="12" s="1"/>
  <c r="C62" i="12" a="1"/>
  <c r="C62" i="12" s="1"/>
  <c r="D62" i="12" a="1"/>
  <c r="D62" i="12" s="1"/>
  <c r="F62" i="12" s="1"/>
  <c r="A63" i="12" a="1"/>
  <c r="A63" i="12" s="1"/>
  <c r="G63" i="12" s="1"/>
  <c r="B63" i="12" a="1"/>
  <c r="B63" i="12" s="1"/>
  <c r="E63" i="12" s="1"/>
  <c r="C63" i="12" a="1"/>
  <c r="C63" i="12" s="1"/>
  <c r="D63" i="12" a="1"/>
  <c r="D63" i="12" s="1"/>
  <c r="F63" i="12" s="1"/>
  <c r="A64" i="12" a="1"/>
  <c r="A64" i="12" s="1"/>
  <c r="G64" i="12" s="1"/>
  <c r="B64" i="12" a="1"/>
  <c r="B64" i="12" s="1"/>
  <c r="E64" i="12" s="1"/>
  <c r="C64" i="12" a="1"/>
  <c r="C64" i="12" s="1"/>
  <c r="D64" i="12" a="1"/>
  <c r="D64" i="12" s="1"/>
  <c r="F64" i="12" s="1"/>
  <c r="A65" i="12" a="1"/>
  <c r="A65" i="12" s="1"/>
  <c r="G65" i="12" s="1"/>
  <c r="B65" i="12" a="1"/>
  <c r="B65" i="12" s="1"/>
  <c r="E65" i="12" s="1"/>
  <c r="C65" i="12" a="1"/>
  <c r="C65" i="12" s="1"/>
  <c r="D65" i="12" a="1"/>
  <c r="D65" i="12" s="1"/>
  <c r="F65" i="12" s="1"/>
  <c r="A66" i="12" a="1"/>
  <c r="A66" i="12" s="1"/>
  <c r="G66" i="12" s="1"/>
  <c r="B66" i="12" a="1"/>
  <c r="B66" i="12" s="1"/>
  <c r="E66" i="12" s="1"/>
  <c r="C66" i="12" a="1"/>
  <c r="C66" i="12" s="1"/>
  <c r="D66" i="12" a="1"/>
  <c r="D66" i="12" s="1"/>
  <c r="F66" i="12" s="1"/>
  <c r="A67" i="12" a="1"/>
  <c r="A67" i="12" s="1"/>
  <c r="G67" i="12" s="1"/>
  <c r="B67" i="12" a="1"/>
  <c r="B67" i="12" s="1"/>
  <c r="E67" i="12" s="1"/>
  <c r="C67" i="12" a="1"/>
  <c r="C67" i="12" s="1"/>
  <c r="D67" i="12" a="1"/>
  <c r="D67" i="12" s="1"/>
  <c r="F67" i="12" s="1"/>
  <c r="A68" i="12" a="1"/>
  <c r="A68" i="12" s="1"/>
  <c r="G68" i="12" s="1"/>
  <c r="B68" i="12" a="1"/>
  <c r="B68" i="12" s="1"/>
  <c r="E68" i="12" s="1"/>
  <c r="C68" i="12" a="1"/>
  <c r="C68" i="12" s="1"/>
  <c r="D68" i="12" a="1"/>
  <c r="D68" i="12" s="1"/>
  <c r="F68" i="12" s="1"/>
  <c r="A69" i="12" a="1"/>
  <c r="A69" i="12" s="1"/>
  <c r="G69" i="12" s="1"/>
  <c r="B69" i="12" a="1"/>
  <c r="B69" i="12" s="1"/>
  <c r="E69" i="12" s="1"/>
  <c r="C69" i="12" a="1"/>
  <c r="C69" i="12" s="1"/>
  <c r="D69" i="12" a="1"/>
  <c r="D69" i="12" s="1"/>
  <c r="F69" i="12" s="1"/>
  <c r="A70" i="12" a="1"/>
  <c r="A70" i="12" s="1"/>
  <c r="G70" i="12" s="1"/>
  <c r="B70" i="12" a="1"/>
  <c r="B70" i="12" s="1"/>
  <c r="E70" i="12" s="1"/>
  <c r="C70" i="12" a="1"/>
  <c r="C70" i="12" s="1"/>
  <c r="D70" i="12" a="1"/>
  <c r="D70" i="12" s="1"/>
  <c r="F70" i="12" s="1"/>
  <c r="A71" i="12" a="1"/>
  <c r="A71" i="12" s="1"/>
  <c r="G71" i="12" s="1"/>
  <c r="B71" i="12" a="1"/>
  <c r="B71" i="12" s="1"/>
  <c r="E71" i="12" s="1"/>
  <c r="C71" i="12" a="1"/>
  <c r="C71" i="12" s="1"/>
  <c r="D71" i="12" a="1"/>
  <c r="D71" i="12" s="1"/>
  <c r="F71" i="12" s="1"/>
  <c r="A72" i="12" a="1"/>
  <c r="A72" i="12" s="1"/>
  <c r="G72" i="12" s="1"/>
  <c r="B72" i="12" a="1"/>
  <c r="B72" i="12" s="1"/>
  <c r="E72" i="12" s="1"/>
  <c r="C72" i="12" a="1"/>
  <c r="C72" i="12" s="1"/>
  <c r="D72" i="12" a="1"/>
  <c r="D72" i="12" s="1"/>
  <c r="F72" i="12" s="1"/>
  <c r="A73" i="12" a="1"/>
  <c r="A73" i="12" s="1"/>
  <c r="G73" i="12" s="1"/>
  <c r="B73" i="12" a="1"/>
  <c r="B73" i="12" s="1"/>
  <c r="E73" i="12" s="1"/>
  <c r="C73" i="12" a="1"/>
  <c r="C73" i="12" s="1"/>
  <c r="D73" i="12" a="1"/>
  <c r="D73" i="12" s="1"/>
  <c r="F73" i="12" s="1"/>
  <c r="A74" i="12" a="1"/>
  <c r="A74" i="12" s="1"/>
  <c r="G74" i="12" s="1"/>
  <c r="B74" i="12" a="1"/>
  <c r="B74" i="12" s="1"/>
  <c r="E74" i="12" s="1"/>
  <c r="C74" i="12" a="1"/>
  <c r="C74" i="12" s="1"/>
  <c r="D74" i="12" a="1"/>
  <c r="D74" i="12" s="1"/>
  <c r="F74" i="12" s="1"/>
  <c r="A75" i="12" a="1"/>
  <c r="A75" i="12" s="1"/>
  <c r="G75" i="12" s="1"/>
  <c r="B75" i="12" a="1"/>
  <c r="B75" i="12" s="1"/>
  <c r="E75" i="12" s="1"/>
  <c r="C75" i="12" a="1"/>
  <c r="C75" i="12" s="1"/>
  <c r="D75" i="12" a="1"/>
  <c r="D75" i="12" s="1"/>
  <c r="F75" i="12" s="1"/>
  <c r="A76" i="12" a="1"/>
  <c r="A76" i="12" s="1"/>
  <c r="G76" i="12" s="1"/>
  <c r="B76" i="12" a="1"/>
  <c r="B76" i="12" s="1"/>
  <c r="E76" i="12" s="1"/>
  <c r="C76" i="12" a="1"/>
  <c r="C76" i="12" s="1"/>
  <c r="D76" i="12" a="1"/>
  <c r="D76" i="12" s="1"/>
  <c r="F76" i="12" s="1"/>
  <c r="A77" i="12" a="1"/>
  <c r="A77" i="12" s="1"/>
  <c r="G77" i="12" s="1"/>
  <c r="B77" i="12" a="1"/>
  <c r="B77" i="12" s="1"/>
  <c r="E77" i="12" s="1"/>
  <c r="C77" i="12" a="1"/>
  <c r="C77" i="12" s="1"/>
  <c r="D77" i="12" a="1"/>
  <c r="D77" i="12" s="1"/>
  <c r="F77" i="12" s="1"/>
  <c r="A78" i="12" a="1"/>
  <c r="A78" i="12" s="1"/>
  <c r="G78" i="12" s="1"/>
  <c r="B78" i="12" a="1"/>
  <c r="B78" i="12" s="1"/>
  <c r="E78" i="12" s="1"/>
  <c r="C78" i="12" a="1"/>
  <c r="C78" i="12" s="1"/>
  <c r="D78" i="12" a="1"/>
  <c r="D78" i="12" s="1"/>
  <c r="F78" i="12" s="1"/>
  <c r="A79" i="12" a="1"/>
  <c r="A79" i="12" s="1"/>
  <c r="G79" i="12" s="1"/>
  <c r="B79" i="12" a="1"/>
  <c r="B79" i="12" s="1"/>
  <c r="E79" i="12" s="1"/>
  <c r="C79" i="12" a="1"/>
  <c r="C79" i="12" s="1"/>
  <c r="D79" i="12" a="1"/>
  <c r="D79" i="12" s="1"/>
  <c r="F79" i="12" s="1"/>
  <c r="A80" i="12" a="1"/>
  <c r="A80" i="12" s="1"/>
  <c r="G80" i="12" s="1"/>
  <c r="B80" i="12" a="1"/>
  <c r="B80" i="12" s="1"/>
  <c r="E80" i="12" s="1"/>
  <c r="C80" i="12" a="1"/>
  <c r="C80" i="12" s="1"/>
  <c r="D80" i="12" a="1"/>
  <c r="D80" i="12" s="1"/>
  <c r="F80" i="12" s="1"/>
  <c r="A81" i="12" a="1"/>
  <c r="A81" i="12" s="1"/>
  <c r="G81" i="12" s="1"/>
  <c r="B81" i="12" a="1"/>
  <c r="B81" i="12" s="1"/>
  <c r="E81" i="12" s="1"/>
  <c r="C81" i="12" a="1"/>
  <c r="C81" i="12" s="1"/>
  <c r="D81" i="12" a="1"/>
  <c r="D81" i="12" s="1"/>
  <c r="F81" i="12" s="1"/>
  <c r="A82" i="12" a="1"/>
  <c r="A82" i="12" s="1"/>
  <c r="G82" i="12" s="1"/>
  <c r="B82" i="12" a="1"/>
  <c r="B82" i="12" s="1"/>
  <c r="E82" i="12" s="1"/>
  <c r="C82" i="12" a="1"/>
  <c r="C82" i="12" s="1"/>
  <c r="D82" i="12" a="1"/>
  <c r="D82" i="12" s="1"/>
  <c r="F82" i="12" s="1"/>
  <c r="A83" i="12" a="1"/>
  <c r="A83" i="12" s="1"/>
  <c r="G83" i="12" s="1"/>
  <c r="B83" i="12" a="1"/>
  <c r="B83" i="12" s="1"/>
  <c r="E83" i="12" s="1"/>
  <c r="C83" i="12" a="1"/>
  <c r="C83" i="12" s="1"/>
  <c r="D83" i="12" a="1"/>
  <c r="D83" i="12" s="1"/>
  <c r="F83" i="12" s="1"/>
  <c r="A84" i="12" a="1"/>
  <c r="A84" i="12" s="1"/>
  <c r="G84" i="12" s="1"/>
  <c r="B84" i="12" a="1"/>
  <c r="B84" i="12" s="1"/>
  <c r="E84" i="12" s="1"/>
  <c r="C84" i="12" a="1"/>
  <c r="C84" i="12" s="1"/>
  <c r="D84" i="12" a="1"/>
  <c r="D84" i="12" s="1"/>
  <c r="F84" i="12" s="1"/>
  <c r="A85" i="12" a="1"/>
  <c r="A85" i="12" s="1"/>
  <c r="G85" i="12" s="1"/>
  <c r="B85" i="12" a="1"/>
  <c r="B85" i="12" s="1"/>
  <c r="E85" i="12" s="1"/>
  <c r="C85" i="12" a="1"/>
  <c r="C85" i="12" s="1"/>
  <c r="D85" i="12" a="1"/>
  <c r="D85" i="12" s="1"/>
  <c r="F85" i="12" s="1"/>
  <c r="A86" i="12" a="1"/>
  <c r="A86" i="12" s="1"/>
  <c r="G86" i="12" s="1"/>
  <c r="B86" i="12" a="1"/>
  <c r="B86" i="12" s="1"/>
  <c r="E86" i="12" s="1"/>
  <c r="C86" i="12" a="1"/>
  <c r="C86" i="12" s="1"/>
  <c r="D86" i="12" a="1"/>
  <c r="D86" i="12" s="1"/>
  <c r="F86" i="12" s="1"/>
  <c r="A87" i="12" a="1"/>
  <c r="A87" i="12" s="1"/>
  <c r="G87" i="12" s="1"/>
  <c r="B87" i="12" a="1"/>
  <c r="B87" i="12" s="1"/>
  <c r="E87" i="12" s="1"/>
  <c r="C87" i="12" a="1"/>
  <c r="C87" i="12" s="1"/>
  <c r="D87" i="12" a="1"/>
  <c r="D87" i="12" s="1"/>
  <c r="F87" i="12" s="1"/>
  <c r="A88" i="12" a="1"/>
  <c r="A88" i="12" s="1"/>
  <c r="G88" i="12" s="1"/>
  <c r="B88" i="12" a="1"/>
  <c r="B88" i="12" s="1"/>
  <c r="E88" i="12" s="1"/>
  <c r="C88" i="12" a="1"/>
  <c r="C88" i="12" s="1"/>
  <c r="D88" i="12" a="1"/>
  <c r="D88" i="12" s="1"/>
  <c r="F88" i="12" s="1"/>
  <c r="A89" i="12" a="1"/>
  <c r="A89" i="12" s="1"/>
  <c r="G89" i="12" s="1"/>
  <c r="B89" i="12" a="1"/>
  <c r="B89" i="12" s="1"/>
  <c r="E89" i="12" s="1"/>
  <c r="C89" i="12" a="1"/>
  <c r="C89" i="12" s="1"/>
  <c r="D89" i="12" a="1"/>
  <c r="D89" i="12" s="1"/>
  <c r="F89" i="12" s="1"/>
  <c r="A90" i="12" a="1"/>
  <c r="A90" i="12" s="1"/>
  <c r="G90" i="12" s="1"/>
  <c r="B90" i="12" a="1"/>
  <c r="B90" i="12" s="1"/>
  <c r="E90" i="12" s="1"/>
  <c r="C90" i="12" a="1"/>
  <c r="C90" i="12" s="1"/>
  <c r="D90" i="12" a="1"/>
  <c r="D90" i="12" s="1"/>
  <c r="F90" i="12" s="1"/>
  <c r="A91" i="12" a="1"/>
  <c r="A91" i="12" s="1"/>
  <c r="G91" i="12" s="1"/>
  <c r="B91" i="12" a="1"/>
  <c r="B91" i="12" s="1"/>
  <c r="E91" i="12" s="1"/>
  <c r="C91" i="12" a="1"/>
  <c r="C91" i="12" s="1"/>
  <c r="D91" i="12" a="1"/>
  <c r="D91" i="12" s="1"/>
  <c r="F91" i="12" s="1"/>
  <c r="A92" i="12" a="1"/>
  <c r="A92" i="12" s="1"/>
  <c r="G92" i="12" s="1"/>
  <c r="B92" i="12" a="1"/>
  <c r="B92" i="12" s="1"/>
  <c r="E92" i="12" s="1"/>
  <c r="C92" i="12" a="1"/>
  <c r="C92" i="12" s="1"/>
  <c r="D92" i="12" a="1"/>
  <c r="D92" i="12" s="1"/>
  <c r="F92" i="12" s="1"/>
  <c r="A93" i="12" a="1"/>
  <c r="A93" i="12" s="1"/>
  <c r="G93" i="12" s="1"/>
  <c r="B93" i="12" a="1"/>
  <c r="B93" i="12" s="1"/>
  <c r="E93" i="12" s="1"/>
  <c r="C93" i="12" a="1"/>
  <c r="C93" i="12" s="1"/>
  <c r="D93" i="12" a="1"/>
  <c r="D93" i="12" s="1"/>
  <c r="F93" i="12" s="1"/>
  <c r="A94" i="12" a="1"/>
  <c r="A94" i="12" s="1"/>
  <c r="G94" i="12" s="1"/>
  <c r="B94" i="12" a="1"/>
  <c r="B94" i="12" s="1"/>
  <c r="E94" i="12" s="1"/>
  <c r="C94" i="12" a="1"/>
  <c r="C94" i="12" s="1"/>
  <c r="D94" i="12" a="1"/>
  <c r="D94" i="12" s="1"/>
  <c r="F94" i="12" s="1"/>
  <c r="A95" i="12" a="1"/>
  <c r="A95" i="12" s="1"/>
  <c r="G95" i="12" s="1"/>
  <c r="B95" i="12" a="1"/>
  <c r="B95" i="12" s="1"/>
  <c r="E95" i="12" s="1"/>
  <c r="C95" i="12" a="1"/>
  <c r="C95" i="12" s="1"/>
  <c r="D95" i="12" a="1"/>
  <c r="D95" i="12" s="1"/>
  <c r="F95" i="12" s="1"/>
  <c r="A96" i="12" a="1"/>
  <c r="A96" i="12" s="1"/>
  <c r="G96" i="12" s="1"/>
  <c r="B96" i="12" a="1"/>
  <c r="B96" i="12" s="1"/>
  <c r="E96" i="12" s="1"/>
  <c r="C96" i="12" a="1"/>
  <c r="C96" i="12" s="1"/>
  <c r="D96" i="12" a="1"/>
  <c r="D96" i="12" s="1"/>
  <c r="F96" i="12" s="1"/>
  <c r="A97" i="12" a="1"/>
  <c r="A97" i="12" s="1"/>
  <c r="G97" i="12" s="1"/>
  <c r="B97" i="12" a="1"/>
  <c r="B97" i="12" s="1"/>
  <c r="E97" i="12" s="1"/>
  <c r="C97" i="12" a="1"/>
  <c r="C97" i="12" s="1"/>
  <c r="D97" i="12" a="1"/>
  <c r="D97" i="12" s="1"/>
  <c r="F97" i="12" s="1"/>
  <c r="A98" i="12" a="1"/>
  <c r="A98" i="12" s="1"/>
  <c r="G98" i="12" s="1"/>
  <c r="B98" i="12" a="1"/>
  <c r="B98" i="12" s="1"/>
  <c r="E98" i="12" s="1"/>
  <c r="C98" i="12" a="1"/>
  <c r="C98" i="12" s="1"/>
  <c r="D98" i="12" a="1"/>
  <c r="D98" i="12" s="1"/>
  <c r="F98" i="12" s="1"/>
  <c r="A99" i="12" a="1"/>
  <c r="A99" i="12" s="1"/>
  <c r="G99" i="12" s="1"/>
  <c r="B99" i="12" a="1"/>
  <c r="B99" i="12" s="1"/>
  <c r="E99" i="12" s="1"/>
  <c r="C99" i="12" a="1"/>
  <c r="C99" i="12" s="1"/>
  <c r="D99" i="12" a="1"/>
  <c r="D99" i="12" s="1"/>
  <c r="F99" i="12" s="1"/>
  <c r="A100" i="12" a="1"/>
  <c r="A100" i="12" s="1"/>
  <c r="G100" i="12" s="1"/>
  <c r="B100" i="12" a="1"/>
  <c r="B100" i="12" s="1"/>
  <c r="E100" i="12" s="1"/>
  <c r="C100" i="12" a="1"/>
  <c r="C100" i="12" s="1"/>
  <c r="D100" i="12" a="1"/>
  <c r="D100" i="12" s="1"/>
  <c r="F100" i="12" s="1"/>
  <c r="A101" i="12" a="1"/>
  <c r="A101" i="12" s="1"/>
  <c r="G101" i="12" s="1"/>
  <c r="B101" i="12" a="1"/>
  <c r="B101" i="12" s="1"/>
  <c r="E101" i="12" s="1"/>
  <c r="C101" i="12" a="1"/>
  <c r="C101" i="12" s="1"/>
  <c r="D101" i="12" a="1"/>
  <c r="D101" i="12" s="1"/>
  <c r="F101" i="12" s="1"/>
  <c r="A102" i="12" a="1"/>
  <c r="A102" i="12" s="1"/>
  <c r="G102" i="12" s="1"/>
  <c r="B102" i="12" a="1"/>
  <c r="B102" i="12" s="1"/>
  <c r="E102" i="12" s="1"/>
  <c r="C102" i="12" a="1"/>
  <c r="C102" i="12" s="1"/>
  <c r="D102" i="12" a="1"/>
  <c r="D102" i="12" s="1"/>
  <c r="F102" i="12" s="1"/>
  <c r="A103" i="12" a="1"/>
  <c r="A103" i="12" s="1"/>
  <c r="G103" i="12" s="1"/>
  <c r="B103" i="12" a="1"/>
  <c r="B103" i="12" s="1"/>
  <c r="E103" i="12" s="1"/>
  <c r="C103" i="12" a="1"/>
  <c r="C103" i="12" s="1"/>
  <c r="D103" i="12" a="1"/>
  <c r="D103" i="12" s="1"/>
  <c r="F103" i="12" s="1"/>
  <c r="A104" i="12" a="1"/>
  <c r="A104" i="12" s="1"/>
  <c r="G104" i="12" s="1"/>
  <c r="B104" i="12" a="1"/>
  <c r="B104" i="12" s="1"/>
  <c r="E104" i="12" s="1"/>
  <c r="C104" i="12" a="1"/>
  <c r="C104" i="12" s="1"/>
  <c r="D104" i="12" a="1"/>
  <c r="D104" i="12" s="1"/>
  <c r="F104" i="12" s="1"/>
  <c r="A105" i="12" a="1"/>
  <c r="A105" i="12" s="1"/>
  <c r="G105" i="12" s="1"/>
  <c r="B105" i="12" a="1"/>
  <c r="B105" i="12" s="1"/>
  <c r="E105" i="12" s="1"/>
  <c r="C105" i="12" a="1"/>
  <c r="C105" i="12" s="1"/>
  <c r="D105" i="12" a="1"/>
  <c r="D105" i="12" s="1"/>
  <c r="F105" i="12" s="1"/>
  <c r="A106" i="12" a="1"/>
  <c r="A106" i="12" s="1"/>
  <c r="G106" i="12" s="1"/>
  <c r="B106" i="12" a="1"/>
  <c r="B106" i="12" s="1"/>
  <c r="E106" i="12" s="1"/>
  <c r="C106" i="12" a="1"/>
  <c r="C106" i="12" s="1"/>
  <c r="D106" i="12" a="1"/>
  <c r="D106" i="12" s="1"/>
  <c r="F106" i="12" s="1"/>
  <c r="A17" i="12" a="1"/>
  <c r="A17" i="12" s="1"/>
  <c r="G17" i="12" s="1"/>
  <c r="B20" i="12" a="1"/>
  <c r="B20" i="12" s="1"/>
  <c r="E20" i="12" s="1"/>
  <c r="D19" i="12" a="1"/>
  <c r="D19" i="12" s="1"/>
  <c r="F19" i="12" s="1"/>
  <c r="A21" i="12" a="1"/>
  <c r="A21" i="12" s="1"/>
  <c r="G21" i="12" s="1"/>
  <c r="D20" i="12" a="1"/>
  <c r="D20" i="12" s="1"/>
  <c r="F20" i="12" s="1"/>
  <c r="C20" i="12" a="1"/>
  <c r="C20" i="12" s="1"/>
  <c r="A18" i="12" a="1"/>
  <c r="A18" i="12" s="1"/>
  <c r="G18" i="12" s="1"/>
  <c r="C18" i="12" a="1"/>
  <c r="C18" i="12" s="1"/>
  <c r="B18" i="12" a="1"/>
  <c r="B18" i="12" s="1"/>
  <c r="E18" i="12" s="1"/>
  <c r="C17" i="12" a="1"/>
  <c r="C17" i="12" s="1"/>
  <c r="B21" i="12" a="1"/>
  <c r="B21" i="12" s="1"/>
  <c r="E21" i="12" s="1"/>
  <c r="A19" i="12" a="1"/>
  <c r="A19" i="12" s="1"/>
  <c r="G19" i="12" s="1"/>
  <c r="D17" i="12" a="1"/>
  <c r="D17" i="12" s="1"/>
  <c r="F17" i="12" s="1"/>
  <c r="D21" i="12" a="1"/>
  <c r="D21" i="12" s="1"/>
  <c r="F21" i="12" s="1"/>
  <c r="A20" i="12" a="1"/>
  <c r="A20" i="12" s="1"/>
  <c r="G20" i="12" s="1"/>
  <c r="D18" i="12" a="1"/>
  <c r="D18" i="12" s="1"/>
  <c r="F18" i="12" s="1"/>
  <c r="C19" i="12" a="1"/>
  <c r="C19" i="12" s="1"/>
  <c r="B17" i="12" a="1"/>
  <c r="B17" i="12" s="1"/>
  <c r="E17" i="12" s="1"/>
  <c r="C21" i="12" a="1"/>
  <c r="C21" i="12" s="1"/>
  <c r="B19" i="12" a="1"/>
  <c r="B19" i="12" s="1"/>
  <c r="E19" i="12" s="1"/>
  <c r="A115" i="12" a="1"/>
  <c r="A115" i="12" s="1"/>
  <c r="G115" i="12" s="1"/>
  <c r="B115" i="12" a="1"/>
  <c r="B115" i="12" s="1"/>
  <c r="E115" i="12" s="1"/>
  <c r="C115" i="12" a="1"/>
  <c r="C115" i="12" s="1"/>
  <c r="D115" i="12" a="1"/>
  <c r="D115" i="12" s="1"/>
  <c r="F115" i="12" s="1"/>
  <c r="A116" i="12" a="1"/>
  <c r="A116" i="12" s="1"/>
  <c r="G116" i="12" s="1"/>
  <c r="B116" i="12" a="1"/>
  <c r="B116" i="12" s="1"/>
  <c r="E116" i="12" s="1"/>
  <c r="C116" i="12" a="1"/>
  <c r="C116" i="12" s="1"/>
  <c r="D116" i="12" a="1"/>
  <c r="D116" i="12" s="1"/>
  <c r="F116" i="12" s="1"/>
  <c r="A117" i="12" a="1"/>
  <c r="A117" i="12" s="1"/>
  <c r="G117" i="12" s="1"/>
  <c r="B117" i="12" a="1"/>
  <c r="B117" i="12" s="1"/>
  <c r="E117" i="12" s="1"/>
  <c r="C117" i="12" a="1"/>
  <c r="C117" i="12" s="1"/>
  <c r="D117" i="12" a="1"/>
  <c r="D117" i="12" s="1"/>
  <c r="F117" i="12" s="1"/>
  <c r="A118" i="12" a="1"/>
  <c r="A118" i="12" s="1"/>
  <c r="G118" i="12" s="1"/>
  <c r="B118" i="12" a="1"/>
  <c r="B118" i="12" s="1"/>
  <c r="E118" i="12" s="1"/>
  <c r="C118" i="12" a="1"/>
  <c r="C118" i="12" s="1"/>
  <c r="D118" i="12" a="1"/>
  <c r="D118" i="12" s="1"/>
  <c r="F118" i="12" s="1"/>
  <c r="A119" i="12" a="1"/>
  <c r="A119" i="12" s="1"/>
  <c r="G119" i="12" s="1"/>
  <c r="B119" i="12" a="1"/>
  <c r="B119" i="12" s="1"/>
  <c r="E119" i="12" s="1"/>
  <c r="C119" i="12" a="1"/>
  <c r="C119" i="12" s="1"/>
  <c r="D119" i="12" a="1"/>
  <c r="D119" i="12" s="1"/>
  <c r="F119" i="12" s="1"/>
  <c r="A120" i="12" a="1"/>
  <c r="A120" i="12" s="1"/>
  <c r="G120" i="12" s="1"/>
  <c r="B120" i="12" a="1"/>
  <c r="B120" i="12" s="1"/>
  <c r="E120" i="12" s="1"/>
  <c r="C120" i="12" a="1"/>
  <c r="C120" i="12" s="1"/>
  <c r="D120" i="12" a="1"/>
  <c r="D120" i="12" s="1"/>
  <c r="F120" i="12" s="1"/>
  <c r="A121" i="12" a="1"/>
  <c r="A121" i="12" s="1"/>
  <c r="G121" i="12" s="1"/>
  <c r="B121" i="12" a="1"/>
  <c r="B121" i="12" s="1"/>
  <c r="E121" i="12" s="1"/>
  <c r="C121" i="12" a="1"/>
  <c r="C121" i="12" s="1"/>
  <c r="D121" i="12" a="1"/>
  <c r="D121" i="12" s="1"/>
  <c r="F121" i="12" s="1"/>
  <c r="A122" i="12" a="1"/>
  <c r="A122" i="12" s="1"/>
  <c r="G122" i="12" s="1"/>
  <c r="B122" i="12" a="1"/>
  <c r="B122" i="12" s="1"/>
  <c r="E122" i="12" s="1"/>
  <c r="C122" i="12" a="1"/>
  <c r="C122" i="12" s="1"/>
  <c r="D122" i="12" a="1"/>
  <c r="D122" i="12" s="1"/>
  <c r="F122" i="12" s="1"/>
  <c r="A123" i="12" a="1"/>
  <c r="A123" i="12" s="1"/>
  <c r="G123" i="12" s="1"/>
  <c r="B123" i="12" a="1"/>
  <c r="B123" i="12" s="1"/>
  <c r="E123" i="12" s="1"/>
  <c r="C123" i="12" a="1"/>
  <c r="C123" i="12" s="1"/>
  <c r="D123" i="12" a="1"/>
  <c r="D123" i="12" s="1"/>
  <c r="F123" i="12" s="1"/>
  <c r="A124" i="12" a="1"/>
  <c r="A124" i="12" s="1"/>
  <c r="G124" i="12" s="1"/>
  <c r="B124" i="12" a="1"/>
  <c r="B124" i="12" s="1"/>
  <c r="E124" i="12" s="1"/>
  <c r="C124" i="12" a="1"/>
  <c r="C124" i="12" s="1"/>
  <c r="D124" i="12" a="1"/>
  <c r="D124" i="12" s="1"/>
  <c r="F124" i="12" s="1"/>
  <c r="A125" i="12" a="1"/>
  <c r="A125" i="12" s="1"/>
  <c r="G125" i="12" s="1"/>
  <c r="B125" i="12" a="1"/>
  <c r="B125" i="12" s="1"/>
  <c r="E125" i="12" s="1"/>
  <c r="C125" i="12" a="1"/>
  <c r="C125" i="12" s="1"/>
  <c r="D125" i="12" a="1"/>
  <c r="D125" i="12" s="1"/>
  <c r="F125" i="12" s="1"/>
  <c r="A126" i="12" a="1"/>
  <c r="A126" i="12" s="1"/>
  <c r="G126" i="12" s="1"/>
  <c r="B126" i="12" a="1"/>
  <c r="B126" i="12" s="1"/>
  <c r="E126" i="12" s="1"/>
  <c r="C126" i="12" a="1"/>
  <c r="C126" i="12" s="1"/>
  <c r="D126" i="12" a="1"/>
  <c r="D126" i="12" s="1"/>
  <c r="F126" i="12" s="1"/>
  <c r="A127" i="12" a="1"/>
  <c r="A127" i="12" s="1"/>
  <c r="G127" i="12" s="1"/>
  <c r="B127" i="12" a="1"/>
  <c r="B127" i="12" s="1"/>
  <c r="E127" i="12" s="1"/>
  <c r="C127" i="12" a="1"/>
  <c r="C127" i="12" s="1"/>
  <c r="D127" i="12" a="1"/>
  <c r="D127" i="12" s="1"/>
  <c r="F127" i="12" s="1"/>
  <c r="A128" i="12" a="1"/>
  <c r="A128" i="12" s="1"/>
  <c r="G128" i="12" s="1"/>
  <c r="B128" i="12" a="1"/>
  <c r="B128" i="12" s="1"/>
  <c r="E128" i="12" s="1"/>
  <c r="C128" i="12" a="1"/>
  <c r="C128" i="12" s="1"/>
  <c r="D128" i="12" a="1"/>
  <c r="D128" i="12" s="1"/>
  <c r="F128" i="12" s="1"/>
  <c r="A129" i="12" a="1"/>
  <c r="A129" i="12" s="1"/>
  <c r="G129" i="12" s="1"/>
  <c r="B129" i="12" a="1"/>
  <c r="B129" i="12" s="1"/>
  <c r="E129" i="12" s="1"/>
  <c r="C129" i="12" a="1"/>
  <c r="C129" i="12" s="1"/>
  <c r="D129" i="12" a="1"/>
  <c r="D129" i="12" s="1"/>
  <c r="F129" i="12" s="1"/>
  <c r="A130" i="12" a="1"/>
  <c r="A130" i="12" s="1"/>
  <c r="G130" i="12" s="1"/>
  <c r="B130" i="12" a="1"/>
  <c r="B130" i="12" s="1"/>
  <c r="E130" i="12" s="1"/>
  <c r="C130" i="12" a="1"/>
  <c r="C130" i="12" s="1"/>
  <c r="D130" i="12" a="1"/>
  <c r="D130" i="12" s="1"/>
  <c r="F130" i="12" s="1"/>
  <c r="A131" i="12" a="1"/>
  <c r="A131" i="12" s="1"/>
  <c r="G131" i="12" s="1"/>
  <c r="B131" i="12" a="1"/>
  <c r="B131" i="12" s="1"/>
  <c r="E131" i="12" s="1"/>
  <c r="C131" i="12" a="1"/>
  <c r="C131" i="12" s="1"/>
  <c r="D131" i="12" a="1"/>
  <c r="D131" i="12" s="1"/>
  <c r="F131" i="12" s="1"/>
  <c r="A132" i="12" a="1"/>
  <c r="A132" i="12" s="1"/>
  <c r="G132" i="12" s="1"/>
  <c r="B132" i="12" a="1"/>
  <c r="B132" i="12" s="1"/>
  <c r="E132" i="12" s="1"/>
  <c r="C132" i="12" a="1"/>
  <c r="C132" i="12" s="1"/>
  <c r="D132" i="12" a="1"/>
  <c r="D132" i="12" s="1"/>
  <c r="F132" i="12" s="1"/>
  <c r="A133" i="12" a="1"/>
  <c r="A133" i="12" s="1"/>
  <c r="G133" i="12" s="1"/>
  <c r="B133" i="12" a="1"/>
  <c r="B133" i="12" s="1"/>
  <c r="E133" i="12" s="1"/>
  <c r="C133" i="12" a="1"/>
  <c r="C133" i="12" s="1"/>
  <c r="D133" i="12" a="1"/>
  <c r="D133" i="12" s="1"/>
  <c r="F133" i="12" s="1"/>
  <c r="A134" i="12" a="1"/>
  <c r="A134" i="12" s="1"/>
  <c r="G134" i="12" s="1"/>
  <c r="B134" i="12" a="1"/>
  <c r="B134" i="12" s="1"/>
  <c r="E134" i="12" s="1"/>
  <c r="C134" i="12" a="1"/>
  <c r="C134" i="12" s="1"/>
  <c r="D134" i="12" a="1"/>
  <c r="D134" i="12" s="1"/>
  <c r="F134" i="12" s="1"/>
  <c r="A135" i="12" a="1"/>
  <c r="A135" i="12" s="1"/>
  <c r="G135" i="12" s="1"/>
  <c r="B135" i="12" a="1"/>
  <c r="B135" i="12" s="1"/>
  <c r="E135" i="12" s="1"/>
  <c r="C135" i="12" a="1"/>
  <c r="C135" i="12" s="1"/>
  <c r="D135" i="12" a="1"/>
  <c r="D135" i="12" s="1"/>
  <c r="F135" i="12" s="1"/>
  <c r="A136" i="12" a="1"/>
  <c r="A136" i="12" s="1"/>
  <c r="G136" i="12" s="1"/>
  <c r="B136" i="12" a="1"/>
  <c r="B136" i="12" s="1"/>
  <c r="E136" i="12" s="1"/>
  <c r="C136" i="12" a="1"/>
  <c r="C136" i="12" s="1"/>
  <c r="D136" i="12" a="1"/>
  <c r="D136" i="12" s="1"/>
  <c r="F136" i="12" s="1"/>
  <c r="A137" i="12" a="1"/>
  <c r="A137" i="12" s="1"/>
  <c r="G137" i="12" s="1"/>
  <c r="B137" i="12" a="1"/>
  <c r="B137" i="12" s="1"/>
  <c r="E137" i="12" s="1"/>
  <c r="C137" i="12" a="1"/>
  <c r="C137" i="12" s="1"/>
  <c r="D137" i="12" a="1"/>
  <c r="D137" i="12" s="1"/>
  <c r="F137" i="12" s="1"/>
  <c r="A138" i="12" a="1"/>
  <c r="A138" i="12" s="1"/>
  <c r="G138" i="12" s="1"/>
  <c r="B138" i="12" a="1"/>
  <c r="B138" i="12" s="1"/>
  <c r="E138" i="12" s="1"/>
  <c r="C138" i="12" a="1"/>
  <c r="C138" i="12" s="1"/>
  <c r="D138" i="12" a="1"/>
  <c r="D138" i="12" s="1"/>
  <c r="F138" i="12" s="1"/>
  <c r="A139" i="12" a="1"/>
  <c r="A139" i="12" s="1"/>
  <c r="G139" i="12" s="1"/>
  <c r="B139" i="12" a="1"/>
  <c r="B139" i="12" s="1"/>
  <c r="E139" i="12" s="1"/>
  <c r="C139" i="12" a="1"/>
  <c r="C139" i="12" s="1"/>
  <c r="D139" i="12" a="1"/>
  <c r="D139" i="12" s="1"/>
  <c r="F139" i="12" s="1"/>
  <c r="A140" i="12" a="1"/>
  <c r="A140" i="12" s="1"/>
  <c r="G140" i="12" s="1"/>
  <c r="B140" i="12" a="1"/>
  <c r="B140" i="12" s="1"/>
  <c r="E140" i="12" s="1"/>
  <c r="C140" i="12" a="1"/>
  <c r="C140" i="12" s="1"/>
  <c r="D140" i="12" a="1"/>
  <c r="D140" i="12" s="1"/>
  <c r="F140" i="12" s="1"/>
  <c r="A141" i="12" a="1"/>
  <c r="A141" i="12" s="1"/>
  <c r="G141" i="12" s="1"/>
  <c r="B141" i="12" a="1"/>
  <c r="B141" i="12" s="1"/>
  <c r="E141" i="12" s="1"/>
  <c r="C141" i="12" a="1"/>
  <c r="C141" i="12" s="1"/>
  <c r="D141" i="12" a="1"/>
  <c r="D141" i="12" s="1"/>
  <c r="F141" i="12" s="1"/>
  <c r="A142" i="12" a="1"/>
  <c r="A142" i="12" s="1"/>
  <c r="G142" i="12" s="1"/>
  <c r="B142" i="12" a="1"/>
  <c r="B142" i="12" s="1"/>
  <c r="E142" i="12" s="1"/>
  <c r="C142" i="12" a="1"/>
  <c r="C142" i="12" s="1"/>
  <c r="D142" i="12" a="1"/>
  <c r="D142" i="12" s="1"/>
  <c r="F142" i="12" s="1"/>
  <c r="A143" i="12" a="1"/>
  <c r="A143" i="12" s="1"/>
  <c r="G143" i="12" s="1"/>
  <c r="B143" i="12" a="1"/>
  <c r="B143" i="12" s="1"/>
  <c r="E143" i="12" s="1"/>
  <c r="C143" i="12" a="1"/>
  <c r="C143" i="12" s="1"/>
  <c r="D143" i="12" a="1"/>
  <c r="D143" i="12" s="1"/>
  <c r="F143" i="12" s="1"/>
  <c r="A144" i="12" a="1"/>
  <c r="A144" i="12" s="1"/>
  <c r="G144" i="12" s="1"/>
  <c r="B144" i="12" a="1"/>
  <c r="B144" i="12" s="1"/>
  <c r="E144" i="12" s="1"/>
  <c r="C144" i="12" a="1"/>
  <c r="C144" i="12" s="1"/>
  <c r="D144" i="12" a="1"/>
  <c r="D144" i="12" s="1"/>
  <c r="F144" i="12" s="1"/>
  <c r="A145" i="12" a="1"/>
  <c r="A145" i="12" s="1"/>
  <c r="G145" i="12" s="1"/>
  <c r="B145" i="12" a="1"/>
  <c r="B145" i="12" s="1"/>
  <c r="E145" i="12" s="1"/>
  <c r="C145" i="12" a="1"/>
  <c r="C145" i="12" s="1"/>
  <c r="D145" i="12" a="1"/>
  <c r="D145" i="12" s="1"/>
  <c r="F145" i="12" s="1"/>
  <c r="A146" i="12" a="1"/>
  <c r="A146" i="12" s="1"/>
  <c r="G146" i="12" s="1"/>
  <c r="B146" i="12" a="1"/>
  <c r="B146" i="12" s="1"/>
  <c r="E146" i="12" s="1"/>
  <c r="C146" i="12" a="1"/>
  <c r="C146" i="12" s="1"/>
  <c r="D146" i="12" a="1"/>
  <c r="D146" i="12" s="1"/>
  <c r="F146" i="12" s="1"/>
  <c r="A147" i="12" a="1"/>
  <c r="A147" i="12" s="1"/>
  <c r="G147" i="12" s="1"/>
  <c r="B147" i="12" a="1"/>
  <c r="B147" i="12" s="1"/>
  <c r="E147" i="12" s="1"/>
  <c r="C147" i="12" a="1"/>
  <c r="C147" i="12" s="1"/>
  <c r="D147" i="12" a="1"/>
  <c r="D147" i="12" s="1"/>
  <c r="F147" i="12" s="1"/>
  <c r="A148" i="12" a="1"/>
  <c r="A148" i="12" s="1"/>
  <c r="G148" i="12" s="1"/>
  <c r="B148" i="12" a="1"/>
  <c r="B148" i="12" s="1"/>
  <c r="E148" i="12" s="1"/>
  <c r="C148" i="12" a="1"/>
  <c r="C148" i="12" s="1"/>
  <c r="D148" i="12" a="1"/>
  <c r="D148" i="12" s="1"/>
  <c r="F148" i="12" s="1"/>
  <c r="A149" i="12" a="1"/>
  <c r="A149" i="12" s="1"/>
  <c r="G149" i="12" s="1"/>
  <c r="B149" i="12" a="1"/>
  <c r="B149" i="12" s="1"/>
  <c r="E149" i="12" s="1"/>
  <c r="C149" i="12" a="1"/>
  <c r="C149" i="12" s="1"/>
  <c r="D149" i="12" a="1"/>
  <c r="D149" i="12" s="1"/>
  <c r="F149" i="12" s="1"/>
  <c r="A150" i="12" a="1"/>
  <c r="A150" i="12" s="1"/>
  <c r="G150" i="12" s="1"/>
  <c r="B150" i="12" a="1"/>
  <c r="B150" i="12" s="1"/>
  <c r="E150" i="12" s="1"/>
  <c r="C150" i="12" a="1"/>
  <c r="C150" i="12" s="1"/>
  <c r="D150" i="12" a="1"/>
  <c r="D150" i="12" s="1"/>
  <c r="F150" i="12" s="1"/>
  <c r="A151" i="12" a="1"/>
  <c r="A151" i="12" s="1"/>
  <c r="G151" i="12" s="1"/>
  <c r="B151" i="12" a="1"/>
  <c r="B151" i="12" s="1"/>
  <c r="E151" i="12" s="1"/>
  <c r="C151" i="12" a="1"/>
  <c r="C151" i="12" s="1"/>
  <c r="D151" i="12" a="1"/>
  <c r="D151" i="12" s="1"/>
  <c r="F151" i="12" s="1"/>
  <c r="A152" i="12" a="1"/>
  <c r="A152" i="12" s="1"/>
  <c r="G152" i="12" s="1"/>
  <c r="B152" i="12" a="1"/>
  <c r="B152" i="12" s="1"/>
  <c r="E152" i="12" s="1"/>
  <c r="C152" i="12" a="1"/>
  <c r="C152" i="12" s="1"/>
  <c r="D152" i="12" a="1"/>
  <c r="D152" i="12" s="1"/>
  <c r="F152" i="12" s="1"/>
  <c r="A153" i="12" a="1"/>
  <c r="A153" i="12" s="1"/>
  <c r="G153" i="12" s="1"/>
  <c r="B153" i="12" a="1"/>
  <c r="B153" i="12" s="1"/>
  <c r="E153" i="12" s="1"/>
  <c r="C153" i="12" a="1"/>
  <c r="C153" i="12" s="1"/>
  <c r="D153" i="12" a="1"/>
  <c r="D153" i="12" s="1"/>
  <c r="F153" i="12" s="1"/>
  <c r="A154" i="12" a="1"/>
  <c r="A154" i="12" s="1"/>
  <c r="G154" i="12" s="1"/>
  <c r="B154" i="12" a="1"/>
  <c r="B154" i="12" s="1"/>
  <c r="E154" i="12" s="1"/>
  <c r="C154" i="12" a="1"/>
  <c r="C154" i="12" s="1"/>
  <c r="D154" i="12" a="1"/>
  <c r="D154" i="12" s="1"/>
  <c r="F154" i="12" s="1"/>
  <c r="A155" i="12" a="1"/>
  <c r="A155" i="12" s="1"/>
  <c r="G155" i="12" s="1"/>
  <c r="B155" i="12" a="1"/>
  <c r="B155" i="12" s="1"/>
  <c r="E155" i="12" s="1"/>
  <c r="C155" i="12" a="1"/>
  <c r="C155" i="12" s="1"/>
  <c r="D155" i="12" a="1"/>
  <c r="D155" i="12" s="1"/>
  <c r="F155" i="12" s="1"/>
  <c r="A156" i="12" a="1"/>
  <c r="A156" i="12" s="1"/>
  <c r="G156" i="12" s="1"/>
  <c r="B156" i="12" a="1"/>
  <c r="B156" i="12" s="1"/>
  <c r="E156" i="12" s="1"/>
  <c r="C156" i="12" a="1"/>
  <c r="C156" i="12" s="1"/>
  <c r="D156" i="12" a="1"/>
  <c r="D156" i="12" s="1"/>
  <c r="F156" i="12" s="1"/>
  <c r="A157" i="12" a="1"/>
  <c r="A157" i="12" s="1"/>
  <c r="G157" i="12" s="1"/>
  <c r="B157" i="12" a="1"/>
  <c r="B157" i="12" s="1"/>
  <c r="E157" i="12" s="1"/>
  <c r="C157" i="12" a="1"/>
  <c r="C157" i="12" s="1"/>
  <c r="D157" i="12" a="1"/>
  <c r="D157" i="12" s="1"/>
  <c r="F157" i="12" s="1"/>
  <c r="A158" i="12" a="1"/>
  <c r="A158" i="12" s="1"/>
  <c r="G158" i="12" s="1"/>
  <c r="B158" i="12" a="1"/>
  <c r="B158" i="12" s="1"/>
  <c r="E158" i="12" s="1"/>
  <c r="C158" i="12" a="1"/>
  <c r="C158" i="12" s="1"/>
  <c r="D158" i="12" a="1"/>
  <c r="D158" i="12" s="1"/>
  <c r="F158" i="12" s="1"/>
  <c r="A159" i="12" a="1"/>
  <c r="A159" i="12" s="1"/>
  <c r="G159" i="12" s="1"/>
  <c r="B159" i="12" a="1"/>
  <c r="B159" i="12" s="1"/>
  <c r="E159" i="12" s="1"/>
  <c r="C159" i="12" a="1"/>
  <c r="C159" i="12" s="1"/>
  <c r="D159" i="12" a="1"/>
  <c r="D159" i="12" s="1"/>
  <c r="F159" i="12" s="1"/>
  <c r="A160" i="12" a="1"/>
  <c r="A160" i="12" s="1"/>
  <c r="G160" i="12" s="1"/>
  <c r="B160" i="12" a="1"/>
  <c r="B160" i="12" s="1"/>
  <c r="E160" i="12" s="1"/>
  <c r="C160" i="12" a="1"/>
  <c r="C160" i="12" s="1"/>
  <c r="D160" i="12" a="1"/>
  <c r="D160" i="12" s="1"/>
  <c r="F160" i="12" s="1"/>
  <c r="A161" i="12" a="1"/>
  <c r="A161" i="12" s="1"/>
  <c r="G161" i="12" s="1"/>
  <c r="B161" i="12" a="1"/>
  <c r="B161" i="12" s="1"/>
  <c r="E161" i="12" s="1"/>
  <c r="C161" i="12" a="1"/>
  <c r="C161" i="12" s="1"/>
  <c r="D161" i="12" a="1"/>
  <c r="D161" i="12" s="1"/>
  <c r="F161" i="12" s="1"/>
  <c r="A162" i="12" a="1"/>
  <c r="A162" i="12" s="1"/>
  <c r="G162" i="12" s="1"/>
  <c r="B162" i="12" a="1"/>
  <c r="B162" i="12" s="1"/>
  <c r="E162" i="12" s="1"/>
  <c r="C162" i="12" a="1"/>
  <c r="C162" i="12" s="1"/>
  <c r="D162" i="12" a="1"/>
  <c r="D162" i="12" s="1"/>
  <c r="F162" i="12" s="1"/>
  <c r="A163" i="12" a="1"/>
  <c r="A163" i="12" s="1"/>
  <c r="G163" i="12" s="1"/>
  <c r="B163" i="12" a="1"/>
  <c r="B163" i="12" s="1"/>
  <c r="E163" i="12" s="1"/>
  <c r="C163" i="12" a="1"/>
  <c r="C163" i="12" s="1"/>
  <c r="D163" i="12" a="1"/>
  <c r="D163" i="12" s="1"/>
  <c r="F163" i="12" s="1"/>
  <c r="A164" i="12" a="1"/>
  <c r="A164" i="12" s="1"/>
  <c r="G164" i="12" s="1"/>
  <c r="B164" i="12" a="1"/>
  <c r="B164" i="12" s="1"/>
  <c r="E164" i="12" s="1"/>
  <c r="C164" i="12" a="1"/>
  <c r="C164" i="12" s="1"/>
  <c r="D164" i="12" a="1"/>
  <c r="D164" i="12" s="1"/>
  <c r="F164" i="12" s="1"/>
  <c r="A165" i="12" a="1"/>
  <c r="A165" i="12" s="1"/>
  <c r="G165" i="12" s="1"/>
  <c r="B165" i="12" a="1"/>
  <c r="B165" i="12" s="1"/>
  <c r="E165" i="12" s="1"/>
  <c r="C165" i="12" a="1"/>
  <c r="C165" i="12" s="1"/>
  <c r="D165" i="12" a="1"/>
  <c r="D165" i="12" s="1"/>
  <c r="F165" i="12" s="1"/>
  <c r="A166" i="12" a="1"/>
  <c r="A166" i="12" s="1"/>
  <c r="G166" i="12" s="1"/>
  <c r="B166" i="12" a="1"/>
  <c r="B166" i="12" s="1"/>
  <c r="E166" i="12" s="1"/>
  <c r="C166" i="12" a="1"/>
  <c r="C166" i="12" s="1"/>
  <c r="D166" i="12" a="1"/>
  <c r="D166" i="12" s="1"/>
  <c r="F166" i="12" s="1"/>
  <c r="A167" i="12" a="1"/>
  <c r="A167" i="12" s="1"/>
  <c r="G167" i="12" s="1"/>
  <c r="B167" i="12" a="1"/>
  <c r="B167" i="12" s="1"/>
  <c r="E167" i="12" s="1"/>
  <c r="C167" i="12" a="1"/>
  <c r="C167" i="12" s="1"/>
  <c r="D167" i="12" a="1"/>
  <c r="D167" i="12" s="1"/>
  <c r="F167" i="12" s="1"/>
  <c r="A168" i="12" a="1"/>
  <c r="A168" i="12" s="1"/>
  <c r="G168" i="12" s="1"/>
  <c r="B168" i="12" a="1"/>
  <c r="B168" i="12" s="1"/>
  <c r="E168" i="12" s="1"/>
  <c r="C168" i="12" a="1"/>
  <c r="C168" i="12" s="1"/>
  <c r="D168" i="12" a="1"/>
  <c r="D168" i="12" s="1"/>
  <c r="F168" i="12" s="1"/>
  <c r="A169" i="12" a="1"/>
  <c r="A169" i="12" s="1"/>
  <c r="G169" i="12" s="1"/>
  <c r="B169" i="12" a="1"/>
  <c r="B169" i="12" s="1"/>
  <c r="E169" i="12" s="1"/>
  <c r="C169" i="12" a="1"/>
  <c r="C169" i="12" s="1"/>
  <c r="D169" i="12" a="1"/>
  <c r="D169" i="12" s="1"/>
  <c r="F169" i="12" s="1"/>
  <c r="A170" i="12" a="1"/>
  <c r="A170" i="12" s="1"/>
  <c r="G170" i="12" s="1"/>
  <c r="B170" i="12" a="1"/>
  <c r="B170" i="12" s="1"/>
  <c r="E170" i="12" s="1"/>
  <c r="C170" i="12" a="1"/>
  <c r="C170" i="12" s="1"/>
  <c r="D170" i="12" a="1"/>
  <c r="D170" i="12" s="1"/>
  <c r="F170" i="12" s="1"/>
  <c r="A171" i="12" a="1"/>
  <c r="A171" i="12" s="1"/>
  <c r="G171" i="12" s="1"/>
  <c r="B171" i="12" a="1"/>
  <c r="B171" i="12" s="1"/>
  <c r="E171" i="12" s="1"/>
  <c r="C171" i="12" a="1"/>
  <c r="C171" i="12" s="1"/>
  <c r="D171" i="12" a="1"/>
  <c r="D171" i="12" s="1"/>
  <c r="F171" i="12" s="1"/>
  <c r="A172" i="12" a="1"/>
  <c r="A172" i="12" s="1"/>
  <c r="G172" i="12" s="1"/>
  <c r="B172" i="12" a="1"/>
  <c r="B172" i="12" s="1"/>
  <c r="E172" i="12" s="1"/>
  <c r="C172" i="12" a="1"/>
  <c r="C172" i="12" s="1"/>
  <c r="D172" i="12" a="1"/>
  <c r="D172" i="12" s="1"/>
  <c r="F172" i="12" s="1"/>
  <c r="A173" i="12" a="1"/>
  <c r="A173" i="12" s="1"/>
  <c r="G173" i="12" s="1"/>
  <c r="B173" i="12" a="1"/>
  <c r="B173" i="12" s="1"/>
  <c r="E173" i="12" s="1"/>
  <c r="C173" i="12" a="1"/>
  <c r="C173" i="12" s="1"/>
  <c r="D173" i="12" a="1"/>
  <c r="D173" i="12" s="1"/>
  <c r="F173" i="12" s="1"/>
  <c r="A174" i="12" a="1"/>
  <c r="A174" i="12" s="1"/>
  <c r="G174" i="12" s="1"/>
  <c r="B174" i="12" a="1"/>
  <c r="B174" i="12" s="1"/>
  <c r="E174" i="12" s="1"/>
  <c r="C174" i="12" a="1"/>
  <c r="C174" i="12" s="1"/>
  <c r="D174" i="12" a="1"/>
  <c r="D174" i="12" s="1"/>
  <c r="F174" i="12" s="1"/>
  <c r="A175" i="12" a="1"/>
  <c r="A175" i="12" s="1"/>
  <c r="G175" i="12" s="1"/>
  <c r="B175" i="12" a="1"/>
  <c r="B175" i="12" s="1"/>
  <c r="E175" i="12" s="1"/>
  <c r="C175" i="12" a="1"/>
  <c r="C175" i="12" s="1"/>
  <c r="D175" i="12" a="1"/>
  <c r="D175" i="12" s="1"/>
  <c r="F175" i="12" s="1"/>
  <c r="A176" i="12" a="1"/>
  <c r="A176" i="12" s="1"/>
  <c r="G176" i="12" s="1"/>
  <c r="B176" i="12" a="1"/>
  <c r="B176" i="12" s="1"/>
  <c r="E176" i="12" s="1"/>
  <c r="C176" i="12" a="1"/>
  <c r="C176" i="12" s="1"/>
  <c r="D176" i="12" a="1"/>
  <c r="D176" i="12" s="1"/>
  <c r="F176" i="12" s="1"/>
  <c r="A177" i="12" a="1"/>
  <c r="A177" i="12" s="1"/>
  <c r="G177" i="12" s="1"/>
  <c r="B177" i="12" a="1"/>
  <c r="B177" i="12" s="1"/>
  <c r="E177" i="12" s="1"/>
  <c r="C177" i="12" a="1"/>
  <c r="C177" i="12" s="1"/>
  <c r="D177" i="12" a="1"/>
  <c r="D177" i="12" s="1"/>
  <c r="F177" i="12" s="1"/>
  <c r="A178" i="12" a="1"/>
  <c r="A178" i="12" s="1"/>
  <c r="G178" i="12" s="1"/>
  <c r="B178" i="12" a="1"/>
  <c r="B178" i="12" s="1"/>
  <c r="E178" i="12" s="1"/>
  <c r="C178" i="12" a="1"/>
  <c r="C178" i="12" s="1"/>
  <c r="D178" i="12" a="1"/>
  <c r="D178" i="12" s="1"/>
  <c r="F178" i="12" s="1"/>
  <c r="A179" i="12" a="1"/>
  <c r="A179" i="12" s="1"/>
  <c r="G179" i="12" s="1"/>
  <c r="B179" i="12" a="1"/>
  <c r="B179" i="12" s="1"/>
  <c r="E179" i="12" s="1"/>
  <c r="C179" i="12" a="1"/>
  <c r="C179" i="12" s="1"/>
  <c r="D179" i="12" a="1"/>
  <c r="D179" i="12" s="1"/>
  <c r="F179" i="12" s="1"/>
  <c r="A180" i="12" a="1"/>
  <c r="A180" i="12" s="1"/>
  <c r="G180" i="12" s="1"/>
  <c r="B180" i="12" a="1"/>
  <c r="B180" i="12" s="1"/>
  <c r="E180" i="12" s="1"/>
  <c r="C180" i="12" a="1"/>
  <c r="C180" i="12" s="1"/>
  <c r="D180" i="12" a="1"/>
  <c r="D180" i="12" s="1"/>
  <c r="F180" i="12" s="1"/>
  <c r="A181" i="12" a="1"/>
  <c r="A181" i="12" s="1"/>
  <c r="G181" i="12" s="1"/>
  <c r="B181" i="12" a="1"/>
  <c r="B181" i="12" s="1"/>
  <c r="E181" i="12" s="1"/>
  <c r="C181" i="12" a="1"/>
  <c r="C181" i="12" s="1"/>
  <c r="D181" i="12" a="1"/>
  <c r="D181" i="12" s="1"/>
  <c r="F181" i="12" s="1"/>
  <c r="A182" i="12" a="1"/>
  <c r="A182" i="12" s="1"/>
  <c r="G182" i="12" s="1"/>
  <c r="B182" i="12" a="1"/>
  <c r="B182" i="12" s="1"/>
  <c r="E182" i="12" s="1"/>
  <c r="C182" i="12" a="1"/>
  <c r="C182" i="12" s="1"/>
  <c r="D182" i="12" a="1"/>
  <c r="D182" i="12" s="1"/>
  <c r="F182" i="12" s="1"/>
  <c r="A183" i="12" a="1"/>
  <c r="A183" i="12" s="1"/>
  <c r="G183" i="12" s="1"/>
  <c r="B183" i="12" a="1"/>
  <c r="B183" i="12" s="1"/>
  <c r="E183" i="12" s="1"/>
  <c r="C183" i="12" a="1"/>
  <c r="C183" i="12" s="1"/>
  <c r="D183" i="12" a="1"/>
  <c r="D183" i="12" s="1"/>
  <c r="F183" i="12" s="1"/>
  <c r="A184" i="12" a="1"/>
  <c r="A184" i="12" s="1"/>
  <c r="G184" i="12" s="1"/>
  <c r="B184" i="12" a="1"/>
  <c r="B184" i="12" s="1"/>
  <c r="E184" i="12" s="1"/>
  <c r="C184" i="12" a="1"/>
  <c r="C184" i="12" s="1"/>
  <c r="D184" i="12" a="1"/>
  <c r="D184" i="12" s="1"/>
  <c r="F184" i="12" s="1"/>
  <c r="A185" i="12" a="1"/>
  <c r="A185" i="12" s="1"/>
  <c r="G185" i="12" s="1"/>
  <c r="B185" i="12" a="1"/>
  <c r="B185" i="12" s="1"/>
  <c r="E185" i="12" s="1"/>
  <c r="C185" i="12" a="1"/>
  <c r="C185" i="12" s="1"/>
  <c r="D185" i="12" a="1"/>
  <c r="D185" i="12" s="1"/>
  <c r="F185" i="12" s="1"/>
  <c r="A186" i="12" a="1"/>
  <c r="A186" i="12" s="1"/>
  <c r="G186" i="12" s="1"/>
  <c r="B186" i="12" a="1"/>
  <c r="B186" i="12" s="1"/>
  <c r="E186" i="12" s="1"/>
  <c r="C186" i="12" a="1"/>
  <c r="C186" i="12" s="1"/>
  <c r="D186" i="12" a="1"/>
  <c r="D186" i="12" s="1"/>
  <c r="F186" i="12" s="1"/>
  <c r="A187" i="12" a="1"/>
  <c r="A187" i="12" s="1"/>
  <c r="G187" i="12" s="1"/>
  <c r="B187" i="12" a="1"/>
  <c r="B187" i="12" s="1"/>
  <c r="E187" i="12" s="1"/>
  <c r="C187" i="12" a="1"/>
  <c r="C187" i="12" s="1"/>
  <c r="D187" i="12" a="1"/>
  <c r="D187" i="12" s="1"/>
  <c r="F187" i="12" s="1"/>
  <c r="A188" i="12" a="1"/>
  <c r="A188" i="12" s="1"/>
  <c r="G188" i="12" s="1"/>
  <c r="B188" i="12" a="1"/>
  <c r="B188" i="12" s="1"/>
  <c r="E188" i="12" s="1"/>
  <c r="C188" i="12" a="1"/>
  <c r="C188" i="12" s="1"/>
  <c r="D188" i="12" a="1"/>
  <c r="D188" i="12" s="1"/>
  <c r="F188" i="12" s="1"/>
  <c r="A189" i="12" a="1"/>
  <c r="A189" i="12" s="1"/>
  <c r="G189" i="12" s="1"/>
  <c r="B189" i="12" a="1"/>
  <c r="B189" i="12" s="1"/>
  <c r="E189" i="12" s="1"/>
  <c r="C189" i="12" a="1"/>
  <c r="C189" i="12" s="1"/>
  <c r="D189" i="12" a="1"/>
  <c r="D189" i="12" s="1"/>
  <c r="F189" i="12" s="1"/>
  <c r="A190" i="12" a="1"/>
  <c r="A190" i="12" s="1"/>
  <c r="G190" i="12" s="1"/>
  <c r="B190" i="12" a="1"/>
  <c r="B190" i="12" s="1"/>
  <c r="E190" i="12" s="1"/>
  <c r="C190" i="12" a="1"/>
  <c r="C190" i="12" s="1"/>
  <c r="D190" i="12" a="1"/>
  <c r="D190" i="12" s="1"/>
  <c r="F190" i="12" s="1"/>
  <c r="A191" i="12" a="1"/>
  <c r="A191" i="12" s="1"/>
  <c r="G191" i="12" s="1"/>
  <c r="B191" i="12" a="1"/>
  <c r="B191" i="12" s="1"/>
  <c r="E191" i="12" s="1"/>
  <c r="C191" i="12" a="1"/>
  <c r="C191" i="12" s="1"/>
  <c r="D191" i="12" a="1"/>
  <c r="D191" i="12" s="1"/>
  <c r="F191" i="12" s="1"/>
  <c r="A192" i="12" a="1"/>
  <c r="A192" i="12" s="1"/>
  <c r="G192" i="12" s="1"/>
  <c r="B192" i="12" a="1"/>
  <c r="B192" i="12" s="1"/>
  <c r="E192" i="12" s="1"/>
  <c r="C192" i="12" a="1"/>
  <c r="C192" i="12" s="1"/>
  <c r="D192" i="12" a="1"/>
  <c r="D192" i="12" s="1"/>
  <c r="F192" i="12" s="1"/>
  <c r="A193" i="12" a="1"/>
  <c r="A193" i="12" s="1"/>
  <c r="G193" i="12" s="1"/>
  <c r="B193" i="12" a="1"/>
  <c r="B193" i="12" s="1"/>
  <c r="E193" i="12" s="1"/>
  <c r="C193" i="12" a="1"/>
  <c r="C193" i="12" s="1"/>
  <c r="D193" i="12" a="1"/>
  <c r="D193" i="12" s="1"/>
  <c r="F193" i="12" s="1"/>
  <c r="A194" i="12" a="1"/>
  <c r="A194" i="12" s="1"/>
  <c r="G194" i="12" s="1"/>
  <c r="B194" i="12" a="1"/>
  <c r="B194" i="12" s="1"/>
  <c r="E194" i="12" s="1"/>
  <c r="C194" i="12" a="1"/>
  <c r="C194" i="12" s="1"/>
  <c r="D194" i="12" a="1"/>
  <c r="D194" i="12" s="1"/>
  <c r="F194" i="12" s="1"/>
  <c r="A195" i="12" a="1"/>
  <c r="A195" i="12" s="1"/>
  <c r="G195" i="12" s="1"/>
  <c r="B195" i="12" a="1"/>
  <c r="B195" i="12" s="1"/>
  <c r="E195" i="12" s="1"/>
  <c r="C195" i="12" a="1"/>
  <c r="C195" i="12" s="1"/>
  <c r="D195" i="12" a="1"/>
  <c r="D195" i="12" s="1"/>
  <c r="F195" i="12" s="1"/>
  <c r="A196" i="12" a="1"/>
  <c r="A196" i="12" s="1"/>
  <c r="G196" i="12" s="1"/>
  <c r="B196" i="12" a="1"/>
  <c r="B196" i="12" s="1"/>
  <c r="E196" i="12" s="1"/>
  <c r="C196" i="12" a="1"/>
  <c r="C196" i="12" s="1"/>
  <c r="D196" i="12" a="1"/>
  <c r="D196" i="12" s="1"/>
  <c r="F196" i="12" s="1"/>
  <c r="A197" i="12" a="1"/>
  <c r="A197" i="12" s="1"/>
  <c r="G197" i="12" s="1"/>
  <c r="B197" i="12" a="1"/>
  <c r="B197" i="12" s="1"/>
  <c r="E197" i="12" s="1"/>
  <c r="C197" i="12" a="1"/>
  <c r="C197" i="12" s="1"/>
  <c r="D197" i="12" a="1"/>
  <c r="D197" i="12" s="1"/>
  <c r="F197" i="12" s="1"/>
  <c r="A198" i="12" a="1"/>
  <c r="A198" i="12" s="1"/>
  <c r="G198" i="12" s="1"/>
  <c r="B198" i="12" a="1"/>
  <c r="B198" i="12" s="1"/>
  <c r="E198" i="12" s="1"/>
  <c r="C198" i="12" a="1"/>
  <c r="C198" i="12" s="1"/>
  <c r="D198" i="12" a="1"/>
  <c r="D198" i="12" s="1"/>
  <c r="F198" i="12" s="1"/>
  <c r="A199" i="12" a="1"/>
  <c r="A199" i="12" s="1"/>
  <c r="G199" i="12" s="1"/>
  <c r="B199" i="12" a="1"/>
  <c r="B199" i="12" s="1"/>
  <c r="E199" i="12" s="1"/>
  <c r="C199" i="12" a="1"/>
  <c r="C199" i="12" s="1"/>
  <c r="D199" i="12" a="1"/>
  <c r="D199" i="12" s="1"/>
  <c r="F199" i="12" s="1"/>
  <c r="A200" i="12" a="1"/>
  <c r="A200" i="12" s="1"/>
  <c r="G200" i="12" s="1"/>
  <c r="B200" i="12" a="1"/>
  <c r="B200" i="12" s="1"/>
  <c r="E200" i="12" s="1"/>
  <c r="C200" i="12" a="1"/>
  <c r="C200" i="12" s="1"/>
  <c r="D200" i="12" a="1"/>
  <c r="D200" i="12" s="1"/>
  <c r="F200" i="12" s="1"/>
  <c r="A201" i="12" a="1"/>
  <c r="A201" i="12" s="1"/>
  <c r="G201" i="12" s="1"/>
  <c r="B201" i="12" a="1"/>
  <c r="B201" i="12" s="1"/>
  <c r="E201" i="12" s="1"/>
  <c r="C201" i="12" a="1"/>
  <c r="C201" i="12" s="1"/>
  <c r="D201" i="12" a="1"/>
  <c r="D201" i="12" s="1"/>
  <c r="F201" i="12" s="1"/>
  <c r="A202" i="12" a="1"/>
  <c r="A202" i="12" s="1"/>
  <c r="G202" i="12" s="1"/>
  <c r="B202" i="12" a="1"/>
  <c r="B202" i="12" s="1"/>
  <c r="E202" i="12" s="1"/>
  <c r="C202" i="12" a="1"/>
  <c r="C202" i="12" s="1"/>
  <c r="D202" i="12" a="1"/>
  <c r="D202" i="12" s="1"/>
  <c r="F202" i="12" s="1"/>
  <c r="A203" i="12" a="1"/>
  <c r="A203" i="12" s="1"/>
  <c r="G203" i="12" s="1"/>
  <c r="B203" i="12" a="1"/>
  <c r="B203" i="12" s="1"/>
  <c r="E203" i="12" s="1"/>
  <c r="C203" i="12" a="1"/>
  <c r="C203" i="12" s="1"/>
  <c r="D203" i="12" a="1"/>
  <c r="D203" i="12" s="1"/>
  <c r="F203" i="12" s="1"/>
  <c r="A204" i="12" a="1"/>
  <c r="A204" i="12" s="1"/>
  <c r="G204" i="12" s="1"/>
  <c r="B204" i="12" a="1"/>
  <c r="B204" i="12" s="1"/>
  <c r="E204" i="12" s="1"/>
  <c r="C204" i="12" a="1"/>
  <c r="C204" i="12" s="1"/>
  <c r="D204" i="12" a="1"/>
  <c r="D204" i="12" s="1"/>
  <c r="F204" i="12" s="1"/>
  <c r="A205" i="12" a="1"/>
  <c r="A205" i="12" s="1"/>
  <c r="G205" i="12" s="1"/>
  <c r="B205" i="12" a="1"/>
  <c r="B205" i="12" s="1"/>
  <c r="E205" i="12" s="1"/>
  <c r="C205" i="12" a="1"/>
  <c r="C205" i="12" s="1"/>
  <c r="D205" i="12" a="1"/>
  <c r="D205" i="12" s="1"/>
  <c r="F205" i="12" s="1"/>
  <c r="A206" i="12" a="1"/>
  <c r="A206" i="12" s="1"/>
  <c r="G206" i="12" s="1"/>
  <c r="B206" i="12" a="1"/>
  <c r="B206" i="12" s="1"/>
  <c r="E206" i="12" s="1"/>
  <c r="C206" i="12" a="1"/>
  <c r="C206" i="12" s="1"/>
  <c r="D206" i="12" a="1"/>
  <c r="D206" i="12" s="1"/>
  <c r="F206" i="12" s="1"/>
  <c r="A207" i="12" a="1"/>
  <c r="A207" i="12" s="1"/>
  <c r="G207" i="12" s="1"/>
  <c r="B207" i="12" a="1"/>
  <c r="B207" i="12" s="1"/>
  <c r="E207" i="12" s="1"/>
  <c r="C207" i="12" a="1"/>
  <c r="C207" i="12" s="1"/>
  <c r="D207" i="12" a="1"/>
  <c r="D207" i="12" s="1"/>
  <c r="F207" i="12" s="1"/>
  <c r="A208" i="12" a="1"/>
  <c r="A208" i="12" s="1"/>
  <c r="G208" i="12" s="1"/>
  <c r="B208" i="12" a="1"/>
  <c r="B208" i="12" s="1"/>
  <c r="E208" i="12" s="1"/>
  <c r="C208" i="12" a="1"/>
  <c r="C208" i="12" s="1"/>
  <c r="D208" i="12" a="1"/>
  <c r="D208" i="12" s="1"/>
  <c r="F208" i="12" s="1"/>
  <c r="A13" i="12" a="1"/>
  <c r="A13" i="12" s="1"/>
  <c r="G13" i="12" s="1"/>
  <c r="B13" i="12" a="1"/>
  <c r="B13" i="12" s="1"/>
  <c r="E13" i="12" s="1"/>
  <c r="C13" i="12" a="1"/>
  <c r="C13" i="12" s="1"/>
  <c r="D13" i="12" a="1"/>
  <c r="D13" i="12" s="1"/>
  <c r="F13" i="12" s="1"/>
  <c r="A14" i="12" a="1"/>
  <c r="A14" i="12" s="1"/>
  <c r="G14" i="12" s="1"/>
  <c r="B14" i="12" a="1"/>
  <c r="B14" i="12" s="1"/>
  <c r="E14" i="12" s="1"/>
  <c r="C14" i="12" a="1"/>
  <c r="C14" i="12" s="1"/>
  <c r="D14" i="12" a="1"/>
  <c r="D14" i="12" s="1"/>
  <c r="F14" i="12" s="1"/>
  <c r="A15" i="12" a="1"/>
  <c r="A15" i="12" s="1"/>
  <c r="G15" i="12" s="1"/>
  <c r="B15" i="12" a="1"/>
  <c r="B15" i="12" s="1"/>
  <c r="E15" i="12" s="1"/>
  <c r="C15" i="12" a="1"/>
  <c r="C15" i="12" s="1"/>
  <c r="D15" i="12" a="1"/>
  <c r="D15" i="12" s="1"/>
  <c r="F15" i="12" s="1"/>
  <c r="A16" i="12" a="1"/>
  <c r="A16" i="12" s="1"/>
  <c r="G16" i="12" s="1"/>
  <c r="B16" i="12" a="1"/>
  <c r="B16" i="12" s="1"/>
  <c r="E16" i="12" s="1"/>
  <c r="C16" i="12" a="1"/>
  <c r="C16" i="12" s="1"/>
  <c r="D16" i="12" a="1"/>
  <c r="D16" i="12" s="1"/>
  <c r="F16" i="12" s="1"/>
  <c r="J4" i="16"/>
  <c r="K3" i="16"/>
  <c r="C114" i="12" a="1"/>
  <c r="C114" i="12" s="1"/>
  <c r="D114" i="12" a="1"/>
  <c r="D114" i="12" s="1"/>
  <c r="F114" i="12" s="1"/>
  <c r="B114" i="12" a="1"/>
  <c r="B114" i="12" s="1"/>
  <c r="E114" i="12" s="1"/>
  <c r="A114" i="12" a="1"/>
  <c r="A114" i="12" s="1"/>
  <c r="G114" i="12" s="1"/>
  <c r="D12" i="12" a="1"/>
  <c r="D12" i="12" s="1"/>
  <c r="F12" i="12" s="1"/>
  <c r="C12" i="12" a="1"/>
  <c r="C12" i="12" s="1"/>
  <c r="B12" i="12" a="1"/>
  <c r="B12" i="12" s="1"/>
  <c r="E12" i="12" s="1"/>
  <c r="A12" i="12" a="1"/>
  <c r="A12" i="12" s="1"/>
  <c r="I6" i="15"/>
  <c r="J4" i="15"/>
  <c r="K3" i="15"/>
  <c r="N208" i="12" l="1"/>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AJ206" i="12"/>
  <c r="AK206" i="12"/>
  <c r="AL206" i="12"/>
  <c r="AM206" i="12"/>
  <c r="AN206"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AM205" i="12"/>
  <c r="AN205"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AM203" i="12"/>
  <c r="AN203"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N200" i="12"/>
  <c r="O200" i="12"/>
  <c r="P200" i="12"/>
  <c r="Q200" i="12"/>
  <c r="R200" i="12"/>
  <c r="S200" i="12"/>
  <c r="T200" i="12"/>
  <c r="U200" i="12"/>
  <c r="V200" i="12"/>
  <c r="W200" i="12"/>
  <c r="X200" i="12"/>
  <c r="Y200" i="12"/>
  <c r="Z200" i="12"/>
  <c r="AA200" i="12"/>
  <c r="AB200" i="12"/>
  <c r="AC200" i="12"/>
  <c r="AD200" i="12"/>
  <c r="AE200" i="12"/>
  <c r="AF200" i="12"/>
  <c r="AG200" i="12"/>
  <c r="AH200" i="12"/>
  <c r="AI200" i="12"/>
  <c r="AJ200" i="12"/>
  <c r="AK200" i="12"/>
  <c r="AL200" i="12"/>
  <c r="AM200" i="12"/>
  <c r="AN200"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N197" i="12"/>
  <c r="O197" i="12"/>
  <c r="P197" i="12"/>
  <c r="Q197" i="12"/>
  <c r="R197" i="12"/>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N193" i="12"/>
  <c r="O193" i="12"/>
  <c r="P193" i="12"/>
  <c r="Q193" i="12"/>
  <c r="R193" i="12"/>
  <c r="S193" i="12"/>
  <c r="T193" i="12"/>
  <c r="U193" i="12"/>
  <c r="V193" i="12"/>
  <c r="W193" i="12"/>
  <c r="X193" i="12"/>
  <c r="Y193" i="12"/>
  <c r="Z193" i="12"/>
  <c r="AA193" i="12"/>
  <c r="AB193" i="12"/>
  <c r="AC193" i="12"/>
  <c r="AD193" i="12"/>
  <c r="AE193" i="12"/>
  <c r="AF193" i="12"/>
  <c r="AG193" i="12"/>
  <c r="AH193" i="12"/>
  <c r="AI193" i="12"/>
  <c r="AJ193" i="12"/>
  <c r="AK193" i="12"/>
  <c r="AL193" i="12"/>
  <c r="AM193" i="12"/>
  <c r="AN193" i="12"/>
  <c r="N192" i="12"/>
  <c r="O192" i="12"/>
  <c r="P192" i="12"/>
  <c r="Q192" i="12"/>
  <c r="R192" i="12"/>
  <c r="S192" i="12"/>
  <c r="T192" i="12"/>
  <c r="U192" i="12"/>
  <c r="V192" i="12"/>
  <c r="W192" i="12"/>
  <c r="X192" i="12"/>
  <c r="Y192" i="12"/>
  <c r="Z192" i="12"/>
  <c r="AA192" i="12"/>
  <c r="AB192" i="12"/>
  <c r="AC192" i="12"/>
  <c r="AD192" i="12"/>
  <c r="AE192" i="12"/>
  <c r="AF192" i="12"/>
  <c r="AG192" i="12"/>
  <c r="AH192" i="12"/>
  <c r="AI192" i="12"/>
  <c r="AJ192" i="12"/>
  <c r="AK192" i="12"/>
  <c r="AL192" i="12"/>
  <c r="AM192" i="12"/>
  <c r="AN192"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N190" i="12"/>
  <c r="O190" i="12"/>
  <c r="P190" i="12"/>
  <c r="Q190" i="12"/>
  <c r="R190" i="12"/>
  <c r="S190" i="12"/>
  <c r="T190" i="12"/>
  <c r="U190" i="12"/>
  <c r="V190" i="12"/>
  <c r="W190" i="12"/>
  <c r="X190" i="12"/>
  <c r="Y190" i="12"/>
  <c r="Z190" i="12"/>
  <c r="AA190" i="12"/>
  <c r="AB190" i="12"/>
  <c r="AC190" i="12"/>
  <c r="AD190" i="12"/>
  <c r="AE190" i="12"/>
  <c r="AF190" i="12"/>
  <c r="AG190" i="12"/>
  <c r="AH190" i="12"/>
  <c r="AI190" i="12"/>
  <c r="AJ190" i="12"/>
  <c r="AK190" i="12"/>
  <c r="AL190" i="12"/>
  <c r="AM190" i="12"/>
  <c r="AN190"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AN187"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N184" i="12"/>
  <c r="O184" i="12"/>
  <c r="P184" i="12"/>
  <c r="Q184" i="12"/>
  <c r="R184" i="12"/>
  <c r="S184" i="12"/>
  <c r="T184" i="12"/>
  <c r="U184" i="12"/>
  <c r="V184" i="12"/>
  <c r="W184" i="12"/>
  <c r="X184" i="12"/>
  <c r="Y184" i="12"/>
  <c r="Z184" i="12"/>
  <c r="AA184" i="12"/>
  <c r="AB184" i="12"/>
  <c r="AC184" i="12"/>
  <c r="AD184" i="12"/>
  <c r="AE184" i="12"/>
  <c r="AF184" i="12"/>
  <c r="AG184" i="12"/>
  <c r="AH184" i="12"/>
  <c r="AI184" i="12"/>
  <c r="AJ184" i="12"/>
  <c r="AK184" i="12"/>
  <c r="AL184" i="12"/>
  <c r="AM184" i="12"/>
  <c r="AN184" i="12"/>
  <c r="N183" i="12"/>
  <c r="O183" i="12"/>
  <c r="P183" i="12"/>
  <c r="Q183" i="12"/>
  <c r="R183" i="12"/>
  <c r="S183" i="12"/>
  <c r="T183" i="12"/>
  <c r="U183" i="12"/>
  <c r="V183" i="12"/>
  <c r="W183" i="12"/>
  <c r="X183" i="12"/>
  <c r="Y183" i="12"/>
  <c r="Z183" i="12"/>
  <c r="AA183" i="12"/>
  <c r="AB183" i="12"/>
  <c r="AC183" i="12"/>
  <c r="AD183" i="12"/>
  <c r="AE183" i="12"/>
  <c r="AF183" i="12"/>
  <c r="AG183" i="12"/>
  <c r="AH183" i="12"/>
  <c r="AI183" i="12"/>
  <c r="AJ183" i="12"/>
  <c r="AK183" i="12"/>
  <c r="AL183" i="12"/>
  <c r="AM183" i="12"/>
  <c r="AN183"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N181" i="12"/>
  <c r="O181" i="12"/>
  <c r="P181" i="12"/>
  <c r="Q181" i="12"/>
  <c r="R181" i="12"/>
  <c r="S181" i="12"/>
  <c r="T181" i="12"/>
  <c r="U181" i="12"/>
  <c r="V181" i="12"/>
  <c r="W181" i="12"/>
  <c r="X181" i="12"/>
  <c r="Y181" i="12"/>
  <c r="Z181" i="12"/>
  <c r="AA181" i="12"/>
  <c r="AB181" i="12"/>
  <c r="AC181" i="12"/>
  <c r="AD181" i="12"/>
  <c r="AE181" i="12"/>
  <c r="AF181" i="12"/>
  <c r="AG181" i="12"/>
  <c r="AH181" i="12"/>
  <c r="AI181" i="12"/>
  <c r="AJ181" i="12"/>
  <c r="AK181" i="12"/>
  <c r="AL181" i="12"/>
  <c r="AM181" i="12"/>
  <c r="AN181" i="12"/>
  <c r="N180" i="12"/>
  <c r="O180" i="12"/>
  <c r="P180" i="12"/>
  <c r="Q180" i="12"/>
  <c r="R180" i="12"/>
  <c r="S180" i="12"/>
  <c r="T180" i="12"/>
  <c r="U180" i="12"/>
  <c r="V180" i="12"/>
  <c r="W180" i="12"/>
  <c r="X180" i="12"/>
  <c r="Y180" i="12"/>
  <c r="Z180" i="12"/>
  <c r="AA180" i="12"/>
  <c r="AB180" i="12"/>
  <c r="AC180" i="12"/>
  <c r="AD180" i="12"/>
  <c r="AE180" i="12"/>
  <c r="AF180" i="12"/>
  <c r="AG180" i="12"/>
  <c r="AH180" i="12"/>
  <c r="AI180" i="12"/>
  <c r="AJ180" i="12"/>
  <c r="AK180" i="12"/>
  <c r="AL180" i="12"/>
  <c r="AM180" i="12"/>
  <c r="AN180"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AM175" i="12"/>
  <c r="AN175"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N170" i="12"/>
  <c r="O170" i="12"/>
  <c r="P170" i="12"/>
  <c r="Q170" i="12"/>
  <c r="R170" i="12"/>
  <c r="S170" i="12"/>
  <c r="T170" i="12"/>
  <c r="U170" i="12"/>
  <c r="V170" i="12"/>
  <c r="W170" i="12"/>
  <c r="X170" i="12"/>
  <c r="Y170" i="12"/>
  <c r="Z170" i="12"/>
  <c r="AA170" i="12"/>
  <c r="AB170" i="12"/>
  <c r="AC170" i="12"/>
  <c r="AD170" i="12"/>
  <c r="AE170" i="12"/>
  <c r="AF170" i="12"/>
  <c r="AG170" i="12"/>
  <c r="AH170" i="12"/>
  <c r="AI170" i="12"/>
  <c r="AJ170" i="12"/>
  <c r="AK170" i="12"/>
  <c r="AL170" i="12"/>
  <c r="AM170" i="12"/>
  <c r="AN170"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N21" i="12"/>
  <c r="O21" i="12"/>
  <c r="P21" i="12"/>
  <c r="Q21" i="12"/>
  <c r="R21" i="12"/>
  <c r="S21" i="12"/>
  <c r="T21" i="12"/>
  <c r="U21" i="12"/>
  <c r="V21" i="12"/>
  <c r="W21" i="12"/>
  <c r="X21" i="12"/>
  <c r="Y21" i="12"/>
  <c r="Z21" i="12"/>
  <c r="AA21" i="12"/>
  <c r="AB21" i="12"/>
  <c r="AC21" i="12"/>
  <c r="AD21" i="12"/>
  <c r="AE21" i="12"/>
  <c r="AF21" i="12"/>
  <c r="AG21" i="12"/>
  <c r="AH21" i="12"/>
  <c r="AI21" i="12"/>
  <c r="AJ21" i="12"/>
  <c r="AK21" i="12"/>
  <c r="AL21" i="12"/>
  <c r="AM21" i="12"/>
  <c r="AN21" i="12"/>
  <c r="N19" i="12"/>
  <c r="O19" i="12"/>
  <c r="P19" i="12"/>
  <c r="Q19" i="12"/>
  <c r="R19" i="12"/>
  <c r="S19" i="12"/>
  <c r="T19" i="12"/>
  <c r="U19" i="12"/>
  <c r="V19" i="12"/>
  <c r="W19" i="12"/>
  <c r="X19" i="12"/>
  <c r="Y19" i="12"/>
  <c r="Z19" i="12"/>
  <c r="AA19" i="12"/>
  <c r="AB19" i="12"/>
  <c r="AC19" i="12"/>
  <c r="AD19" i="12"/>
  <c r="AE19" i="12"/>
  <c r="AF19" i="12"/>
  <c r="AG19" i="12"/>
  <c r="AH19" i="12"/>
  <c r="AI19" i="12"/>
  <c r="AJ19" i="12"/>
  <c r="AK19" i="12"/>
  <c r="AL19" i="12"/>
  <c r="AM19" i="12"/>
  <c r="AN19" i="12"/>
  <c r="N17" i="12"/>
  <c r="O17" i="12"/>
  <c r="P17" i="12"/>
  <c r="Q17" i="12"/>
  <c r="R17" i="12"/>
  <c r="S17" i="12"/>
  <c r="T17" i="12"/>
  <c r="U17" i="12"/>
  <c r="V17" i="12"/>
  <c r="W17" i="12"/>
  <c r="X17" i="12"/>
  <c r="Y17" i="12"/>
  <c r="Z17" i="12"/>
  <c r="AA17" i="12"/>
  <c r="AB17" i="12"/>
  <c r="AC17" i="12"/>
  <c r="AD17" i="12"/>
  <c r="AE17" i="12"/>
  <c r="AF17" i="12"/>
  <c r="AG17" i="12"/>
  <c r="AH17" i="12"/>
  <c r="AI17" i="12"/>
  <c r="AJ17" i="12"/>
  <c r="AK17" i="12"/>
  <c r="AL17" i="12"/>
  <c r="AM17" i="12"/>
  <c r="AN17" i="12"/>
  <c r="N18" i="12"/>
  <c r="O18" i="12"/>
  <c r="P18" i="12"/>
  <c r="Q18" i="12"/>
  <c r="R18" i="12"/>
  <c r="S18" i="12"/>
  <c r="T18" i="12"/>
  <c r="U18" i="12"/>
  <c r="V18" i="12"/>
  <c r="W18" i="12"/>
  <c r="X18" i="12"/>
  <c r="Y18" i="12"/>
  <c r="Z18" i="12"/>
  <c r="AA18" i="12"/>
  <c r="AB18" i="12"/>
  <c r="AC18" i="12"/>
  <c r="AD18" i="12"/>
  <c r="AE18" i="12"/>
  <c r="AF18" i="12"/>
  <c r="AG18" i="12"/>
  <c r="AH18" i="12"/>
  <c r="AI18" i="12"/>
  <c r="AJ18" i="12"/>
  <c r="AK18" i="12"/>
  <c r="AL18" i="12"/>
  <c r="AM18" i="12"/>
  <c r="AN18" i="12"/>
  <c r="N20" i="12"/>
  <c r="O20" i="12"/>
  <c r="P20" i="12"/>
  <c r="Q20" i="12"/>
  <c r="R20" i="12"/>
  <c r="S20" i="12"/>
  <c r="T20" i="12"/>
  <c r="U20" i="12"/>
  <c r="V20" i="12"/>
  <c r="W20" i="12"/>
  <c r="X20" i="12"/>
  <c r="Y20" i="12"/>
  <c r="Z20" i="12"/>
  <c r="AA20" i="12"/>
  <c r="AB20" i="12"/>
  <c r="AC20" i="12"/>
  <c r="AD20" i="12"/>
  <c r="AE20" i="12"/>
  <c r="AF20" i="12"/>
  <c r="AG20" i="12"/>
  <c r="AH20" i="12"/>
  <c r="AI20" i="12"/>
  <c r="AJ20" i="12"/>
  <c r="AK20" i="12"/>
  <c r="AL20" i="12"/>
  <c r="AM20" i="12"/>
  <c r="AN20"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N33" i="12"/>
  <c r="O33" i="12"/>
  <c r="P33" i="12"/>
  <c r="Q33" i="12"/>
  <c r="R33" i="12"/>
  <c r="S33" i="12"/>
  <c r="T33" i="12"/>
  <c r="U33" i="12"/>
  <c r="V33" i="12"/>
  <c r="W33" i="12"/>
  <c r="X33" i="12"/>
  <c r="Y33" i="12"/>
  <c r="Z33" i="12"/>
  <c r="AA33" i="12"/>
  <c r="AB33" i="12"/>
  <c r="AC33" i="12"/>
  <c r="AD33" i="12"/>
  <c r="AE33" i="12"/>
  <c r="AF33" i="12"/>
  <c r="AG33" i="12"/>
  <c r="AH33" i="12"/>
  <c r="AI33" i="12"/>
  <c r="AJ33" i="12"/>
  <c r="AK33" i="12"/>
  <c r="AL33" i="12"/>
  <c r="AM33" i="12"/>
  <c r="AN33" i="12"/>
  <c r="N32" i="12"/>
  <c r="O32" i="12"/>
  <c r="P32" i="12"/>
  <c r="Q32" i="12"/>
  <c r="R32" i="12"/>
  <c r="S32" i="12"/>
  <c r="T32" i="12"/>
  <c r="U32" i="12"/>
  <c r="V32" i="12"/>
  <c r="W32" i="12"/>
  <c r="X32" i="12"/>
  <c r="Y32" i="12"/>
  <c r="Z32" i="12"/>
  <c r="AA32" i="12"/>
  <c r="AB32" i="12"/>
  <c r="AC32" i="12"/>
  <c r="AD32" i="12"/>
  <c r="AE32" i="12"/>
  <c r="AF32" i="12"/>
  <c r="AG32" i="12"/>
  <c r="AH32" i="12"/>
  <c r="AI32" i="12"/>
  <c r="AJ32" i="12"/>
  <c r="AK32" i="12"/>
  <c r="AL32" i="12"/>
  <c r="AM32" i="12"/>
  <c r="AN32" i="12"/>
  <c r="N31" i="12"/>
  <c r="O31" i="12"/>
  <c r="P31" i="12"/>
  <c r="Q31" i="12"/>
  <c r="R31" i="12"/>
  <c r="S31" i="12"/>
  <c r="T31" i="12"/>
  <c r="U31" i="12"/>
  <c r="V31" i="12"/>
  <c r="W31" i="12"/>
  <c r="X31" i="12"/>
  <c r="Y31" i="12"/>
  <c r="Z31" i="12"/>
  <c r="AA31" i="12"/>
  <c r="AB31" i="12"/>
  <c r="AC31" i="12"/>
  <c r="AD31" i="12"/>
  <c r="AE31" i="12"/>
  <c r="AF31" i="12"/>
  <c r="AG31" i="12"/>
  <c r="AH31" i="12"/>
  <c r="AI31" i="12"/>
  <c r="AJ31" i="12"/>
  <c r="AK31" i="12"/>
  <c r="AL31" i="12"/>
  <c r="AM31" i="12"/>
  <c r="AN31" i="12"/>
  <c r="N30" i="12"/>
  <c r="O30" i="12"/>
  <c r="P30" i="12"/>
  <c r="Q30" i="12"/>
  <c r="R30" i="12"/>
  <c r="S30" i="12"/>
  <c r="T30" i="12"/>
  <c r="U30" i="12"/>
  <c r="V30" i="12"/>
  <c r="W30" i="12"/>
  <c r="X30" i="12"/>
  <c r="Y30" i="12"/>
  <c r="Z30" i="12"/>
  <c r="AA30" i="12"/>
  <c r="AB30" i="12"/>
  <c r="AC30" i="12"/>
  <c r="AD30" i="12"/>
  <c r="AE30" i="12"/>
  <c r="AF30" i="12"/>
  <c r="AG30" i="12"/>
  <c r="AH30" i="12"/>
  <c r="AI30" i="12"/>
  <c r="AJ30" i="12"/>
  <c r="AK30" i="12"/>
  <c r="AL30" i="12"/>
  <c r="AM30" i="12"/>
  <c r="AN30" i="12"/>
  <c r="N29" i="12"/>
  <c r="O29" i="12"/>
  <c r="P29" i="12"/>
  <c r="Q29" i="12"/>
  <c r="R29" i="12"/>
  <c r="S29" i="12"/>
  <c r="T29" i="12"/>
  <c r="U29" i="12"/>
  <c r="V29" i="12"/>
  <c r="W29" i="12"/>
  <c r="X29" i="12"/>
  <c r="Y29" i="12"/>
  <c r="Z29" i="12"/>
  <c r="AA29" i="12"/>
  <c r="AB29" i="12"/>
  <c r="AC29" i="12"/>
  <c r="AD29" i="12"/>
  <c r="AE29" i="12"/>
  <c r="AF29" i="12"/>
  <c r="AG29" i="12"/>
  <c r="AH29" i="12"/>
  <c r="AI29" i="12"/>
  <c r="AJ29" i="12"/>
  <c r="AK29" i="12"/>
  <c r="AL29" i="12"/>
  <c r="AM29" i="12"/>
  <c r="AN29" i="12"/>
  <c r="N28" i="12"/>
  <c r="O28" i="12"/>
  <c r="P28" i="12"/>
  <c r="Q28" i="12"/>
  <c r="R28" i="12"/>
  <c r="S28" i="12"/>
  <c r="T28" i="12"/>
  <c r="U28" i="12"/>
  <c r="V28" i="12"/>
  <c r="W28" i="12"/>
  <c r="X28" i="12"/>
  <c r="Y28" i="12"/>
  <c r="Z28" i="12"/>
  <c r="AA28" i="12"/>
  <c r="AB28" i="12"/>
  <c r="AC28" i="12"/>
  <c r="AD28" i="12"/>
  <c r="AE28" i="12"/>
  <c r="AF28" i="12"/>
  <c r="AG28" i="12"/>
  <c r="AH28" i="12"/>
  <c r="AI28" i="12"/>
  <c r="AJ28" i="12"/>
  <c r="AK28" i="12"/>
  <c r="AL28" i="12"/>
  <c r="AM28" i="12"/>
  <c r="AN28" i="12"/>
  <c r="N27" i="12"/>
  <c r="O27" i="12"/>
  <c r="P27" i="12"/>
  <c r="Q27" i="12"/>
  <c r="R27" i="12"/>
  <c r="S27" i="12"/>
  <c r="T27" i="12"/>
  <c r="U27" i="12"/>
  <c r="V27" i="12"/>
  <c r="W27" i="12"/>
  <c r="X27" i="12"/>
  <c r="Y27" i="12"/>
  <c r="Z27" i="12"/>
  <c r="AA27" i="12"/>
  <c r="AB27" i="12"/>
  <c r="AC27" i="12"/>
  <c r="AD27" i="12"/>
  <c r="AE27" i="12"/>
  <c r="AF27" i="12"/>
  <c r="AG27" i="12"/>
  <c r="AH27" i="12"/>
  <c r="AI27" i="12"/>
  <c r="AJ27" i="12"/>
  <c r="AK27" i="12"/>
  <c r="AL27" i="12"/>
  <c r="AM27" i="12"/>
  <c r="AN27" i="12"/>
  <c r="N26" i="12"/>
  <c r="O26" i="12"/>
  <c r="P26" i="12"/>
  <c r="Q26" i="12"/>
  <c r="R26" i="12"/>
  <c r="S26" i="12"/>
  <c r="T26" i="12"/>
  <c r="U26" i="12"/>
  <c r="V26" i="12"/>
  <c r="W26" i="12"/>
  <c r="X26" i="12"/>
  <c r="Y26" i="12"/>
  <c r="Z26" i="12"/>
  <c r="AA26" i="12"/>
  <c r="AB26" i="12"/>
  <c r="AC26" i="12"/>
  <c r="AD26" i="12"/>
  <c r="AE26" i="12"/>
  <c r="AF26" i="12"/>
  <c r="AG26" i="12"/>
  <c r="AH26" i="12"/>
  <c r="AI26" i="12"/>
  <c r="AJ26" i="12"/>
  <c r="AK26" i="12"/>
  <c r="AL26" i="12"/>
  <c r="AM26" i="12"/>
  <c r="AN26" i="12"/>
  <c r="N25" i="12"/>
  <c r="O25" i="12"/>
  <c r="P25" i="12"/>
  <c r="Q25" i="12"/>
  <c r="R25" i="12"/>
  <c r="S25" i="12"/>
  <c r="T25" i="12"/>
  <c r="U25" i="12"/>
  <c r="V25" i="12"/>
  <c r="W25" i="12"/>
  <c r="X25" i="12"/>
  <c r="Y25" i="12"/>
  <c r="Z25" i="12"/>
  <c r="AA25" i="12"/>
  <c r="AB25" i="12"/>
  <c r="AC25" i="12"/>
  <c r="AD25" i="12"/>
  <c r="AE25" i="12"/>
  <c r="AF25" i="12"/>
  <c r="AG25" i="12"/>
  <c r="AH25" i="12"/>
  <c r="AI25" i="12"/>
  <c r="AJ25" i="12"/>
  <c r="AK25" i="12"/>
  <c r="AL25" i="12"/>
  <c r="AM25" i="12"/>
  <c r="AN25" i="12"/>
  <c r="N24" i="12"/>
  <c r="O24" i="12"/>
  <c r="P24" i="12"/>
  <c r="Q24" i="12"/>
  <c r="R24" i="12"/>
  <c r="S24" i="12"/>
  <c r="T24" i="12"/>
  <c r="U24" i="12"/>
  <c r="V24" i="12"/>
  <c r="W24" i="12"/>
  <c r="X24" i="12"/>
  <c r="Y24" i="12"/>
  <c r="Z24" i="12"/>
  <c r="AA24" i="12"/>
  <c r="AB24" i="12"/>
  <c r="AC24" i="12"/>
  <c r="AD24" i="12"/>
  <c r="AE24" i="12"/>
  <c r="AF24" i="12"/>
  <c r="AG24" i="12"/>
  <c r="AH24" i="12"/>
  <c r="AI24" i="12"/>
  <c r="AJ24" i="12"/>
  <c r="AK24" i="12"/>
  <c r="AL24" i="12"/>
  <c r="AM24" i="12"/>
  <c r="AN24" i="12"/>
  <c r="N23" i="12"/>
  <c r="O23" i="12"/>
  <c r="P23" i="12"/>
  <c r="Q23" i="12"/>
  <c r="R23" i="12"/>
  <c r="S23" i="12"/>
  <c r="T23" i="12"/>
  <c r="U23" i="12"/>
  <c r="V23" i="12"/>
  <c r="W23" i="12"/>
  <c r="X23" i="12"/>
  <c r="Y23" i="12"/>
  <c r="Z23" i="12"/>
  <c r="AA23" i="12"/>
  <c r="AB23" i="12"/>
  <c r="AC23" i="12"/>
  <c r="AD23" i="12"/>
  <c r="AE23" i="12"/>
  <c r="AF23" i="12"/>
  <c r="AG23" i="12"/>
  <c r="AH23" i="12"/>
  <c r="AI23" i="12"/>
  <c r="AJ23" i="12"/>
  <c r="AK23" i="12"/>
  <c r="AL23" i="12"/>
  <c r="AM23" i="12"/>
  <c r="AN23" i="12"/>
  <c r="N22" i="12"/>
  <c r="O22" i="12"/>
  <c r="P22" i="12"/>
  <c r="Q22" i="12"/>
  <c r="R22" i="12"/>
  <c r="S22" i="12"/>
  <c r="T22" i="12"/>
  <c r="U22" i="12"/>
  <c r="V22" i="12"/>
  <c r="W22" i="12"/>
  <c r="X22" i="12"/>
  <c r="Y22" i="12"/>
  <c r="Z22" i="12"/>
  <c r="AA22" i="12"/>
  <c r="AB22" i="12"/>
  <c r="AC22" i="12"/>
  <c r="AD22" i="12"/>
  <c r="AE22" i="12"/>
  <c r="AF22" i="12"/>
  <c r="AG22" i="12"/>
  <c r="AH22" i="12"/>
  <c r="AI22" i="12"/>
  <c r="AJ22" i="12"/>
  <c r="AK22" i="12"/>
  <c r="AL22" i="12"/>
  <c r="AM22" i="12"/>
  <c r="AN22"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N16" i="12"/>
  <c r="O16" i="12"/>
  <c r="P16" i="12"/>
  <c r="Q16" i="12"/>
  <c r="R16" i="12"/>
  <c r="S16" i="12"/>
  <c r="T16" i="12"/>
  <c r="U16" i="12"/>
  <c r="V16" i="12"/>
  <c r="W16" i="12"/>
  <c r="X16" i="12"/>
  <c r="Y16" i="12"/>
  <c r="Z16" i="12"/>
  <c r="AA16" i="12"/>
  <c r="AB16" i="12"/>
  <c r="AC16" i="12"/>
  <c r="AD16" i="12"/>
  <c r="AE16" i="12"/>
  <c r="AF16" i="12"/>
  <c r="AG16" i="12"/>
  <c r="AH16" i="12"/>
  <c r="AI16" i="12"/>
  <c r="AJ16" i="12"/>
  <c r="AK16" i="12"/>
  <c r="AL16" i="12"/>
  <c r="AM16" i="12"/>
  <c r="AN16" i="12"/>
  <c r="N15" i="12"/>
  <c r="O15" i="12"/>
  <c r="P15" i="12"/>
  <c r="Q15" i="12"/>
  <c r="R15" i="12"/>
  <c r="S15" i="12"/>
  <c r="T15" i="12"/>
  <c r="U15" i="12"/>
  <c r="V15" i="12"/>
  <c r="W15" i="12"/>
  <c r="X15" i="12"/>
  <c r="Y15" i="12"/>
  <c r="Z15" i="12"/>
  <c r="AA15" i="12"/>
  <c r="AB15" i="12"/>
  <c r="AC15" i="12"/>
  <c r="AD15" i="12"/>
  <c r="AE15" i="12"/>
  <c r="AF15" i="12"/>
  <c r="AG15" i="12"/>
  <c r="AH15" i="12"/>
  <c r="AI15" i="12"/>
  <c r="AJ15" i="12"/>
  <c r="AK15" i="12"/>
  <c r="AL15" i="12"/>
  <c r="AM15" i="12"/>
  <c r="AN15" i="12"/>
  <c r="N14"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N13" i="12"/>
  <c r="O13" i="12"/>
  <c r="P13" i="12"/>
  <c r="Q13" i="12"/>
  <c r="R13" i="12"/>
  <c r="S13" i="12"/>
  <c r="T13" i="12"/>
  <c r="U13" i="12"/>
  <c r="V13" i="12"/>
  <c r="W13" i="12"/>
  <c r="X13" i="12"/>
  <c r="Y13" i="12"/>
  <c r="Z13" i="12"/>
  <c r="AA13" i="12"/>
  <c r="AB13" i="12"/>
  <c r="AC13" i="12"/>
  <c r="AD13" i="12"/>
  <c r="AE13" i="12"/>
  <c r="AF13" i="12"/>
  <c r="AG13" i="12"/>
  <c r="AH13" i="12"/>
  <c r="AI13" i="12"/>
  <c r="AJ13" i="12"/>
  <c r="AK13" i="12"/>
  <c r="AL13" i="12"/>
  <c r="AM13" i="12"/>
  <c r="AN13" i="12"/>
  <c r="K4" i="16"/>
  <c r="L3" i="16"/>
  <c r="H114" i="12"/>
  <c r="J114" i="12"/>
  <c r="I114" i="12"/>
  <c r="AA114" i="12"/>
  <c r="AB114" i="12"/>
  <c r="AC114" i="12"/>
  <c r="AD114" i="12"/>
  <c r="AE114" i="12"/>
  <c r="AF114" i="12"/>
  <c r="AG114" i="12"/>
  <c r="AH114" i="12"/>
  <c r="AI114" i="12"/>
  <c r="AJ114" i="12"/>
  <c r="AK114" i="12"/>
  <c r="AL114" i="12"/>
  <c r="AM114" i="12"/>
  <c r="AN114" i="12"/>
  <c r="Y114" i="12"/>
  <c r="Z114" i="12"/>
  <c r="N114" i="12"/>
  <c r="O114" i="12"/>
  <c r="P114" i="12"/>
  <c r="Q114" i="12"/>
  <c r="R114" i="12"/>
  <c r="S114" i="12"/>
  <c r="T114" i="12"/>
  <c r="U114" i="12"/>
  <c r="V114" i="12"/>
  <c r="W114" i="12"/>
  <c r="X114" i="12"/>
  <c r="AN12" i="12"/>
  <c r="AM12" i="12"/>
  <c r="AL12" i="12"/>
  <c r="AK12" i="12"/>
  <c r="AJ12" i="12"/>
  <c r="AI12" i="12"/>
  <c r="AH12" i="12"/>
  <c r="AG12" i="12"/>
  <c r="AF12" i="12"/>
  <c r="AE12" i="12"/>
  <c r="AD12" i="12"/>
  <c r="AC12" i="12"/>
  <c r="AB12" i="12"/>
  <c r="AA12" i="12"/>
  <c r="Z12" i="12"/>
  <c r="Y12" i="12"/>
  <c r="X12" i="12"/>
  <c r="W12" i="12"/>
  <c r="V12" i="12"/>
  <c r="U12" i="12"/>
  <c r="T12" i="12"/>
  <c r="S12" i="12"/>
  <c r="R12" i="12"/>
  <c r="Q12" i="12"/>
  <c r="P12" i="12"/>
  <c r="O12" i="12"/>
  <c r="N12" i="12"/>
  <c r="K4" i="15"/>
  <c r="L3" i="15"/>
  <c r="G12" i="12"/>
  <c r="H5" i="11"/>
  <c r="H6" i="11" s="1"/>
  <c r="G17" i="11"/>
  <c r="G16" i="11"/>
  <c r="G14" i="11"/>
  <c r="G13" i="11"/>
  <c r="G11" i="11"/>
  <c r="P8" i="12" l="1"/>
  <c r="Q8" i="12"/>
  <c r="R8" i="12"/>
  <c r="O8" i="12"/>
  <c r="N8" i="12"/>
  <c r="M8" i="12"/>
  <c r="I8" i="12"/>
  <c r="K8" i="12"/>
  <c r="J8" i="12"/>
  <c r="L8" i="12"/>
  <c r="H8" i="12"/>
  <c r="L4" i="16"/>
  <c r="M3" i="16"/>
  <c r="G8" i="12"/>
  <c r="L114" i="12"/>
  <c r="K114" i="12"/>
  <c r="I7" i="12"/>
  <c r="H7" i="12"/>
  <c r="O7" i="12"/>
  <c r="G7" i="12"/>
  <c r="P7" i="12"/>
  <c r="N7" i="12"/>
  <c r="F7" i="12"/>
  <c r="M7" i="12"/>
  <c r="R7" i="12"/>
  <c r="L7" i="12"/>
  <c r="Q7" i="12"/>
  <c r="K7" i="12"/>
  <c r="J7" i="12"/>
  <c r="F8" i="12"/>
  <c r="O6" i="12"/>
  <c r="I6" i="12"/>
  <c r="M6" i="12"/>
  <c r="N6" i="12"/>
  <c r="R6" i="12"/>
  <c r="L6" i="12"/>
  <c r="H6" i="12"/>
  <c r="G6" i="12"/>
  <c r="Q6" i="12"/>
  <c r="K6" i="12"/>
  <c r="K9" i="12" s="1"/>
  <c r="P6" i="12"/>
  <c r="J6" i="12"/>
  <c r="F6" i="12"/>
  <c r="L4" i="15"/>
  <c r="M3" i="15"/>
  <c r="R9" i="12" l="1"/>
  <c r="P9" i="12"/>
  <c r="Q9" i="12"/>
  <c r="O9" i="12"/>
  <c r="N9" i="12"/>
  <c r="M9" i="12"/>
  <c r="L9" i="12"/>
  <c r="J9" i="12"/>
  <c r="I9" i="12"/>
  <c r="M4" i="16"/>
  <c r="N3" i="16"/>
  <c r="M4" i="15"/>
  <c r="N3" i="15"/>
  <c r="E6" i="12"/>
  <c r="I5" i="11"/>
  <c r="H4" i="11"/>
  <c r="N4" i="16" l="1"/>
  <c r="O3" i="16"/>
  <c r="N4" i="15"/>
  <c r="O3" i="15"/>
  <c r="E8" i="12"/>
  <c r="E9" i="12" s="1"/>
  <c r="J12" i="12"/>
  <c r="I12" i="12"/>
  <c r="H12" i="12"/>
  <c r="J5" i="11"/>
  <c r="I6" i="11"/>
  <c r="O4" i="16" l="1"/>
  <c r="P3" i="16"/>
  <c r="O4" i="15"/>
  <c r="P3" i="15"/>
  <c r="F9" i="12"/>
  <c r="L12" i="12"/>
  <c r="K12" i="12"/>
  <c r="K5" i="11"/>
  <c r="J6" i="11"/>
  <c r="P4" i="16" l="1"/>
  <c r="Q3" i="16"/>
  <c r="P4" i="15"/>
  <c r="Q3" i="15"/>
  <c r="G9" i="12"/>
  <c r="H9" i="12"/>
  <c r="L5" i="11"/>
  <c r="K6" i="11"/>
  <c r="Q4" i="16" l="1"/>
  <c r="R3" i="16"/>
  <c r="Q2" i="16"/>
  <c r="Q4" i="15"/>
  <c r="R3" i="15"/>
  <c r="Q2" i="15"/>
  <c r="M5" i="11"/>
  <c r="L6" i="11"/>
  <c r="R4" i="16" l="1"/>
  <c r="S3" i="16"/>
  <c r="R4" i="15"/>
  <c r="S3" i="15"/>
  <c r="N5" i="11"/>
  <c r="M6" i="11"/>
  <c r="S4" i="16" l="1"/>
  <c r="T3" i="16"/>
  <c r="S4" i="15"/>
  <c r="T3" i="15"/>
  <c r="U3" i="15" s="1"/>
  <c r="U4" i="15" s="1"/>
  <c r="O5" i="11"/>
  <c r="N6" i="11"/>
  <c r="T4" i="16" l="1"/>
  <c r="U3" i="16"/>
  <c r="T4" i="15"/>
  <c r="O6" i="11"/>
  <c r="P5" i="11"/>
  <c r="O4" i="11"/>
  <c r="U4" i="16" l="1"/>
  <c r="V3" i="16"/>
  <c r="V3" i="15"/>
  <c r="Q5" i="11"/>
  <c r="P6" i="11"/>
  <c r="V4" i="16" l="1"/>
  <c r="W3" i="16"/>
  <c r="V4" i="15"/>
  <c r="W3" i="15"/>
  <c r="X3" i="15" s="1"/>
  <c r="R5" i="11"/>
  <c r="Q6" i="11"/>
  <c r="W4" i="16" l="1"/>
  <c r="X3" i="16"/>
  <c r="X2" i="15"/>
  <c r="X4" i="15"/>
  <c r="Y3" i="15"/>
  <c r="W4" i="15"/>
  <c r="S5" i="11"/>
  <c r="R6" i="11"/>
  <c r="X4" i="16" l="1"/>
  <c r="Y3" i="16"/>
  <c r="X2" i="16"/>
  <c r="Z3" i="15"/>
  <c r="Y4" i="15"/>
  <c r="T5" i="11"/>
  <c r="S6" i="11"/>
  <c r="Y4" i="16" l="1"/>
  <c r="Z3" i="16"/>
  <c r="Z4" i="15"/>
  <c r="AA3" i="15"/>
  <c r="U5" i="11"/>
  <c r="T6" i="11"/>
  <c r="Z4" i="16" l="1"/>
  <c r="AA3" i="16"/>
  <c r="AB3" i="15"/>
  <c r="AA4" i="15"/>
  <c r="V5" i="11"/>
  <c r="U6" i="11"/>
  <c r="AA4" i="16" l="1"/>
  <c r="AB3" i="16"/>
  <c r="AB4" i="15"/>
  <c r="AC3" i="15"/>
  <c r="V6" i="11"/>
  <c r="W5" i="11"/>
  <c r="V4" i="11"/>
  <c r="AB4" i="16" l="1"/>
  <c r="AC3" i="16"/>
  <c r="AD3" i="15"/>
  <c r="AE3" i="15" s="1"/>
  <c r="AC4" i="15"/>
  <c r="X5" i="11"/>
  <c r="W6" i="11"/>
  <c r="AE4" i="15" l="1"/>
  <c r="AF3" i="15"/>
  <c r="AE2" i="15"/>
  <c r="AC4" i="16"/>
  <c r="AD3" i="16"/>
  <c r="AD4" i="15"/>
  <c r="Y5" i="11"/>
  <c r="X6" i="11"/>
  <c r="AF4" i="15" l="1"/>
  <c r="AG3" i="15"/>
  <c r="AD4" i="16"/>
  <c r="AE3" i="16"/>
  <c r="Z5" i="11"/>
  <c r="Y6" i="11"/>
  <c r="AG4" i="15" l="1"/>
  <c r="AH3" i="15"/>
  <c r="AE4" i="16"/>
  <c r="AF3" i="16"/>
  <c r="AE2" i="16"/>
  <c r="AA5" i="11"/>
  <c r="Z6" i="11"/>
  <c r="AI3" i="15" l="1"/>
  <c r="AH4" i="15"/>
  <c r="AF4" i="16"/>
  <c r="AG3" i="16"/>
  <c r="AB5" i="11"/>
  <c r="AA6" i="11"/>
  <c r="AI4" i="15" l="1"/>
  <c r="AJ3" i="15"/>
  <c r="AG4" i="16"/>
  <c r="AH3" i="16"/>
  <c r="AC5" i="11"/>
  <c r="AB6" i="11"/>
  <c r="AJ4" i="15" l="1"/>
  <c r="AK3" i="15"/>
  <c r="AK4" i="15" s="1"/>
  <c r="AH4" i="16"/>
  <c r="AI3" i="16"/>
  <c r="AC6" i="11"/>
  <c r="AD5" i="11"/>
  <c r="AC4" i="11"/>
  <c r="AI4" i="16" l="1"/>
  <c r="AJ3" i="16"/>
  <c r="AE5" i="11"/>
  <c r="AD6" i="11"/>
  <c r="AJ4" i="16" l="1"/>
  <c r="AK3" i="16"/>
  <c r="AF5" i="11"/>
  <c r="AE6" i="11"/>
  <c r="AK4" i="16" l="1"/>
  <c r="AL3" i="16"/>
  <c r="AL3" i="15"/>
  <c r="AG5" i="11"/>
  <c r="AF6" i="11"/>
  <c r="AL4" i="16" l="1"/>
  <c r="AM3" i="16"/>
  <c r="AL2" i="16"/>
  <c r="AL4" i="15"/>
  <c r="AM3" i="15"/>
  <c r="AL2" i="15"/>
  <c r="AH5" i="11"/>
  <c r="AG6" i="11"/>
  <c r="AM4" i="16" l="1"/>
  <c r="AN3" i="16"/>
  <c r="AM4" i="15"/>
  <c r="AN3" i="15"/>
  <c r="AI5" i="11"/>
  <c r="AH6" i="11"/>
  <c r="AN4" i="16" l="1"/>
  <c r="AO3" i="16"/>
  <c r="AN4" i="15"/>
  <c r="AO3" i="15"/>
  <c r="AI6" i="11"/>
  <c r="AJ5" i="11"/>
  <c r="AO4" i="16" l="1"/>
  <c r="AP3" i="16"/>
  <c r="AO4" i="15"/>
  <c r="AP3" i="15"/>
  <c r="AK5" i="11"/>
  <c r="AJ6" i="11"/>
  <c r="AJ4" i="11"/>
  <c r="AP4" i="16" l="1"/>
  <c r="AQ3" i="16"/>
  <c r="AP4" i="15"/>
  <c r="AQ3" i="15"/>
  <c r="AL5" i="11"/>
  <c r="AK6" i="11"/>
  <c r="AQ4" i="16" l="1"/>
  <c r="AR3" i="16"/>
  <c r="AQ4" i="15"/>
  <c r="AR3" i="15"/>
  <c r="AM5" i="11"/>
  <c r="AL6" i="11"/>
  <c r="AR4" i="16" l="1"/>
  <c r="AS3" i="16"/>
  <c r="AR4" i="15"/>
  <c r="AS3" i="15"/>
  <c r="AN5" i="11"/>
  <c r="AM6" i="11"/>
  <c r="AS4" i="16" l="1"/>
  <c r="AT3" i="16"/>
  <c r="AS2" i="16"/>
  <c r="AS4" i="15"/>
  <c r="AT3" i="15"/>
  <c r="AS2" i="15"/>
  <c r="AO5" i="11"/>
  <c r="AN6" i="11"/>
  <c r="AT4" i="16" l="1"/>
  <c r="AU3" i="16"/>
  <c r="AT4" i="15"/>
  <c r="AU3" i="15"/>
  <c r="AP5" i="11"/>
  <c r="AO6" i="11"/>
  <c r="AU4" i="16" l="1"/>
  <c r="AV3" i="16"/>
  <c r="AU4" i="15"/>
  <c r="AV3" i="15"/>
  <c r="AP6" i="11"/>
  <c r="AQ5" i="11"/>
  <c r="AV4" i="16" l="1"/>
  <c r="AW3" i="16"/>
  <c r="AV4" i="15"/>
  <c r="AW3" i="15"/>
  <c r="AR5" i="11"/>
  <c r="AQ6" i="11"/>
  <c r="AQ4" i="11"/>
  <c r="AW4" i="16" l="1"/>
  <c r="AX3" i="16"/>
  <c r="AW4" i="15"/>
  <c r="AX3" i="15"/>
  <c r="AR6" i="11"/>
  <c r="AS5" i="11"/>
  <c r="AX4" i="16" l="1"/>
  <c r="AY3" i="16"/>
  <c r="AX4" i="15"/>
  <c r="AY3" i="15"/>
  <c r="AS6" i="11"/>
  <c r="AT5" i="11"/>
  <c r="AY4" i="16" l="1"/>
  <c r="AZ3" i="16"/>
  <c r="AY4" i="15"/>
  <c r="AZ3" i="15"/>
  <c r="AT6" i="11"/>
  <c r="AU5" i="11"/>
  <c r="AZ4" i="16" l="1"/>
  <c r="BA3" i="16"/>
  <c r="AZ2" i="16"/>
  <c r="AZ4" i="15"/>
  <c r="BA3" i="15"/>
  <c r="AZ2" i="15"/>
  <c r="AU6" i="11"/>
  <c r="AV5" i="11"/>
  <c r="BA4" i="16" l="1"/>
  <c r="BB3" i="16"/>
  <c r="BA4" i="15"/>
  <c r="BB3" i="15"/>
  <c r="AV6" i="11"/>
  <c r="AW5" i="11"/>
  <c r="BB4" i="16" l="1"/>
  <c r="BC3" i="16"/>
  <c r="BB4" i="15"/>
  <c r="BC3" i="15"/>
  <c r="AX5" i="11"/>
  <c r="AW6" i="11"/>
  <c r="BC4" i="16" l="1"/>
  <c r="BD3" i="16"/>
  <c r="BC4" i="15"/>
  <c r="BD3" i="15"/>
  <c r="AX6" i="11"/>
  <c r="AY5" i="11"/>
  <c r="AX4" i="11"/>
  <c r="BD4" i="16" l="1"/>
  <c r="BE3" i="16"/>
  <c r="BD4" i="15"/>
  <c r="BE3" i="15"/>
  <c r="AY6" i="11"/>
  <c r="AZ5" i="11"/>
  <c r="BE4" i="16" l="1"/>
  <c r="BF3" i="16"/>
  <c r="BE4" i="15"/>
  <c r="BF3" i="15"/>
  <c r="AZ6" i="11"/>
  <c r="BA5" i="11"/>
  <c r="BF4" i="16" l="1"/>
  <c r="BG3" i="16"/>
  <c r="BF4" i="15"/>
  <c r="BG3" i="15"/>
  <c r="BA6" i="11"/>
  <c r="BB5" i="11"/>
  <c r="BG4" i="16" l="1"/>
  <c r="BH3" i="16"/>
  <c r="BG2" i="16"/>
  <c r="BG4" i="15"/>
  <c r="BH3" i="15"/>
  <c r="BG2" i="15"/>
  <c r="BB6" i="11"/>
  <c r="BC5" i="11"/>
  <c r="BH4" i="16" l="1"/>
  <c r="BI3" i="16"/>
  <c r="BH4" i="15"/>
  <c r="BI3" i="15"/>
  <c r="BC6" i="11"/>
  <c r="BD5" i="11"/>
  <c r="BI4" i="16" l="1"/>
  <c r="BJ3" i="16"/>
  <c r="BI4" i="15"/>
  <c r="BJ3" i="15"/>
  <c r="BD6" i="11"/>
  <c r="BE5" i="11"/>
  <c r="BJ4" i="16" l="1"/>
  <c r="BK3" i="16"/>
  <c r="BJ4" i="15"/>
  <c r="BK3" i="15"/>
  <c r="BE6" i="11"/>
  <c r="BF5" i="11"/>
  <c r="BE4" i="11"/>
  <c r="BK4" i="16" l="1"/>
  <c r="BL3" i="16"/>
  <c r="BK4" i="15"/>
  <c r="BL3" i="15"/>
  <c r="BF6" i="11"/>
  <c r="BG5" i="11"/>
  <c r="BL4" i="16" l="1"/>
  <c r="BM3" i="16"/>
  <c r="BL4" i="15"/>
  <c r="BM3" i="15"/>
  <c r="BG6" i="11"/>
  <c r="BH5" i="11"/>
  <c r="BM4" i="16" l="1"/>
  <c r="BN3" i="16"/>
  <c r="BM4" i="15"/>
  <c r="BN3" i="15"/>
  <c r="BH6" i="11"/>
  <c r="BI5" i="11"/>
  <c r="BN4" i="16" l="1"/>
  <c r="BO3" i="16"/>
  <c r="BN2" i="16"/>
  <c r="BN4" i="15"/>
  <c r="BO3" i="15"/>
  <c r="BN2" i="15"/>
  <c r="BI6" i="11"/>
  <c r="BJ5" i="11"/>
  <c r="BO4" i="16" l="1"/>
  <c r="BP3" i="16"/>
  <c r="BO4" i="15"/>
  <c r="BP3" i="15"/>
  <c r="BJ6" i="11"/>
  <c r="BK5" i="11"/>
  <c r="BP4" i="16" l="1"/>
  <c r="BQ3" i="16"/>
  <c r="BP4" i="15"/>
  <c r="BQ3" i="15"/>
  <c r="BK6" i="11"/>
  <c r="BL5" i="11"/>
  <c r="BQ4" i="16" l="1"/>
  <c r="BR3" i="16"/>
  <c r="BQ4" i="15"/>
  <c r="BR3" i="15"/>
  <c r="BL4" i="11"/>
  <c r="BM5" i="11"/>
  <c r="BL6" i="11"/>
  <c r="BR4" i="16" l="1"/>
  <c r="BS3" i="16"/>
  <c r="BR4" i="15"/>
  <c r="BS3" i="15"/>
  <c r="BN5" i="11"/>
  <c r="BM6" i="11"/>
  <c r="BS4" i="16" l="1"/>
  <c r="BT3" i="16"/>
  <c r="BS4" i="15"/>
  <c r="BT3" i="15"/>
  <c r="BO5" i="11"/>
  <c r="BN6" i="11"/>
  <c r="BT4" i="16" l="1"/>
  <c r="BU3" i="16"/>
  <c r="BT4" i="15"/>
  <c r="BU3" i="15"/>
  <c r="BP5" i="11"/>
  <c r="BO6" i="11"/>
  <c r="BU4" i="16" l="1"/>
  <c r="BV3" i="16"/>
  <c r="BU2" i="16"/>
  <c r="BU4" i="15"/>
  <c r="BV3" i="15"/>
  <c r="BU2" i="15"/>
  <c r="BQ5" i="11"/>
  <c r="BP6" i="11"/>
  <c r="BV4" i="16" l="1"/>
  <c r="BW3" i="16"/>
  <c r="BV4" i="15"/>
  <c r="BW3" i="15"/>
  <c r="BR5" i="11"/>
  <c r="BQ6" i="11"/>
  <c r="BW4" i="16" l="1"/>
  <c r="BX3" i="16"/>
  <c r="BW4" i="15"/>
  <c r="BX3" i="15"/>
  <c r="BS5" i="11"/>
  <c r="BR6" i="11"/>
  <c r="BX4" i="16" l="1"/>
  <c r="BY3" i="16"/>
  <c r="BX4" i="15"/>
  <c r="BY3" i="15"/>
  <c r="BS4" i="11"/>
  <c r="BT5" i="11"/>
  <c r="BS6" i="11"/>
  <c r="BY4" i="16" l="1"/>
  <c r="BZ3" i="16"/>
  <c r="BY4" i="15"/>
  <c r="BZ3" i="15"/>
  <c r="BU5" i="11"/>
  <c r="BT6" i="11"/>
  <c r="BZ4" i="16" l="1"/>
  <c r="CA3" i="16"/>
  <c r="BZ4" i="15"/>
  <c r="CA3" i="15"/>
  <c r="BV5" i="11"/>
  <c r="BU6" i="11"/>
  <c r="CA4" i="16" l="1"/>
  <c r="CB3" i="16"/>
  <c r="CA4" i="15"/>
  <c r="CB3" i="15"/>
  <c r="BW5" i="11"/>
  <c r="BV6" i="11"/>
  <c r="CB4" i="16" l="1"/>
  <c r="CC3" i="16"/>
  <c r="CB2" i="16"/>
  <c r="CB4" i="15"/>
  <c r="CC3" i="15"/>
  <c r="CB2" i="15"/>
  <c r="BX5" i="11"/>
  <c r="BW6" i="11"/>
  <c r="CC4" i="16" l="1"/>
  <c r="CD3" i="16"/>
  <c r="CC4" i="15"/>
  <c r="CD3" i="15"/>
  <c r="BY5" i="11"/>
  <c r="BX6" i="11"/>
  <c r="CD4" i="16" l="1"/>
  <c r="CE3" i="16"/>
  <c r="CD4" i="15"/>
  <c r="CE3" i="15"/>
  <c r="CF3" i="15" s="1"/>
  <c r="CF4" i="15" s="1"/>
  <c r="BZ5" i="11"/>
  <c r="BY6" i="11"/>
  <c r="CE4" i="16" l="1"/>
  <c r="CF3" i="16"/>
  <c r="CE4" i="15"/>
  <c r="BZ4" i="11"/>
  <c r="CA5" i="11"/>
  <c r="BZ6" i="11"/>
  <c r="CF4" i="16" l="1"/>
  <c r="CG3" i="16"/>
  <c r="CG3" i="15"/>
  <c r="CB5" i="11"/>
  <c r="CA6" i="11"/>
  <c r="CG4" i="16" l="1"/>
  <c r="CH3" i="16"/>
  <c r="CG4" i="15"/>
  <c r="CH3" i="15"/>
  <c r="CI3" i="15" s="1"/>
  <c r="CC5" i="11"/>
  <c r="CB6" i="11"/>
  <c r="CH4" i="16" l="1"/>
  <c r="CI3" i="16"/>
  <c r="CI4" i="15"/>
  <c r="CJ3" i="15"/>
  <c r="CI2" i="15"/>
  <c r="CH4" i="15"/>
  <c r="CD5" i="11"/>
  <c r="CC6" i="11"/>
  <c r="CI4" i="16" l="1"/>
  <c r="CJ3" i="16"/>
  <c r="CI2" i="16"/>
  <c r="CK3" i="15"/>
  <c r="CJ4" i="15"/>
  <c r="CE5" i="11"/>
  <c r="CD6" i="11"/>
  <c r="CJ4" i="16" l="1"/>
  <c r="CK3" i="16"/>
  <c r="CL3" i="15"/>
  <c r="CK4" i="15"/>
  <c r="CF5" i="11"/>
  <c r="CE6" i="11"/>
  <c r="CK4" i="16" l="1"/>
  <c r="CL3" i="16"/>
  <c r="CL4" i="15"/>
  <c r="CM3" i="15"/>
  <c r="CG5" i="11"/>
  <c r="CF6" i="11"/>
  <c r="CL4" i="16" l="1"/>
  <c r="CM3" i="16"/>
  <c r="CM4" i="15"/>
  <c r="CN3" i="15"/>
  <c r="CG4" i="11"/>
  <c r="CH5" i="11"/>
  <c r="CG6" i="11"/>
  <c r="CM4" i="16" l="1"/>
  <c r="CN3" i="16"/>
  <c r="CN4" i="15"/>
  <c r="CO3" i="15"/>
  <c r="CI5" i="11"/>
  <c r="CH6" i="11"/>
  <c r="CN4" i="16" l="1"/>
  <c r="CO3" i="16"/>
  <c r="CO4" i="15"/>
  <c r="CP3" i="15"/>
  <c r="CJ5" i="11"/>
  <c r="CI6" i="11"/>
  <c r="CO4" i="16" l="1"/>
  <c r="CP3" i="16"/>
  <c r="CQ3" i="15"/>
  <c r="CP2" i="15"/>
  <c r="CP4" i="15"/>
  <c r="CK5" i="11"/>
  <c r="CJ6" i="11"/>
  <c r="CP4" i="16" l="1"/>
  <c r="CQ3" i="16"/>
  <c r="CP2" i="16"/>
  <c r="CR3" i="15"/>
  <c r="CQ4" i="15"/>
  <c r="CL5" i="11"/>
  <c r="CK6" i="11"/>
  <c r="CQ4" i="16" l="1"/>
  <c r="CR3" i="16"/>
  <c r="CR4" i="15"/>
  <c r="CS3" i="15"/>
  <c r="CM5" i="11"/>
  <c r="CL6" i="11"/>
  <c r="CR4" i="16" l="1"/>
  <c r="CS3" i="16"/>
  <c r="CS4" i="15"/>
  <c r="CT3" i="15"/>
  <c r="CN5" i="11"/>
  <c r="CM6" i="11"/>
  <c r="CS4" i="16" l="1"/>
  <c r="CT3" i="16"/>
  <c r="CT4" i="15"/>
  <c r="CU3" i="15"/>
  <c r="CN4" i="11"/>
  <c r="CO5" i="11"/>
  <c r="CN6" i="11"/>
  <c r="CT4" i="16" l="1"/>
  <c r="CU3" i="16"/>
  <c r="CU4" i="15"/>
  <c r="CV3" i="15"/>
  <c r="CV4" i="15" s="1"/>
  <c r="CP5" i="11"/>
  <c r="CO6" i="11"/>
  <c r="CU4" i="16" l="1"/>
  <c r="CV3" i="16"/>
  <c r="CW3" i="15"/>
  <c r="CQ5" i="11"/>
  <c r="CP6" i="11"/>
  <c r="CV4" i="16" l="1"/>
  <c r="CW3" i="16"/>
  <c r="CR5" i="11"/>
  <c r="CQ6" i="11"/>
  <c r="CW4" i="16" l="1"/>
  <c r="CX3" i="16"/>
  <c r="CW2" i="16"/>
  <c r="CW4" i="15"/>
  <c r="CX3" i="15"/>
  <c r="CW2" i="15"/>
  <c r="CS5" i="11"/>
  <c r="CR6" i="11"/>
  <c r="CX4" i="16" l="1"/>
  <c r="CY3" i="16"/>
  <c r="CX4" i="15"/>
  <c r="CY3" i="15"/>
  <c r="CT5" i="11"/>
  <c r="CS6" i="11"/>
  <c r="CY4" i="16" l="1"/>
  <c r="CZ3" i="16"/>
  <c r="CY4" i="15"/>
  <c r="CZ3" i="15"/>
  <c r="CU5" i="11"/>
  <c r="CT6" i="11"/>
  <c r="CZ4" i="16" l="1"/>
  <c r="DA3" i="16"/>
  <c r="CZ4" i="15"/>
  <c r="DA3" i="15"/>
  <c r="CU4" i="11"/>
  <c r="CV5" i="11"/>
  <c r="CU6" i="11"/>
  <c r="DA4" i="16" l="1"/>
  <c r="DB3" i="16"/>
  <c r="DA4" i="15"/>
  <c r="DB3" i="15"/>
  <c r="CW5" i="11"/>
  <c r="CV6" i="11"/>
  <c r="DB4" i="16" l="1"/>
  <c r="DC3" i="16"/>
  <c r="DB4" i="15"/>
  <c r="DC3" i="15"/>
  <c r="CX5" i="11"/>
  <c r="CW6" i="11"/>
  <c r="DC4" i="16" l="1"/>
  <c r="DD3" i="16"/>
  <c r="DC4" i="15"/>
  <c r="DD3" i="15"/>
  <c r="CY5" i="11"/>
  <c r="CX6" i="11"/>
  <c r="DD4" i="16" l="1"/>
  <c r="DE3" i="16"/>
  <c r="DD2" i="16"/>
  <c r="DD4" i="15"/>
  <c r="DE3" i="15"/>
  <c r="DD2" i="15"/>
  <c r="CZ5" i="11"/>
  <c r="CY6" i="11"/>
  <c r="DE4" i="16" l="1"/>
  <c r="DF3" i="16"/>
  <c r="DE4" i="15"/>
  <c r="DF3" i="15"/>
  <c r="DA5" i="11"/>
  <c r="CZ6" i="11"/>
  <c r="DF4" i="16" l="1"/>
  <c r="DG3" i="16"/>
  <c r="DF4" i="15"/>
  <c r="DG3" i="15"/>
  <c r="DB5" i="11"/>
  <c r="DA6" i="11"/>
  <c r="DG4" i="16" l="1"/>
  <c r="DH3" i="16"/>
  <c r="DG4" i="15"/>
  <c r="DH3" i="15"/>
  <c r="DI3" i="15" s="1"/>
  <c r="DB4" i="11"/>
  <c r="DC5" i="11"/>
  <c r="DB6" i="11"/>
  <c r="DH4" i="16" l="1"/>
  <c r="DI3" i="16"/>
  <c r="DI4" i="15"/>
  <c r="DJ3" i="15"/>
  <c r="DH4" i="15"/>
  <c r="DD5" i="11"/>
  <c r="DC6" i="11"/>
  <c r="DI4" i="16" l="1"/>
  <c r="DJ3" i="16"/>
  <c r="DK3" i="15"/>
  <c r="DJ4" i="15"/>
  <c r="DE5" i="11"/>
  <c r="DD6" i="11"/>
  <c r="DJ4" i="16" l="1"/>
  <c r="DK3" i="16"/>
  <c r="DK4" i="15"/>
  <c r="DL3" i="15"/>
  <c r="DK2" i="15"/>
  <c r="DF5" i="11"/>
  <c r="DE6" i="11"/>
  <c r="DK4" i="16" l="1"/>
  <c r="DL3" i="16"/>
  <c r="DK2" i="16"/>
  <c r="DM3" i="15"/>
  <c r="DL4" i="15"/>
  <c r="DF6" i="11"/>
  <c r="DG5" i="11"/>
  <c r="DL4" i="16" l="1"/>
  <c r="DM3" i="16"/>
  <c r="DM4" i="15"/>
  <c r="DN3" i="15"/>
  <c r="DG6" i="11"/>
  <c r="DH5" i="11"/>
  <c r="DM4" i="16" l="1"/>
  <c r="DN3" i="16"/>
  <c r="DN4" i="15"/>
  <c r="DO3" i="15"/>
  <c r="DH6" i="11"/>
  <c r="DI5" i="11"/>
  <c r="DN4" i="16" l="1"/>
  <c r="DO3" i="16"/>
  <c r="DO4" i="15"/>
  <c r="DP3" i="15"/>
  <c r="DI4" i="11"/>
  <c r="DI6" i="11"/>
  <c r="DJ5" i="11"/>
  <c r="DO4" i="16" l="1"/>
  <c r="DP3" i="16"/>
  <c r="DP4" i="15"/>
  <c r="DQ3" i="15"/>
  <c r="DJ6" i="11"/>
  <c r="DK5" i="11"/>
  <c r="DP4" i="16" l="1"/>
  <c r="DQ3" i="16"/>
  <c r="DQ4" i="16" s="1"/>
  <c r="DQ4" i="15"/>
  <c r="DK6" i="11"/>
  <c r="DL5" i="11"/>
  <c r="DL6" i="11" l="1"/>
  <c r="DM5" i="11"/>
  <c r="DM6" i="11" l="1"/>
  <c r="DN5" i="11"/>
  <c r="DN6" i="11" l="1"/>
  <c r="DO5" i="11"/>
  <c r="DO6" i="11" l="1"/>
  <c r="DP5" i="11"/>
  <c r="DP4" i="11" l="1"/>
  <c r="DP6" i="11"/>
  <c r="DQ5" i="11"/>
  <c r="DQ6" i="11" l="1"/>
  <c r="DR5" i="11"/>
  <c r="DR6" i="11" l="1"/>
  <c r="DS5" i="11"/>
  <c r="DS6" i="11" l="1"/>
  <c r="DT5" i="11"/>
  <c r="DT6" i="11" l="1"/>
  <c r="DU5" i="11"/>
  <c r="DU6" i="11" l="1"/>
  <c r="DV5" i="11"/>
  <c r="DV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<sst xmlns="http://schemas.openxmlformats.org/spreadsheetml/2006/main" count="448" uniqueCount="163">
  <si>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</si>
  <si>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La Montre</t>
  </si>
  <si>
    <t>Entrez le nom de la société dans la cellule B2.</t>
  </si>
  <si>
    <t>by Eko</t>
  </si>
  <si>
    <t>Entrez le nom du chef de projet dans la cellule B3. Entrez la date de début du projet dans la cellule E3. Début du projet : l’étiquette figure dans la cellule C3.</t>
  </si>
  <si>
    <t>Projet en Informatique</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</si>
  <si>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</si>
  <si>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</si>
  <si>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</si>
  <si>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TÂCHE</t>
  </si>
  <si>
    <t>AVANCEMENT</t>
  </si>
  <si>
    <t>DÉBUT</t>
  </si>
  <si>
    <t>FIN</t>
  </si>
  <si>
    <t>JOURS</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</si>
  <si>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</si>
  <si>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</si>
  <si>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Analyse du besoin et des spécifications</t>
  </si>
  <si>
    <t>Premier rendez-vous client</t>
  </si>
  <si>
    <t>Conception</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</si>
  <si>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</si>
  <si>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Programmation</t>
  </si>
  <si>
    <t>Démo client</t>
  </si>
  <si>
    <t>Tests</t>
  </si>
  <si>
    <t>Intégration et Déploiement</t>
  </si>
  <si>
    <t>Présentation finale</t>
  </si>
  <si>
    <t>Ceci est une ligne vide.</t>
  </si>
  <si>
    <t>Cette ligne marque la fin du planning de projet. N’ENTREZ rien dans cette ligne. 
Insérez de nouvelles lignes au-dessus de celle-ci pour continuer d’élaborer votre planning de projet.</t>
  </si>
  <si>
    <t>Début du projet :</t>
  </si>
  <si>
    <t>Semaine affichage :</t>
  </si>
  <si>
    <t>SECTIONS/PAGES CONCERNéES</t>
  </si>
  <si>
    <t>ATTRIBUÉE
À</t>
  </si>
  <si>
    <t>A - Analyse du besoin et spécifications</t>
  </si>
  <si>
    <t>A.1.0 - Compréhension du besoin et application proposée (+ludique)</t>
  </si>
  <si>
    <t>François / Guillaume</t>
  </si>
  <si>
    <t>A.2.0 - Diagramme UML use case</t>
  </si>
  <si>
    <t>Alexandre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</si>
  <si>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</si>
  <si>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A.2.5 - Diagramme UML d'activité</t>
  </si>
  <si>
    <t>Guillaume</t>
  </si>
  <si>
    <t>A.3.0 - Plan du site</t>
  </si>
  <si>
    <t>Baptiste</t>
  </si>
  <si>
    <t>A.3.3 - Charte graphique</t>
  </si>
  <si>
    <t>Simon</t>
  </si>
  <si>
    <t>A.3.6 - Maquette</t>
  </si>
  <si>
    <t>Simon / Baptiste</t>
  </si>
  <si>
    <t>A.4.0 -  Diagramme de Gantt (tâches, ressources, jalons)</t>
  </si>
  <si>
    <t>Benoit</t>
  </si>
  <si>
    <t>A.4.5 - Tableau de bord</t>
  </si>
  <si>
    <t>A.5 - Présentation</t>
  </si>
  <si>
    <t>François</t>
  </si>
  <si>
    <t>B - Conception</t>
  </si>
  <si>
    <t>B.1 - Modélisation conceptuelle de la base de données</t>
  </si>
  <si>
    <t>Tous</t>
  </si>
  <si>
    <t>B.2 - Modélisation logique de la base de données</t>
  </si>
  <si>
    <t>C - Programmation</t>
  </si>
  <si>
    <t>C.0 - Architecture du site + GitHub</t>
  </si>
  <si>
    <t>Global</t>
  </si>
  <si>
    <t>C.1 - Header</t>
  </si>
  <si>
    <t>Header</t>
  </si>
  <si>
    <t>C.2 - Footer</t>
  </si>
  <si>
    <t>Footer</t>
  </si>
  <si>
    <t>C.3 - Menu</t>
  </si>
  <si>
    <t>Menu + Bouton Header</t>
  </si>
  <si>
    <t>C.3.1 - Page accueil Eko</t>
  </si>
  <si>
    <t>Accueil</t>
  </si>
  <si>
    <t>C.3.2 - Menu user</t>
  </si>
  <si>
    <t xml:space="preserve">Menu  </t>
  </si>
  <si>
    <t>C.4 - Gestion des profils</t>
  </si>
  <si>
    <t>Gestion [admin] + Modif User [gest]</t>
  </si>
  <si>
    <t>C.5 - Connexion/déconnexion/inscription</t>
  </si>
  <si>
    <t>Header + Connexion</t>
  </si>
  <si>
    <t>C.5.1 - Connexion</t>
  </si>
  <si>
    <t>Connexion User + inscription + Connexion Admin</t>
  </si>
  <si>
    <t xml:space="preserve">C.5.1.a Bouton s'inscrire </t>
  </si>
  <si>
    <t xml:space="preserve">C.5.1.b Login administrateur </t>
  </si>
  <si>
    <t>C.5.2 - Deconnexion</t>
  </si>
  <si>
    <t>C.5.3 - Inscription</t>
  </si>
  <si>
    <t>Inscription</t>
  </si>
  <si>
    <t>C.5.3.a - Bouton Gestionnaire</t>
  </si>
  <si>
    <t>C.6 - Utilisateurs, gestionnaire, admin</t>
  </si>
  <si>
    <t>C.6.1 - Mise en place des droits des utilisateurs dans la base de données</t>
  </si>
  <si>
    <t>C.6.2 - Mise en place des droits des admins/gestinnaire dans les pages HTML</t>
  </si>
  <si>
    <t>C.7 - Téléchargements et récupération des donnée</t>
  </si>
  <si>
    <t>Ma journée + Statistiques</t>
  </si>
  <si>
    <t>C.8 - Affichage des graphique</t>
  </si>
  <si>
    <t>C.8.1 - Graphique en courbe sur la journée</t>
  </si>
  <si>
    <t>Ma journée</t>
  </si>
  <si>
    <t>C.8.2 - Graphique en courbe sur le mois</t>
  </si>
  <si>
    <t>Statistiques</t>
  </si>
  <si>
    <t>C.8.3 - Graphique en bâton</t>
  </si>
  <si>
    <t>C.8.4 - Infos du jour</t>
  </si>
  <si>
    <t>C.8.5 - Records</t>
  </si>
  <si>
    <t>C.9 - CGU</t>
  </si>
  <si>
    <t>CGU + Bouton Footer</t>
  </si>
  <si>
    <t>C.10 - FAQ</t>
  </si>
  <si>
    <t>FAQ</t>
  </si>
  <si>
    <t>François/Guillaume</t>
  </si>
  <si>
    <t>C.10.1 - FAQ</t>
  </si>
  <si>
    <t>C.10.2 - Contact par email</t>
  </si>
  <si>
    <t>C.11 - Calcul du score de santé et conseils pour l'améliorer</t>
  </si>
  <si>
    <t>Conseils</t>
  </si>
  <si>
    <t>C.11.1 Calcul de score</t>
  </si>
  <si>
    <t>C.11.2 - Conseil d'amélioration</t>
  </si>
  <si>
    <t>Intégration et tests</t>
  </si>
  <si>
    <t>I.1 - Plan de validation des tests et tests</t>
  </si>
  <si>
    <t>Baptiste/Alexandre</t>
  </si>
  <si>
    <t>I.2 - Manuel utilisateur</t>
  </si>
  <si>
    <t>François/Simon</t>
  </si>
  <si>
    <t>Déploiement et maintenance</t>
  </si>
  <si>
    <t>D.1 - Mettre le site en ligne (nom de domaine + hébergement)</t>
  </si>
  <si>
    <t>D.2 - Manuel de déploiement</t>
  </si>
  <si>
    <t>Benoit/Guillaume</t>
  </si>
  <si>
    <t>D.3 - Préparation de la présentation finale</t>
  </si>
  <si>
    <t>C.5.4 - Jeu de requêtes avec la base de données</t>
  </si>
  <si>
    <t>Base de données et PHP</t>
  </si>
  <si>
    <t>C.5.5 - Cookie de connexion</t>
  </si>
  <si>
    <t>C.6.2 - Mise en place des droits des admins/gestionnaires dans les pages HTML</t>
  </si>
  <si>
    <t>C.7 - Téléchargements et récupération des données</t>
  </si>
  <si>
    <t>C.8 - Affichage des graphiques</t>
  </si>
  <si>
    <t>C.8.0 - Apprentissage PHP/MySQL</t>
  </si>
  <si>
    <t>C.8.3 - Graphique radar</t>
  </si>
  <si>
    <t>C.8.6 - Optimisation CSS Graphique et responsive</t>
  </si>
  <si>
    <t>C.11.0 - Lien entre score et conseil</t>
  </si>
  <si>
    <t>C.11.1 Calcul du score</t>
  </si>
  <si>
    <t>D.1 - Intégration des différentes parties</t>
  </si>
  <si>
    <t>D.4 - Document de conception</t>
  </si>
  <si>
    <t>Guillaume/Simon</t>
  </si>
  <si>
    <t>Semaines effectuées</t>
  </si>
  <si>
    <t>Semaines totales</t>
  </si>
  <si>
    <t>Semaines restances</t>
  </si>
  <si>
    <t>Semaine APP</t>
  </si>
  <si>
    <t>Semaine 1</t>
  </si>
  <si>
    <t>Semaine 2</t>
  </si>
  <si>
    <t>Semaine 3</t>
  </si>
  <si>
    <t>Semaine 4</t>
  </si>
  <si>
    <t>Semaine 5</t>
  </si>
  <si>
    <t>Semaine 6</t>
  </si>
  <si>
    <t>Semaine 7</t>
  </si>
  <si>
    <t>Semaine 8</t>
  </si>
  <si>
    <t>Semaine 9</t>
  </si>
  <si>
    <t>Semaine 10</t>
  </si>
  <si>
    <t>Semaine 11</t>
  </si>
  <si>
    <t>Semaine 12</t>
  </si>
  <si>
    <t>Semaine 13</t>
  </si>
  <si>
    <t>Semaine 14</t>
  </si>
  <si>
    <t>Date fin</t>
  </si>
  <si>
    <t>Date aujourd'hui</t>
  </si>
  <si>
    <t>Tâches prévues</t>
  </si>
  <si>
    <t>Tâches prévues initialement</t>
  </si>
  <si>
    <t>Tâches effectuées</t>
  </si>
  <si>
    <t>Retard</t>
  </si>
  <si>
    <t>Prévues</t>
  </si>
  <si>
    <t>Effectuées</t>
  </si>
  <si>
    <t>Tâche effectuée</t>
  </si>
  <si>
    <t>Avancement</t>
  </si>
  <si>
    <t>Début</t>
  </si>
  <si>
    <t>Fin</t>
  </si>
  <si>
    <t>Etat effectué</t>
  </si>
  <si>
    <t>Etat prévu</t>
  </si>
  <si>
    <t>Etat existant</t>
  </si>
  <si>
    <t>Tâches totales</t>
  </si>
  <si>
    <t>Tâches restantes</t>
  </si>
  <si>
    <t>Tâches en retard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</si>
</sst>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d/mm/yyyy"/>
    <numFmt numFmtId="168" formatCode="d"/>
    <numFmt numFmtId="169" formatCode="d\ mmm\ yy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000000"/>
      <name val="Calibri"/>
      <family val="2"/>
      <scheme val="minor"/>
    </font>
    <font>
      <b/>
      <sz val="11"/>
      <color rgb="FFC00000"/>
      <name val="Calibri"/>
      <family val="2"/>
      <scheme val="minor"/>
    </font>
    <font>
      <sz val="11"/>
      <color rgb="FFC00000"/>
      <name val="Calibri"/>
      <family val="2"/>
      <scheme val="minor"/>
    </font>
    <font>
      <b/>
      <sz val="18"/>
      <color theme="1"/>
      <name val="Calibri"/>
      <family val="2"/>
      <scheme val="minor"/>
    </font>
    <font>
      <b/>
      <sz val="11"/>
      <name val="Calibri"/>
      <family val="2"/>
      <scheme val="minor"/>
    </font>
    <font>
      <sz val="11"/>
      <color rgb="FF757171"/>
      <name val="Calibri"/>
      <family val="2"/>
      <scheme val="minor"/>
    </font>
  </fonts>
  <fills count="5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BF7"/>
        <bgColor indexed="64"/>
      </patternFill>
    </fill>
    <fill>
      <patternFill patternType="solid">
        <fgColor rgb="FFE4DFEC"/>
        <bgColor indexed="64"/>
      </patternFill>
    </fill>
    <fill>
      <patternFill patternType="solid">
        <fgColor theme="5" tint="0.39997558519241921"/>
        <bgColor indexed="64"/>
      </patternFill>
    </fill>
    <fill>
      <patternFill patternType="solid">
        <fgColor rgb="FFFFE699"/>
        <bgColor indexed="64"/>
      </patternFill>
    </fill>
    <fill>
      <patternFill patternType="solid">
        <fgColor rgb="FFFFF2CC"/>
        <bgColor indexed="64"/>
      </patternFill>
    </fill>
    <fill>
      <patternFill patternType="solid">
        <fgColor rgb="FFFFFFFF"/>
        <bgColor indexed="64"/>
      </patternFill>
    </fill>
    <fill>
      <patternFill patternType="solid">
        <fgColor rgb="FFF2DCDB"/>
        <bgColor indexed="64"/>
      </patternFill>
    </fill>
    <fill>
      <patternFill patternType="solid">
        <fgColor rgb="FFE6B8B7"/>
        <bgColor indexed="64"/>
      </patternFill>
    </fill>
    <fill>
      <patternFill patternType="solid">
        <fgColor rgb="FFC00000"/>
        <bgColor indexed="64"/>
      </patternFill>
    </fill>
    <fill>
      <patternFill patternType="solid">
        <fgColor theme="3" tint="0.59999389629810485"/>
        <bgColor indexed="64"/>
      </patternFill>
    </fill>
    <fill>
      <patternFill patternType="solid">
        <fgColor theme="5"/>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right/>
      <top style="medium">
        <color theme="0" tint="-0.14996795556505021"/>
      </top>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5"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6"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7" fillId="0" borderId="0" applyNumberFormat="0" applyFill="0" applyBorder="0" applyAlignment="0" applyProtection="0"/>
    <xf numFmtId="0" fontId="18" fillId="14" borderId="0" applyNumberFormat="0" applyBorder="0" applyAlignment="0" applyProtection="0"/>
    <xf numFmtId="0" fontId="19" fillId="15" borderId="0" applyNumberFormat="0" applyBorder="0" applyAlignment="0" applyProtection="0"/>
    <xf numFmtId="0" fontId="20" fillId="16" borderId="0" applyNumberFormat="0" applyBorder="0" applyAlignment="0" applyProtection="0"/>
    <xf numFmtId="0" fontId="21" fillId="17" borderId="11" applyNumberFormat="0" applyAlignment="0" applyProtection="0"/>
    <xf numFmtId="0" fontId="22" fillId="18" borderId="12" applyNumberFormat="0" applyAlignment="0" applyProtection="0"/>
    <xf numFmtId="0" fontId="23" fillId="18" borderId="11" applyNumberFormat="0" applyAlignment="0" applyProtection="0"/>
    <xf numFmtId="0" fontId="24" fillId="0" borderId="13" applyNumberFormat="0" applyFill="0" applyAlignment="0" applyProtection="0"/>
    <xf numFmtId="0" fontId="25" fillId="19" borderId="14" applyNumberFormat="0" applyAlignment="0" applyProtection="0"/>
    <xf numFmtId="0" fontId="26" fillId="0" borderId="0" applyNumberFormat="0" applyFill="0" applyBorder="0" applyAlignment="0" applyProtection="0"/>
    <xf numFmtId="0" fontId="8" fillId="20" borderId="15" applyNumberFormat="0" applyFont="0" applyAlignment="0" applyProtection="0"/>
    <xf numFmtId="0" fontId="27" fillId="0" borderId="0" applyNumberFormat="0" applyFill="0" applyBorder="0" applyAlignment="0" applyProtection="0"/>
    <xf numFmtId="0" fontId="5" fillId="0" borderId="16" applyNumberFormat="0" applyFill="0" applyAlignment="0" applyProtection="0"/>
    <xf numFmtId="0" fontId="15"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5"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5"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5"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5"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5"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6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3" borderId="2" xfId="11" applyFill="1">
      <alignment horizontal="center" vertical="center"/>
    </xf>
    <xf numFmtId="0" fontId="8" fillId="4" borderId="2" xfId="11" applyFill="1">
      <alignment horizontal="center" vertical="center"/>
    </xf>
    <xf numFmtId="0" fontId="8" fillId="11"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166" fontId="8" fillId="4" borderId="2" xfId="10" applyFill="1">
      <alignment horizontal="center" vertical="center"/>
    </xf>
    <xf numFmtId="166" fontId="8" fillId="11" borderId="2" xfId="10" applyFill="1">
      <alignment horizontal="center" vertical="center"/>
    </xf>
    <xf numFmtId="166" fontId="8" fillId="10" borderId="2" xfId="10" applyFill="1">
      <alignment horizontal="center" vertical="center"/>
    </xf>
    <xf numFmtId="166" fontId="8" fillId="0" borderId="2" xfId="10">
      <alignment horizontal="center" vertical="center"/>
    </xf>
    <xf numFmtId="0" fontId="8" fillId="45" borderId="2" xfId="11" applyFill="1">
      <alignment horizontal="center" vertical="center"/>
    </xf>
    <xf numFmtId="9" fontId="4" fillId="45" borderId="2" xfId="2" applyFont="1" applyFill="1" applyBorder="1" applyAlignment="1">
      <alignment horizontal="center" vertical="center"/>
    </xf>
    <xf numFmtId="166" fontId="0" fillId="45" borderId="2" xfId="0" applyNumberFormat="1" applyFill="1" applyBorder="1" applyAlignment="1">
      <alignment horizontal="center" vertical="center"/>
    </xf>
    <xf numFmtId="166" fontId="4" fillId="45" borderId="2" xfId="0" applyNumberFormat="1" applyFont="1" applyFill="1" applyBorder="1" applyAlignment="1">
      <alignment horizontal="center" vertical="center"/>
    </xf>
    <xf numFmtId="0" fontId="8" fillId="46" borderId="2" xfId="11" applyFill="1">
      <alignment horizontal="center" vertical="center"/>
    </xf>
    <xf numFmtId="9" fontId="4" fillId="46" borderId="2" xfId="2" applyFont="1" applyFill="1" applyBorder="1" applyAlignment="1">
      <alignment horizontal="center" vertical="center"/>
    </xf>
    <xf numFmtId="166" fontId="0" fillId="46" borderId="2" xfId="0" applyNumberFormat="1" applyFill="1" applyBorder="1" applyAlignment="1">
      <alignment horizontal="center" vertical="center"/>
    </xf>
    <xf numFmtId="14" fontId="0" fillId="0" borderId="0" xfId="0" applyNumberFormat="1"/>
    <xf numFmtId="0" fontId="0" fillId="0" borderId="0" xfId="0" applyAlignment="1">
      <alignment vertical="top"/>
    </xf>
    <xf numFmtId="9" fontId="0" fillId="0" borderId="0" xfId="2" applyFont="1"/>
    <xf numFmtId="16" fontId="0" fillId="0" borderId="0" xfId="0" applyNumberFormat="1"/>
    <xf numFmtId="0" fontId="5" fillId="47" borderId="0" xfId="0" applyFont="1" applyFill="1"/>
    <xf numFmtId="0" fontId="29" fillId="8" borderId="2" xfId="0" applyFont="1" applyFill="1" applyBorder="1" applyAlignment="1">
      <alignment horizontal="left" vertical="center" indent="1"/>
    </xf>
    <xf numFmtId="166" fontId="30" fillId="8" borderId="2" xfId="0" applyNumberFormat="1" applyFont="1" applyFill="1" applyBorder="1" applyAlignment="1">
      <alignment horizontal="center" vertical="center"/>
    </xf>
    <xf numFmtId="9" fontId="4" fillId="48" borderId="2" xfId="2" applyFont="1" applyFill="1" applyBorder="1" applyAlignment="1">
      <alignment horizontal="center" vertical="center"/>
    </xf>
    <xf numFmtId="166" fontId="0" fillId="48" borderId="2" xfId="0" applyNumberFormat="1" applyFill="1" applyBorder="1" applyAlignment="1">
      <alignment horizontal="center" vertical="center"/>
    </xf>
    <xf numFmtId="166" fontId="4" fillId="48" borderId="2" xfId="0" applyNumberFormat="1" applyFont="1" applyFill="1" applyBorder="1" applyAlignment="1">
      <alignment horizontal="center" vertical="center"/>
    </xf>
    <xf numFmtId="0" fontId="8" fillId="49" borderId="2" xfId="11" applyFill="1">
      <alignment horizontal="center" vertical="center"/>
    </xf>
    <xf numFmtId="9" fontId="4" fillId="49" borderId="2" xfId="2" applyFont="1" applyFill="1" applyBorder="1" applyAlignment="1">
      <alignment horizontal="center" vertical="center"/>
    </xf>
    <xf numFmtId="166" fontId="0" fillId="49" borderId="2" xfId="0" applyNumberFormat="1" applyFill="1" applyBorder="1" applyAlignment="1">
      <alignment horizontal="center" vertical="center"/>
    </xf>
    <xf numFmtId="166" fontId="4" fillId="49" borderId="2" xfId="0" applyNumberFormat="1" applyFont="1" applyFill="1" applyBorder="1" applyAlignment="1">
      <alignment horizontal="center" vertical="center"/>
    </xf>
    <xf numFmtId="0" fontId="5" fillId="48" borderId="2" xfId="0" applyFont="1" applyFill="1" applyBorder="1" applyAlignment="1">
      <alignment horizontal="left" vertical="center" indent="1"/>
    </xf>
    <xf numFmtId="9" fontId="30" fillId="9" borderId="2" xfId="2" applyFont="1" applyFill="1" applyBorder="1" applyAlignment="1">
      <alignment horizontal="center" vertical="center"/>
    </xf>
    <xf numFmtId="166" fontId="30" fillId="9" borderId="2" xfId="0" applyNumberFormat="1" applyFont="1" applyFill="1" applyBorder="1" applyAlignment="1">
      <alignment horizontal="center" vertical="center"/>
    </xf>
    <xf numFmtId="0" fontId="0" fillId="50" borderId="9" xfId="0" applyFill="1" applyBorder="1" applyAlignment="1">
      <alignment vertical="center"/>
    </xf>
    <xf numFmtId="0" fontId="28" fillId="51" borderId="2" xfId="11" applyFont="1" applyFill="1">
      <alignment horizontal="center" vertical="center"/>
    </xf>
    <xf numFmtId="9" fontId="28" fillId="51" borderId="2" xfId="2" applyFont="1" applyFill="1" applyBorder="1" applyAlignment="1">
      <alignment horizontal="center" vertical="center"/>
    </xf>
    <xf numFmtId="166" fontId="28" fillId="51" borderId="2" xfId="0" applyNumberFormat="1" applyFont="1" applyFill="1" applyBorder="1" applyAlignment="1">
      <alignment horizontal="center" vertical="center"/>
    </xf>
    <xf numFmtId="0" fontId="28" fillId="51" borderId="2" xfId="0" applyFont="1" applyFill="1" applyBorder="1" applyAlignment="1">
      <alignment horizontal="left" vertical="center" indent="2"/>
    </xf>
    <xf numFmtId="0" fontId="8" fillId="51" borderId="2" xfId="12" applyFill="1">
      <alignment horizontal="left" vertical="center" indent="2"/>
    </xf>
    <xf numFmtId="0" fontId="0" fillId="49" borderId="2" xfId="0" applyFill="1" applyBorder="1" applyAlignment="1">
      <alignment horizontal="left" vertical="center" indent="2"/>
    </xf>
    <xf numFmtId="0" fontId="0" fillId="45" borderId="2" xfId="0" applyFill="1" applyBorder="1" applyAlignment="1">
      <alignment horizontal="left" vertical="center" indent="2"/>
    </xf>
    <xf numFmtId="0" fontId="0" fillId="46" borderId="2" xfId="0" applyFill="1" applyBorder="1" applyAlignment="1">
      <alignment horizontal="left" vertical="center" indent="2"/>
    </xf>
    <xf numFmtId="0" fontId="29" fillId="52" borderId="2" xfId="0" applyFont="1" applyFill="1" applyBorder="1" applyAlignment="1">
      <alignment horizontal="left" vertical="center" indent="1"/>
    </xf>
    <xf numFmtId="0" fontId="29" fillId="5" borderId="2" xfId="0" applyFont="1" applyFill="1" applyBorder="1" applyAlignment="1">
      <alignment horizontal="left" vertical="center" indent="1"/>
    </xf>
    <xf numFmtId="9" fontId="30" fillId="5" borderId="2" xfId="2" applyFont="1" applyFill="1" applyBorder="1" applyAlignment="1">
      <alignment horizontal="center" vertical="center"/>
    </xf>
    <xf numFmtId="166" fontId="30" fillId="5" borderId="2" xfId="0" applyNumberFormat="1" applyFont="1" applyFill="1" applyBorder="1" applyAlignment="1">
      <alignment horizontal="center" vertical="center"/>
    </xf>
    <xf numFmtId="0" fontId="8" fillId="0" borderId="0" xfId="8" applyAlignment="1">
      <alignment indent="1"/>
    </xf>
    <xf numFmtId="167" fontId="8" fillId="0" borderId="0" xfId="9" applyBorder="1" applyAlignment="1">
      <alignment vertical="center"/>
    </xf>
    <xf numFmtId="0" fontId="0" fillId="0" borderId="17" xfId="0" applyBorder="1" applyAlignment="1">
      <alignment horizontal="center" vertical="center"/>
    </xf>
    <xf numFmtId="0" fontId="5" fillId="0" borderId="0" xfId="8" applyFont="1" applyAlignment="1">
      <alignment vertical="top" indent="1"/>
    </xf>
    <xf numFmtId="0" fontId="31" fillId="0" borderId="0" xfId="7" applyFont="1" applyAlignment="1"/>
    <xf numFmtId="0" fontId="5" fillId="48" borderId="2" xfId="11" applyFont="1" applyFill="1">
      <alignment horizontal="center" vertical="center"/>
    </xf>
    <xf numFmtId="9" fontId="32" fillId="48" borderId="2" xfId="2" applyFont="1" applyFill="1" applyBorder="1" applyAlignment="1">
      <alignment horizontal="center" vertical="center"/>
    </xf>
    <xf numFmtId="166" fontId="5" fillId="48" borderId="2" xfId="0" applyNumberFormat="1" applyFont="1" applyFill="1" applyBorder="1" applyAlignment="1">
      <alignment horizontal="center" vertical="center"/>
    </xf>
    <xf numFmtId="166" fontId="32" fillId="48" borderId="2" xfId="0" applyNumberFormat="1" applyFont="1" applyFill="1" applyBorder="1" applyAlignment="1">
      <alignment horizontal="center" vertical="center"/>
    </xf>
    <xf numFmtId="0" fontId="5" fillId="9" borderId="2" xfId="11" applyFont="1" applyFill="1">
      <alignment horizontal="center" vertical="center"/>
    </xf>
    <xf numFmtId="9" fontId="32" fillId="9" borderId="2" xfId="2" applyFont="1" applyFill="1" applyBorder="1" applyAlignment="1">
      <alignment horizontal="center" vertical="center"/>
    </xf>
    <xf numFmtId="166" fontId="5" fillId="9" borderId="2" xfId="0" applyNumberFormat="1" applyFont="1" applyFill="1" applyBorder="1" applyAlignment="1">
      <alignment horizontal="center" vertical="center"/>
    </xf>
    <xf numFmtId="166" fontId="32" fillId="9" borderId="2" xfId="0" applyNumberFormat="1" applyFont="1" applyFill="1" applyBorder="1" applyAlignment="1">
      <alignment horizontal="center" vertical="center"/>
    </xf>
    <xf numFmtId="0" fontId="5" fillId="6" borderId="2" xfId="11" applyFont="1" applyFill="1">
      <alignment horizontal="center" vertical="center"/>
    </xf>
    <xf numFmtId="9" fontId="32" fillId="6" borderId="2" xfId="2" applyFont="1" applyFill="1" applyBorder="1" applyAlignment="1">
      <alignment horizontal="center" vertical="center"/>
    </xf>
    <xf numFmtId="166" fontId="5" fillId="6" borderId="2" xfId="0" applyNumberFormat="1" applyFont="1" applyFill="1" applyBorder="1" applyAlignment="1">
      <alignment horizontal="center" vertical="center"/>
    </xf>
    <xf numFmtId="166" fontId="32" fillId="6" borderId="2" xfId="0" applyNumberFormat="1" applyFont="1" applyFill="1" applyBorder="1" applyAlignment="1">
      <alignment horizontal="center" vertical="center"/>
    </xf>
    <xf numFmtId="0" fontId="5" fillId="5" borderId="2" xfId="11" applyFont="1" applyFill="1">
      <alignment horizontal="center" vertical="center"/>
    </xf>
    <xf numFmtId="9" fontId="32" fillId="5" borderId="2" xfId="2" applyFont="1" applyFill="1" applyBorder="1" applyAlignment="1">
      <alignment horizontal="center" vertical="center"/>
    </xf>
    <xf numFmtId="166" fontId="5" fillId="5" borderId="2" xfId="0" applyNumberFormat="1" applyFont="1" applyFill="1" applyBorder="1" applyAlignment="1">
      <alignment horizontal="center" vertical="center"/>
    </xf>
    <xf numFmtId="0" fontId="33" fillId="4" borderId="2" xfId="12" applyFont="1" applyFill="1" applyAlignment="1">
      <alignment horizontal="left" vertical="center" indent="4"/>
    </xf>
    <xf numFmtId="0" fontId="33" fillId="4" borderId="2" xfId="11" applyFont="1" applyFill="1">
      <alignment horizontal="center" vertical="center"/>
    </xf>
    <xf numFmtId="9" fontId="33" fillId="4" borderId="2" xfId="2" applyFont="1" applyFill="1" applyBorder="1" applyAlignment="1">
      <alignment horizontal="center" vertical="center"/>
    </xf>
    <xf numFmtId="166" fontId="33" fillId="4" borderId="2" xfId="10" applyFont="1" applyFill="1">
      <alignment horizontal="center" vertical="center"/>
    </xf>
    <xf numFmtId="0" fontId="33" fillId="4" borderId="2" xfId="12" applyFont="1" applyFill="1" applyAlignment="1">
      <alignment horizontal="left" vertical="center" indent="3"/>
    </xf>
    <xf numFmtId="0" fontId="33" fillId="4" borderId="2" xfId="12" applyFont="1" applyFill="1" applyAlignment="1">
      <alignment horizontal="left" vertical="center" indent="6"/>
    </xf>
    <xf numFmtId="0" fontId="33" fillId="4" borderId="2" xfId="12" applyFont="1" applyFill="1" applyAlignment="1">
      <alignment horizontal="left" vertical="center" indent="5"/>
    </xf>
    <xf numFmtId="0" fontId="33" fillId="4" borderId="2" xfId="12" applyFont="1" applyFill="1">
      <alignment horizontal="left" vertical="center" indent="2"/>
    </xf>
    <xf numFmtId="0" fontId="0" fillId="53" borderId="9" xfId="0" applyFill="1" applyBorder="1" applyAlignment="1">
      <alignment vertical="center"/>
    </xf>
    <xf numFmtId="0" fontId="15" fillId="9" borderId="0" xfId="3" applyFill="1" applyAlignment="1">
      <alignment wrapText="1"/>
    </xf>
    <xf numFmtId="0" fontId="4" fillId="9" borderId="2" xfId="0" applyFont="1" applyFill="1" applyBorder="1" applyAlignment="1">
      <alignment horizontal="center" vertical="center"/>
    </xf>
    <xf numFmtId="0" fontId="0" fillId="9" borderId="9" xfId="0" applyFill="1" applyBorder="1" applyAlignment="1">
      <alignment vertical="center"/>
    </xf>
    <xf numFmtId="0" fontId="0" fillId="9" borderId="0" xfId="0" applyFill="1" applyAlignment="1">
      <alignment vertical="center"/>
    </xf>
    <xf numFmtId="0" fontId="15" fillId="54" borderId="0" xfId="3" applyFill="1" applyAlignment="1">
      <alignment wrapText="1"/>
    </xf>
    <xf numFmtId="0" fontId="5" fillId="54" borderId="2" xfId="0" applyFont="1" applyFill="1" applyBorder="1" applyAlignment="1">
      <alignment horizontal="left" vertical="center" indent="1"/>
    </xf>
    <xf numFmtId="0" fontId="5" fillId="54" borderId="2" xfId="11" applyFont="1" applyFill="1">
      <alignment horizontal="center" vertical="center"/>
    </xf>
    <xf numFmtId="9" fontId="32" fillId="54" borderId="2" xfId="2" applyFont="1" applyFill="1" applyBorder="1" applyAlignment="1">
      <alignment horizontal="center" vertical="center"/>
    </xf>
    <xf numFmtId="166" fontId="5" fillId="54" borderId="2" xfId="0" applyNumberFormat="1" applyFont="1" applyFill="1" applyBorder="1" applyAlignment="1">
      <alignment horizontal="center" vertical="center"/>
    </xf>
    <xf numFmtId="166" fontId="32" fillId="54" borderId="2" xfId="0" applyNumberFormat="1" applyFont="1" applyFill="1" applyBorder="1" applyAlignment="1">
      <alignment horizontal="center" vertical="center"/>
    </xf>
    <xf numFmtId="0" fontId="4" fillId="54" borderId="2" xfId="0" applyFont="1" applyFill="1" applyBorder="1" applyAlignment="1">
      <alignment horizontal="center" vertical="center"/>
    </xf>
    <xf numFmtId="0" fontId="0" fillId="54" borderId="9" xfId="0" applyFill="1" applyBorder="1" applyAlignment="1">
      <alignment vertical="center"/>
    </xf>
    <xf numFmtId="0" fontId="0" fillId="54" borderId="0" xfId="0" applyFill="1" applyAlignment="1">
      <alignment vertical="center"/>
    </xf>
    <xf numFmtId="0" fontId="15" fillId="5" borderId="0" xfId="3" applyFill="1"/>
    <xf numFmtId="0" fontId="4" fillId="5" borderId="2" xfId="0" applyFont="1" applyFill="1" applyBorder="1" applyAlignment="1">
      <alignment horizontal="center" vertical="center"/>
    </xf>
    <xf numFmtId="0" fontId="0" fillId="5" borderId="9" xfId="0" applyFill="1" applyBorder="1" applyAlignment="1">
      <alignment vertical="center"/>
    </xf>
    <xf numFmtId="0" fontId="0" fillId="5" borderId="0" xfId="0" applyFill="1" applyAlignment="1">
      <alignment vertical="center"/>
    </xf>
    <xf numFmtId="0" fontId="8" fillId="0" borderId="7" xfId="8" applyBorder="1">
      <alignment horizontal="right" indent="1"/>
    </xf>
    <xf numFmtId="0" fontId="0" fillId="0" borderId="0" xfId="0" applyAlignment="1">
      <alignment horizontal="center" vertical="top"/>
    </xf>
    <xf numFmtId="0" fontId="0" fillId="55" borderId="17" xfId="0" applyFill="1" applyBorder="1" applyAlignment="1">
      <alignment horizontal="center" vertical="center"/>
    </xf>
    <xf numFmtId="0" fontId="15" fillId="48" borderId="0" xfId="3" applyFill="1"/>
    <xf numFmtId="9" fontId="33" fillId="4" borderId="18" xfId="2" applyFont="1" applyFill="1" applyBorder="1" applyAlignment="1">
      <alignment horizontal="center" vertical="center"/>
    </xf>
    <xf numFmtId="9" fontId="4" fillId="4" borderId="0" xfId="2" applyFont="1" applyFill="1" applyBorder="1" applyAlignment="1">
      <alignment horizontal="center" vertical="center"/>
    </xf>
    <xf numFmtId="9" fontId="4" fillId="4" borderId="19" xfId="2" applyFont="1" applyFill="1" applyBorder="1" applyAlignment="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0" fillId="0" borderId="10" xfId="0" applyBorder="1" applyAlignment="1"/>
    <xf numFmtId="167" fontId="8" fillId="0" borderId="3" xfId="9" applyAlignment="1">
      <alignment horizontal="center" vertical="center"/>
    </xf>
    <xf numFmtId="0" fontId="8" fillId="0" borderId="0" xfId="8" applyAlignment="1">
      <alignment horizontal="right" indent="1"/>
    </xf>
    <xf numFmtId="0" fontId="8" fillId="0" borderId="7" xfId="8" applyBorder="1" applyAlignment="1">
      <alignment horizontal="right" indent="1"/>
    </xf>
    <xf numFmtId="0" fontId="0" fillId="0" borderId="0" xfId="0" applyAlignment="1">
      <alignment horizontal="center" vertical="top"/>
    </xf>
    <xf numFmtId="0" fontId="0" fillId="0" borderId="0" xfId="0" applyAlignment="1">
      <alignment horizont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7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74"/>
      <tableStyleElement type="headerRow" dxfId="73"/>
      <tableStyleElement type="totalRow" dxfId="72"/>
      <tableStyleElement type="firstColumn" dxfId="71"/>
      <tableStyleElement type="lastColumn" dxfId="70"/>
      <tableStyleElement type="firstRowStripe" dxfId="69"/>
      <tableStyleElement type="secondRowStripe" dxfId="68"/>
      <tableStyleElement type="firstColumnStripe" dxfId="67"/>
      <tableStyleElement type="secondColumnStripe" dxfId="6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E699"/>
      <color rgb="FFC0C0C0"/>
      <color rgb="FFE6B8B7"/>
      <color rgb="FFF2DCDB"/>
      <color rgb="FFE4DFEC"/>
      <color rgb="FFDFD3ED"/>
      <color rgb="FF215881"/>
      <color rgb="FF42648A"/>
      <color rgb="FF969696"/>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Situation globale sur les séances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fr-FR"/>
        </a:p>
      </c:txPr>
    </c:title>
    <c:autoTitleDeleted val="0"/>
    <c:plotArea>
      <c:layout/>
      <c:barChart>
        <c:barDir val="bar"/>
        <c:grouping val="stacked"/>
        <c:varyColors val="0"/>
        <c:ser>
          <c:idx val="0"/>
          <c:order val="0"/>
          <c:tx>
            <c:v>Nombre de séances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'Base de données'!$A$1:$A$4</c:f>
              <c:strCache>
                <c:ptCount val="4"/>
                <c:pt idx="0">
                  <c:v>Semaines effectuées</c:v>
                </c:pt>
                <c:pt idx="1">
                  <c:v>Semaines totales</c:v>
                </c:pt>
                <c:pt idx="3">
                  <c:v>Semaines restances</c:v>
                </c:pt>
              </c:strCache>
            </c:strRef>
          </c:cat>
          <c:val>
            <c:numRef>
              <c:f>'Base de données'!$B$1:$B$4</c:f>
              <c:numCache>
                <c:formatCode>General</c:formatCode>
                <c:ptCount val="4"/>
                <c:pt idx="0">
                  <c:v>1</c:v>
                </c:pt>
                <c:pt idx="1">
                  <c:v>18</c:v>
                </c:pt>
                <c:pt idx="3">
                  <c:v>17</c:v>
                </c:pt>
              </c:numCache>
            </c:numRef>
          </c:val>
          <c:extLst>
            <c:ext xmlns:c16="http://schemas.microsoft.com/office/drawing/2014/chart" uri="{C3380CC4-5D6E-409C-BE32-E72D297353CC}">
              <c16:uniqueId val="{00000000-A621-4ABA-BED6-80F09BFBF392}"/>
            </c:ext>
          </c:extLst>
        </c:ser>
        <c:dLbls>
          <c:dLblPos val="ctr"/>
          <c:showLegendKey val="0"/>
          <c:showVal val="1"/>
          <c:showCatName val="0"/>
          <c:showSerName val="0"/>
          <c:showPercent val="0"/>
          <c:showBubbleSize val="0"/>
        </c:dLbls>
        <c:gapWidth val="150"/>
        <c:axId val="1573278863"/>
        <c:axId val="1573279279"/>
      </c:barChart>
      <c:catAx>
        <c:axId val="157327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fr-FR"/>
          </a:p>
        </c:txPr>
        <c:crossAx val="1573279279"/>
        <c:crosses val="autoZero"/>
        <c:auto val="1"/>
        <c:lblAlgn val="ctr"/>
        <c:lblOffset val="100"/>
        <c:noMultiLvlLbl val="0"/>
      </c:catAx>
      <c:valAx>
        <c:axId val="157327927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32788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Situation globale</a:t>
            </a:r>
            <a:r>
              <a:rPr lang="en-US" b="0" baseline="0"/>
              <a:t> sur ce qu'il reste à faire</a:t>
            </a:r>
            <a:endParaRPr lang="en-US"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lotArea>
      <c:layout>
        <c:manualLayout>
          <c:layoutTarget val="inner"/>
          <c:xMode val="edge"/>
          <c:yMode val="edge"/>
          <c:x val="8.7344851409505736E-2"/>
          <c:y val="0.14044644211414967"/>
          <c:w val="0.56561211136378553"/>
          <c:h val="0.81842224157037424"/>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2D-4D17-8207-D32BECC769FB}"/>
              </c:ext>
            </c:extLst>
          </c:dPt>
          <c:dLbls>
            <c:dLbl>
              <c:idx val="0"/>
              <c:dLblPos val="ctr"/>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D62D-4D17-8207-D32BECC769FB}"/>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('Base de données'!$H$11,'Base de données'!$K$11)</c:f>
              <c:strCache>
                <c:ptCount val="2"/>
                <c:pt idx="0">
                  <c:v>Tâches effectuées</c:v>
                </c:pt>
                <c:pt idx="1">
                  <c:v>Tâches restantes</c:v>
                </c:pt>
              </c:strCache>
            </c:strRef>
          </c:cat>
          <c:val>
            <c:numRef>
              <c:f>('Base de données'!$H$12,'Base de données'!$K$12)</c:f>
              <c:numCache>
                <c:formatCode>General</c:formatCode>
                <c:ptCount val="2"/>
                <c:pt idx="0">
                  <c:v>57</c:v>
                </c:pt>
                <c:pt idx="1">
                  <c:v>0</c:v>
                </c:pt>
              </c:numCache>
            </c:numRef>
          </c:val>
          <c:extLst>
            <c:ext xmlns:c16="http://schemas.microsoft.com/office/drawing/2014/chart" uri="{C3380CC4-5D6E-409C-BE32-E72D297353CC}">
              <c16:uniqueId val="{00000004-D62D-4D17-8207-D32BECC769FB}"/>
            </c:ext>
          </c:extLst>
        </c:ser>
        <c:dLbls>
          <c:dLblPos val="ctr"/>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('Base de données'!$H$11,'Base de données'!$K$11)</c15:sqref>
                        </c15:formulaRef>
                      </c:ext>
                    </c:extLst>
                    <c:strCache>
                      <c:ptCount val="2"/>
                      <c:pt idx="0">
                        <c:v>Tâches effectuées</c:v>
                      </c:pt>
                      <c:pt idx="1">
                        <c:v>Tâches restantes</c:v>
                      </c:pt>
                    </c:strCache>
                  </c:strRef>
                </c:cat>
                <c:val>
                  <c:numRef>
                    <c:extLst>
                      <c:ext uri="{02D57815-91ED-43cb-92C2-25804820EDAC}">
                        <c15:formulaRef>
                          <c15:sqref>('Base de données'!$H$13,'Base de données'!$K$13)</c15:sqref>
                        </c15:formulaRef>
                      </c:ext>
                    </c:extLst>
                    <c:numCache>
                      <c:formatCode>General</c:formatCode>
                      <c:ptCount val="2"/>
                    </c:numCache>
                  </c:numRef>
                </c:val>
                <c:extLst>
                  <c:ext xmlns:c16="http://schemas.microsoft.com/office/drawing/2014/chart" uri="{C3380CC4-5D6E-409C-BE32-E72D297353CC}">
                    <c16:uniqueId val="{00000009-D62D-4D17-8207-D32BECC769FB}"/>
                  </c:ext>
                </c:extLst>
              </c15:ser>
            </c15:filteredPieSeries>
            <c15:filteredPieSeries>
              <c15:ser>
                <c:idx val="2"/>
                <c:order val="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0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0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données'!$H$14,'Base de données'!$K$14)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0E-D62D-4D17-8207-D32BECC769FB}"/>
                  </c:ext>
                </c:extLst>
              </c15:ser>
            </c15:filteredPieSeries>
            <c15:filteredPieSeries>
              <c15:ser>
                <c:idx val="3"/>
                <c:order val="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données'!$H$15,'Base de données'!$K$15)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3-D62D-4D17-8207-D32BECC769FB}"/>
                  </c:ext>
                </c:extLst>
              </c15:ser>
            </c15:filteredPieSeries>
            <c15:filteredPieSeries>
              <c15:ser>
                <c:idx val="4"/>
                <c:order val="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données'!$H$16,'Base de données'!$K$16)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8-D62D-4D17-8207-D32BECC769FB}"/>
                  </c:ext>
                </c:extLst>
              </c15:ser>
            </c15:filteredPieSeries>
            <c15:filteredPieSeries>
              <c15:ser>
                <c:idx val="5"/>
                <c:order val="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données'!$H$17,'Base de données'!$K$17)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D-D62D-4D17-8207-D32BECC769FB}"/>
                  </c:ext>
                </c:extLst>
              </c15:ser>
            </c15:filteredPieSeries>
            <c15:filteredPieSeries>
              <c15:ser>
                <c:idx val="6"/>
                <c:order val="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données'!$H$18,'Base de données'!$K$18)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2-D62D-4D17-8207-D32BECC769FB}"/>
                  </c:ext>
                </c:extLst>
              </c15:ser>
            </c15:filteredPieSeries>
            <c15:filteredPieSeries>
              <c15:ser>
                <c:idx val="7"/>
                <c:order val="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données'!$H$19,'Base de données'!$K$19)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7-D62D-4D17-8207-D32BECC769FB}"/>
                  </c:ext>
                </c:extLst>
              </c15:ser>
            </c15:filteredPieSeries>
            <c15:filteredPieSeries>
              <c15:ser>
                <c:idx val="8"/>
                <c:order val="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données'!$H$20,'Base de données'!$K$20)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C-D62D-4D17-8207-D32BECC769FB}"/>
                  </c:ext>
                </c:extLst>
              </c15:ser>
            </c15:filteredPieSeries>
            <c15:filteredPieSeries>
              <c15:ser>
                <c:idx val="9"/>
                <c:order val="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données'!$H$21,'Base de données'!$K$21)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1-D62D-4D17-8207-D32BECC769FB}"/>
                  </c:ext>
                </c:extLst>
              </c15:ser>
            </c15:filteredPieSeries>
            <c15:filteredPieSeries>
              <c15:ser>
                <c:idx val="10"/>
                <c:order val="1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données'!$H$22,'Base de données'!$K$22)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6-D62D-4D17-8207-D32BECC769FB}"/>
                  </c:ext>
                </c:extLst>
              </c15:ser>
            </c15:filteredPieSeries>
            <c15:filteredPieSeries>
              <c15:ser>
                <c:idx val="11"/>
                <c:order val="1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données'!$H$23,'Base de données'!$K$23)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B-D62D-4D17-8207-D32BECC769FB}"/>
                  </c:ext>
                </c:extLst>
              </c15:ser>
            </c15:filteredPieSeries>
            <c15:filteredPieSeries>
              <c15:ser>
                <c:idx val="12"/>
                <c:order val="1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données'!$H$24,'Base de données'!$K$24)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0-D62D-4D17-8207-D32BECC769FB}"/>
                  </c:ext>
                </c:extLst>
              </c15:ser>
            </c15:filteredPieSeries>
            <c15:filteredPieSeries>
              <c15:ser>
                <c:idx val="13"/>
                <c:order val="1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données'!$H$25,'Base de données'!$K$25)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5-D62D-4D17-8207-D32BECC769FB}"/>
                  </c:ext>
                </c:extLst>
              </c15:ser>
            </c15:filteredPieSeries>
            <c15:filteredPieSeries>
              <c15:ser>
                <c:idx val="14"/>
                <c:order val="1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données'!$H$26,'Base de données'!$K$26)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A-D62D-4D17-8207-D32BECC769FB}"/>
                  </c:ext>
                </c:extLst>
              </c15:ser>
            </c15:filteredPieSeries>
            <c15:filteredPieSeries>
              <c15:ser>
                <c:idx val="15"/>
                <c:order val="1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données'!$H$27,'Base de données'!$K$27)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F-D62D-4D17-8207-D32BECC769FB}"/>
                  </c:ext>
                </c:extLst>
              </c15:ser>
            </c15:filteredPieSeries>
            <c15:filteredPieSeries>
              <c15:ser>
                <c:idx val="16"/>
                <c:order val="1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données'!$H$28,'Base de données'!$K$28)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4-D62D-4D17-8207-D32BECC769FB}"/>
                  </c:ext>
                </c:extLst>
              </c15:ser>
            </c15:filteredPieSeries>
            <c15:filteredPieSeries>
              <c15:ser>
                <c:idx val="17"/>
                <c:order val="1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données'!$H$29,'Base de données'!$K$29)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9-D62D-4D17-8207-D32BECC769FB}"/>
                  </c:ext>
                </c:extLst>
              </c15:ser>
            </c15:filteredPieSeries>
            <c15:filteredPieSeries>
              <c15:ser>
                <c:idx val="18"/>
                <c:order val="1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données'!$H$30,'Base de données'!$K$30)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E-D62D-4D17-8207-D32BECC769FB}"/>
                  </c:ext>
                </c:extLst>
              </c15:ser>
            </c15:filteredPieSeries>
            <c15:filteredPieSeries>
              <c15:ser>
                <c:idx val="19"/>
                <c:order val="1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données'!$H$31,'Base de données'!$K$31)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3-D62D-4D17-8207-D32BECC769FB}"/>
                  </c:ext>
                </c:extLst>
              </c15:ser>
            </c15:filteredPieSeries>
            <c15:filteredPieSeries>
              <c15:ser>
                <c:idx val="20"/>
                <c:order val="2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données'!$H$32,'Base de données'!$K$32)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8-D62D-4D17-8207-D32BECC769FB}"/>
                  </c:ext>
                </c:extLst>
              </c15:ser>
            </c15:filteredPieSeries>
            <c15:filteredPieSeries>
              <c15:ser>
                <c:idx val="21"/>
                <c:order val="2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données'!$H$33,'Base de données'!$K$33)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D-D62D-4D17-8207-D32BECC769FB}"/>
                  </c:ext>
                </c:extLst>
              </c15:ser>
            </c15:filteredPieSeries>
            <c15:filteredPieSeries>
              <c15:ser>
                <c:idx val="22"/>
                <c:order val="2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données'!$H$34,'Base de données'!$K$34)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2-D62D-4D17-8207-D32BECC769FB}"/>
                  </c:ext>
                </c:extLst>
              </c15:ser>
            </c15:filteredPieSeries>
            <c15:filteredPieSeries>
              <c15:ser>
                <c:idx val="23"/>
                <c:order val="2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données'!$H$35,'Base de données'!$K$35)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7-D62D-4D17-8207-D32BECC769FB}"/>
                  </c:ext>
                </c:extLst>
              </c15:ser>
            </c15:filteredPieSeries>
            <c15:filteredPieSeries>
              <c15:ser>
                <c:idx val="24"/>
                <c:order val="2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données'!$H$36,'Base de données'!$K$36)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C-D62D-4D17-8207-D32BECC769FB}"/>
                  </c:ext>
                </c:extLst>
              </c15:ser>
            </c15:filteredPieSeries>
            <c15:filteredPieSeries>
              <c15:ser>
                <c:idx val="25"/>
                <c:order val="2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données'!$H$37,'Base de données'!$K$37)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1-D62D-4D17-8207-D32BECC769FB}"/>
                  </c:ext>
                </c:extLst>
              </c15:ser>
            </c15:filteredPieSeries>
            <c15:filteredPieSeries>
              <c15:ser>
                <c:idx val="26"/>
                <c:order val="2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données'!$H$38,'Base de données'!$K$38)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6-D62D-4D17-8207-D32BECC769FB}"/>
                  </c:ext>
                </c:extLst>
              </c15:ser>
            </c15:filteredPieSeries>
            <c15:filteredPieSeries>
              <c15:ser>
                <c:idx val="27"/>
                <c:order val="2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données'!$H$39,'Base de données'!$K$39)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B-D62D-4D17-8207-D32BECC769FB}"/>
                  </c:ext>
                </c:extLst>
              </c15:ser>
            </c15:filteredPieSeries>
            <c15:filteredPieSeries>
              <c15:ser>
                <c:idx val="28"/>
                <c:order val="2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données'!$H$40,'Base de données'!$K$40)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0-D62D-4D17-8207-D32BECC769FB}"/>
                  </c:ext>
                </c:extLst>
              </c15:ser>
            </c15:filteredPieSeries>
            <c15:filteredPieSeries>
              <c15:ser>
                <c:idx val="29"/>
                <c:order val="2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données'!$H$41,'Base de données'!$K$41)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5-D62D-4D17-8207-D32BECC769FB}"/>
                  </c:ext>
                </c:extLst>
              </c15:ser>
            </c15:filteredPieSeries>
            <c15:filteredPieSeries>
              <c15:ser>
                <c:idx val="30"/>
                <c:order val="3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données'!$H$42,'Base de données'!$K$42)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A-D62D-4D17-8207-D32BECC769FB}"/>
                  </c:ext>
                </c:extLst>
              </c15:ser>
            </c15:filteredPieSeries>
            <c15:filteredPieSeries>
              <c15:ser>
                <c:idx val="31"/>
                <c:order val="3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données'!$H$43,'Base de données'!$K$43)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F-D62D-4D17-8207-D32BECC769FB}"/>
                  </c:ext>
                </c:extLst>
              </c15:ser>
            </c15:filteredPieSeries>
            <c15:filteredPieSeries>
              <c15:ser>
                <c:idx val="32"/>
                <c:order val="3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données'!$H$44,'Base de données'!$K$44)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4-D62D-4D17-8207-D32BECC769FB}"/>
                  </c:ext>
                </c:extLst>
              </c15:ser>
            </c15:filteredPieSeries>
            <c15:filteredPieSeries>
              <c15:ser>
                <c:idx val="33"/>
                <c:order val="3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données'!$H$45,'Base de données'!$K$45)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9-D62D-4D17-8207-D32BECC769FB}"/>
                  </c:ext>
                </c:extLst>
              </c15:ser>
            </c15:filteredPieSeries>
            <c15:filteredPieSeries>
              <c15:ser>
                <c:idx val="34"/>
                <c:order val="3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données'!$H$46,'Base de données'!$K$46)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E-D62D-4D17-8207-D32BECC769FB}"/>
                  </c:ext>
                </c:extLst>
              </c15:ser>
            </c15:filteredPieSeries>
            <c15:filteredPieSeries>
              <c15:ser>
                <c:idx val="35"/>
                <c:order val="3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données'!$H$47,'Base de données'!$K$47)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3-D62D-4D17-8207-D32BECC769FB}"/>
                  </c:ext>
                </c:extLst>
              </c15:ser>
            </c15:filteredPieSeries>
            <c15:filteredPieSeries>
              <c15:ser>
                <c:idx val="36"/>
                <c:order val="3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données'!$H$48,'Base de données'!$K$48)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8-D62D-4D17-8207-D32BECC769FB}"/>
                  </c:ext>
                </c:extLst>
              </c15:ser>
            </c15:filteredPieSeries>
            <c15:filteredPieSeries>
              <c15:ser>
                <c:idx val="37"/>
                <c:order val="3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données'!$H$49,'Base de données'!$K$49)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D-D62D-4D17-8207-D32BECC769FB}"/>
                  </c:ext>
                </c:extLst>
              </c15:ser>
            </c15:filteredPieSeries>
            <c15:filteredPieSeries>
              <c15:ser>
                <c:idx val="38"/>
                <c:order val="3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données'!$H$50,'Base de données'!$K$50)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2-D62D-4D17-8207-D32BECC769FB}"/>
                  </c:ext>
                </c:extLst>
              </c15:ser>
            </c15:filteredPieSeries>
            <c15:filteredPieSeries>
              <c15:ser>
                <c:idx val="39"/>
                <c:order val="3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données'!$H$51,'Base de données'!$K$51)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7-D62D-4D17-8207-D32BECC769FB}"/>
                  </c:ext>
                </c:extLst>
              </c15:ser>
            </c15:filteredPieSeries>
            <c15:filteredPieSeries>
              <c15:ser>
                <c:idx val="40"/>
                <c:order val="4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données'!$H$52,'Base de données'!$K$52)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C-D62D-4D17-8207-D32BECC769FB}"/>
                  </c:ext>
                </c:extLst>
              </c15:ser>
            </c15:filteredPieSeries>
            <c15:filteredPieSeries>
              <c15:ser>
                <c:idx val="41"/>
                <c:order val="4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données'!$H$53,'Base de données'!$K$53)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1-D62D-4D17-8207-D32BECC769FB}"/>
                  </c:ext>
                </c:extLst>
              </c15:ser>
            </c15:filteredPieSeries>
            <c15:filteredPieSeries>
              <c15:ser>
                <c:idx val="42"/>
                <c:order val="4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données'!$H$54,'Base de données'!$K$54)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6-D62D-4D17-8207-D32BECC769FB}"/>
                  </c:ext>
                </c:extLst>
              </c15:ser>
            </c15:filteredPieSeries>
            <c15:filteredPieSeries>
              <c15:ser>
                <c:idx val="43"/>
                <c:order val="4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données'!$H$55,'Base de données'!$K$55)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B-D62D-4D17-8207-D32BECC769FB}"/>
                  </c:ext>
                </c:extLst>
              </c15:ser>
            </c15:filteredPieSeries>
            <c15:filteredPieSeries>
              <c15:ser>
                <c:idx val="44"/>
                <c:order val="4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données'!$H$56,'Base de données'!$K$56)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0-D62D-4D17-8207-D32BECC769FB}"/>
                  </c:ext>
                </c:extLst>
              </c15:ser>
            </c15:filteredPieSeries>
            <c15:filteredPieSeries>
              <c15:ser>
                <c:idx val="45"/>
                <c:order val="4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données'!$H$57,'Base de données'!$K$57)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5-D62D-4D17-8207-D32BECC769FB}"/>
                  </c:ext>
                </c:extLst>
              </c15:ser>
            </c15:filteredPieSeries>
            <c15:filteredPieSeries>
              <c15:ser>
                <c:idx val="46"/>
                <c:order val="4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données'!$H$58,'Base de données'!$K$58)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A-D62D-4D17-8207-D32BECC769FB}"/>
                  </c:ext>
                </c:extLst>
              </c15:ser>
            </c15:filteredPieSeries>
            <c15:filteredPieSeries>
              <c15:ser>
                <c:idx val="47"/>
                <c:order val="4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données'!$H$59,'Base de données'!$K$59)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F-D62D-4D17-8207-D32BECC769FB}"/>
                  </c:ext>
                </c:extLst>
              </c15:ser>
            </c15:filteredPieSeries>
            <c15:filteredPieSeries>
              <c15:ser>
                <c:idx val="48"/>
                <c:order val="4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données'!$H$60,'Base de données'!$K$60)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4-D62D-4D17-8207-D32BECC769FB}"/>
                  </c:ext>
                </c:extLst>
              </c15:ser>
            </c15:filteredPieSeries>
            <c15:filteredPieSeries>
              <c15:ser>
                <c:idx val="49"/>
                <c:order val="4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données'!$H$61,'Base de données'!$K$61)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9-D62D-4D17-8207-D32BECC769FB}"/>
                  </c:ext>
                </c:extLst>
              </c15:ser>
            </c15:filteredPieSeries>
            <c15:filteredPieSeries>
              <c15:ser>
                <c:idx val="50"/>
                <c:order val="5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données'!$H$62,'Base de données'!$K$62)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E-D62D-4D17-8207-D32BECC769FB}"/>
                  </c:ext>
                </c:extLst>
              </c15:ser>
            </c15:filteredPieSeries>
            <c15:filteredPieSeries>
              <c15:ser>
                <c:idx val="51"/>
                <c:order val="5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données'!$H$63,'Base de données'!$K$63)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3-D62D-4D17-8207-D32BECC769FB}"/>
                  </c:ext>
                </c:extLst>
              </c15:ser>
            </c15:filteredPieSeries>
            <c15:filteredPieSeries>
              <c15:ser>
                <c:idx val="52"/>
                <c:order val="5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données'!$H$64,'Base de données'!$K$64)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8-D62D-4D17-8207-D32BECC769FB}"/>
                  </c:ext>
                </c:extLst>
              </c15:ser>
            </c15:filteredPieSeries>
            <c15:filteredPieSeries>
              <c15:ser>
                <c:idx val="53"/>
                <c:order val="5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données'!$H$65,'Base de données'!$K$65)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D-D62D-4D17-8207-D32BECC769FB}"/>
                  </c:ext>
                </c:extLst>
              </c15:ser>
            </c15:filteredPieSeries>
            <c15:filteredPieSeries>
              <c15:ser>
                <c:idx val="54"/>
                <c:order val="5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données'!$H$66,'Base de données'!$K$66)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2-D62D-4D17-8207-D32BECC769FB}"/>
                  </c:ext>
                </c:extLst>
              </c15:ser>
            </c15:filteredPieSeries>
            <c15:filteredPieSeries>
              <c15:ser>
                <c:idx val="55"/>
                <c:order val="5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données'!$H$67,'Base de données'!$K$67)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7-D62D-4D17-8207-D32BECC769FB}"/>
                  </c:ext>
                </c:extLst>
              </c15:ser>
            </c15:filteredPieSeries>
            <c15:filteredPieSeries>
              <c15:ser>
                <c:idx val="56"/>
                <c:order val="5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données'!$H$68,'Base de données'!$K$68)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C-D62D-4D17-8207-D32BECC769FB}"/>
                  </c:ext>
                </c:extLst>
              </c15:ser>
            </c15:filteredPieSeries>
            <c15:filteredPieSeries>
              <c15:ser>
                <c:idx val="57"/>
                <c:order val="5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données'!$H$69,'Base de données'!$K$69)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1-D62D-4D17-8207-D32BECC769FB}"/>
                  </c:ext>
                </c:extLst>
              </c15:ser>
            </c15:filteredPieSeries>
            <c15:filteredPieSeries>
              <c15:ser>
                <c:idx val="58"/>
                <c:order val="5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données'!$H$70,'Base de données'!$K$70)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6-D62D-4D17-8207-D32BECC769FB}"/>
                  </c:ext>
                </c:extLst>
              </c15:ser>
            </c15:filteredPieSeries>
            <c15:filteredPieSeries>
              <c15:ser>
                <c:idx val="59"/>
                <c:order val="5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données'!$H$71,'Base de données'!$K$71)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B-D62D-4D17-8207-D32BECC769FB}"/>
                  </c:ext>
                </c:extLst>
              </c15:ser>
            </c15:filteredPieSeries>
            <c15:filteredPieSeries>
              <c15:ser>
                <c:idx val="60"/>
                <c:order val="6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données'!$H$72,'Base de données'!$K$72)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0-D62D-4D17-8207-D32BECC769FB}"/>
                  </c:ext>
                </c:extLst>
              </c15:ser>
            </c15:filteredPieSeries>
            <c15:filteredPieSeries>
              <c15:ser>
                <c:idx val="61"/>
                <c:order val="6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données'!$H$73,'Base de données'!$K$73)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5-D62D-4D17-8207-D32BECC769FB}"/>
                  </c:ext>
                </c:extLst>
              </c15:ser>
            </c15:filteredPieSeries>
            <c15:filteredPieSeries>
              <c15:ser>
                <c:idx val="62"/>
                <c:order val="6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données'!$H$74,'Base de données'!$K$74)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A-D62D-4D17-8207-D32BECC769FB}"/>
                  </c:ext>
                </c:extLst>
              </c15:ser>
            </c15:filteredPieSeries>
            <c15:filteredPieSeries>
              <c15:ser>
                <c:idx val="63"/>
                <c:order val="6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données'!$H$75,'Base de données'!$K$75)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F-D62D-4D17-8207-D32BECC769FB}"/>
                  </c:ext>
                </c:extLst>
              </c15:ser>
            </c15:filteredPieSeries>
            <c15:filteredPieSeries>
              <c15:ser>
                <c:idx val="64"/>
                <c:order val="6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données'!$H$76,'Base de données'!$K$76)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4-D62D-4D17-8207-D32BECC769FB}"/>
                  </c:ext>
                </c:extLst>
              </c15:ser>
            </c15:filteredPieSeries>
            <c15:filteredPieSeries>
              <c15:ser>
                <c:idx val="65"/>
                <c:order val="6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données'!$H$77,'Base de données'!$K$77)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9-D62D-4D17-8207-D32BECC769FB}"/>
                  </c:ext>
                </c:extLst>
              </c15:ser>
            </c15:filteredPieSeries>
            <c15:filteredPieSeries>
              <c15:ser>
                <c:idx val="66"/>
                <c:order val="6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données'!$H$78,'Base de données'!$K$78)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E-D62D-4D17-8207-D32BECC769FB}"/>
                  </c:ext>
                </c:extLst>
              </c15:ser>
            </c15:filteredPieSeries>
            <c15:filteredPieSeries>
              <c15:ser>
                <c:idx val="67"/>
                <c:order val="6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données'!$H$79,'Base de données'!$K$79)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3-D62D-4D17-8207-D32BECC769FB}"/>
                  </c:ext>
                </c:extLst>
              </c15:ser>
            </c15:filteredPieSeries>
            <c15:filteredPieSeries>
              <c15:ser>
                <c:idx val="68"/>
                <c:order val="6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données'!$H$80,'Base de données'!$K$80)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8-D62D-4D17-8207-D32BECC769FB}"/>
                  </c:ext>
                </c:extLst>
              </c15:ser>
            </c15:filteredPieSeries>
            <c15:filteredPieSeries>
              <c15:ser>
                <c:idx val="69"/>
                <c:order val="6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données'!$H$81,'Base de données'!$K$81)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D-D62D-4D17-8207-D32BECC769FB}"/>
                  </c:ext>
                </c:extLst>
              </c15:ser>
            </c15:filteredPieSeries>
            <c15:filteredPieSeries>
              <c15:ser>
                <c:idx val="70"/>
                <c:order val="7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données'!$H$82,'Base de données'!$K$82)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2-D62D-4D17-8207-D32BECC769FB}"/>
                  </c:ext>
                </c:extLst>
              </c15:ser>
            </c15:filteredPieSeries>
            <c15:filteredPieSeries>
              <c15:ser>
                <c:idx val="71"/>
                <c:order val="7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données'!$H$83,'Base de données'!$K$83)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7-D62D-4D17-8207-D32BECC769FB}"/>
                  </c:ext>
                </c:extLst>
              </c15:ser>
            </c15:filteredPieSeries>
            <c15:filteredPieSeries>
              <c15:ser>
                <c:idx val="72"/>
                <c:order val="7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données'!$H$84,'Base de données'!$K$84)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C-D62D-4D17-8207-D32BECC769FB}"/>
                  </c:ext>
                </c:extLst>
              </c15:ser>
            </c15:filteredPieSeries>
            <c15:filteredPieSeries>
              <c15:ser>
                <c:idx val="73"/>
                <c:order val="7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données'!$H$85,'Base de données'!$K$85)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1-D62D-4D17-8207-D32BECC769FB}"/>
                  </c:ext>
                </c:extLst>
              </c15:ser>
            </c15:filteredPieSeries>
            <c15:filteredPieSeries>
              <c15:ser>
                <c:idx val="74"/>
                <c:order val="7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données'!$H$86,'Base de données'!$K$86)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6-D62D-4D17-8207-D32BECC769FB}"/>
                  </c:ext>
                </c:extLst>
              </c15:ser>
            </c15:filteredPieSeries>
            <c15:filteredPieSeries>
              <c15:ser>
                <c:idx val="75"/>
                <c:order val="7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données'!$H$87,'Base de données'!$K$87)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B-D62D-4D17-8207-D32BECC769FB}"/>
                  </c:ext>
                </c:extLst>
              </c15:ser>
            </c15:filteredPieSeries>
            <c15:filteredPieSeries>
              <c15:ser>
                <c:idx val="76"/>
                <c:order val="7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données'!$H$88,'Base de données'!$K$88)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0-D62D-4D17-8207-D32BECC769FB}"/>
                  </c:ext>
                </c:extLst>
              </c15:ser>
            </c15:filteredPieSeries>
            <c15:filteredPieSeries>
              <c15:ser>
                <c:idx val="77"/>
                <c:order val="7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données'!$H$89,'Base de données'!$K$89)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5-D62D-4D17-8207-D32BECC769FB}"/>
                  </c:ext>
                </c:extLst>
              </c15:ser>
            </c15:filteredPieSeries>
            <c15:filteredPieSeries>
              <c15:ser>
                <c:idx val="78"/>
                <c:order val="7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données'!$H$90,'Base de données'!$K$90)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A-D62D-4D17-8207-D32BECC769FB}"/>
                  </c:ext>
                </c:extLst>
              </c15:ser>
            </c15:filteredPieSeries>
            <c15:filteredPieSeries>
              <c15:ser>
                <c:idx val="79"/>
                <c:order val="7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données'!$H$91,'Base de données'!$K$91)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F-D62D-4D17-8207-D32BECC769FB}"/>
                  </c:ext>
                </c:extLst>
              </c15:ser>
            </c15:filteredPieSeries>
            <c15:filteredPieSeries>
              <c15:ser>
                <c:idx val="80"/>
                <c:order val="8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données'!$H$92,'Base de données'!$K$92)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4-D62D-4D17-8207-D32BECC769FB}"/>
                  </c:ext>
                </c:extLst>
              </c15:ser>
            </c15:filteredPieSeries>
            <c15:filteredPieSeries>
              <c15:ser>
                <c:idx val="81"/>
                <c:order val="8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données'!$H$93,'Base de données'!$K$93)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9-D62D-4D17-8207-D32BECC769FB}"/>
                  </c:ext>
                </c:extLst>
              </c15:ser>
            </c15:filteredPieSeries>
            <c15:filteredPieSeries>
              <c15:ser>
                <c:idx val="82"/>
                <c:order val="8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données'!$H$94,'Base de données'!$K$94)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E-D62D-4D17-8207-D32BECC769FB}"/>
                  </c:ext>
                </c:extLst>
              </c15:ser>
            </c15:filteredPieSeries>
            <c15:filteredPieSeries>
              <c15:ser>
                <c:idx val="83"/>
                <c:order val="8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données'!$H$95,'Base de données'!$K$95)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3-D62D-4D17-8207-D32BECC769FB}"/>
                  </c:ext>
                </c:extLst>
              </c15:ser>
            </c15:filteredPieSeries>
            <c15:filteredPieSeries>
              <c15:ser>
                <c:idx val="84"/>
                <c:order val="8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données'!$H$96,'Base de données'!$K$96)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8-D62D-4D17-8207-D32BECC769FB}"/>
                  </c:ext>
                </c:extLst>
              </c15:ser>
            </c15:filteredPieSeries>
            <c15:filteredPieSeries>
              <c15:ser>
                <c:idx val="85"/>
                <c:order val="8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données'!$H$97,'Base de données'!$K$97)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D-D62D-4D17-8207-D32BECC769FB}"/>
                  </c:ext>
                </c:extLst>
              </c15:ser>
            </c15:filteredPieSeries>
            <c15:filteredPieSeries>
              <c15:ser>
                <c:idx val="86"/>
                <c:order val="8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données'!$H$98,'Base de données'!$K$98)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2-D62D-4D17-8207-D32BECC769FB}"/>
                  </c:ext>
                </c:extLst>
              </c15:ser>
            </c15:filteredPieSeries>
            <c15:filteredPieSeries>
              <c15:ser>
                <c:idx val="87"/>
                <c:order val="8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données'!$H$99,'Base de données'!$K$99)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7-D62D-4D17-8207-D32BECC769FB}"/>
                  </c:ext>
                </c:extLst>
              </c15:ser>
            </c15:filteredPieSeries>
            <c15:filteredPieSeries>
              <c15:ser>
                <c:idx val="88"/>
                <c:order val="8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données'!$H$100,'Base de données'!$K$100)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C-D62D-4D17-8207-D32BECC769FB}"/>
                  </c:ext>
                </c:extLst>
              </c15:ser>
            </c15:filteredPieSeries>
            <c15:filteredPieSeries>
              <c15:ser>
                <c:idx val="89"/>
                <c:order val="8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données'!$H$101,'Base de données'!$K$101)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1-D62D-4D17-8207-D32BECC769FB}"/>
                  </c:ext>
                </c:extLst>
              </c15:ser>
            </c15:filteredPieSeries>
            <c15:filteredPieSeries>
              <c15:ser>
                <c:idx val="90"/>
                <c:order val="9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données'!$H$102,'Base de données'!$K$102)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6-D62D-4D17-8207-D32BECC769FB}"/>
                  </c:ext>
                </c:extLst>
              </c15:ser>
            </c15:filteredPieSeries>
            <c15:filteredPieSeries>
              <c15:ser>
                <c:idx val="91"/>
                <c:order val="9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données'!$H$103,'Base de données'!$K$103)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B-D62D-4D17-8207-D32BECC769FB}"/>
                  </c:ext>
                </c:extLst>
              </c15:ser>
            </c15:filteredPieSeries>
            <c15:filteredPieSeries>
              <c15:ser>
                <c:idx val="92"/>
                <c:order val="9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données'!$H$104,'Base de données'!$K$104)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0-D62D-4D17-8207-D32BECC769FB}"/>
                  </c:ext>
                </c:extLst>
              </c15:ser>
            </c15:filteredPieSeries>
            <c15:filteredPieSeries>
              <c15:ser>
                <c:idx val="93"/>
                <c:order val="9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données'!$H$105,'Base de données'!$K$105)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5-D62D-4D17-8207-D32BECC769FB}"/>
                  </c:ext>
                </c:extLst>
              </c15:ser>
            </c15:filteredPieSeries>
            <c15:filteredPieSeries>
              <c15:ser>
                <c:idx val="94"/>
                <c:order val="9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données'!$H$106,'Base de données'!$K$106)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A-D62D-4D17-8207-D32BECC769FB}"/>
                  </c:ext>
                </c:extLst>
              </c15:ser>
            </c15:filteredPieSeries>
          </c:ext>
        </c:extLst>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fr-FR"/>
              <a:t>Visualisation actuelle du retard</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fr-FR"/>
        </a:p>
      </c:txPr>
    </c:title>
    <c:autoTitleDeleted val="0"/>
    <c:plotArea>
      <c:layout/>
      <c:barChart>
        <c:barDir val="bar"/>
        <c:grouping val="percentStacked"/>
        <c:varyColors val="0"/>
        <c:ser>
          <c:idx val="0"/>
          <c:order val="0"/>
          <c:tx>
            <c:strRef>
              <c:f>'Base de données'!$H$11</c:f>
              <c:strCache>
                <c:ptCount val="1"/>
                <c:pt idx="0">
                  <c:v>Tâches effectuées</c:v>
                </c:pt>
              </c:strCache>
            </c:strRef>
          </c:tx>
          <c:spPr>
            <a:solidFill>
              <a:schemeClr val="accent1"/>
            </a:solidFill>
            <a:ln>
              <a:noFill/>
            </a:ln>
            <a:effectLst/>
          </c:spPr>
          <c:invertIfNegative val="0"/>
          <c:dLbls>
            <c:dLbl>
              <c:idx val="0"/>
              <c:tx>
                <c:rich>
                  <a:bodyPr/>
                  <a:lstStyle/>
                  <a:p>
                    <a:fld id="{19A4DA39-A8B4-4B18-B025-1FE62F714C3E}" type="VALUE">
                      <a:rPr lang="en-US" sz="1400" b="1"/>
                      <a:pPr/>
                      <a:t>[VALEUR]</a:t>
                    </a:fld>
                    <a:endParaRPr lang="fr-F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DAC2-411F-8304-35FA5BBE1D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'Base de données'!$H$12:$H$106</c15:sqref>
                  </c15:fullRef>
                </c:ext>
              </c:extLst>
              <c:f>'Base de données'!$H$12</c:f>
              <c:numCache>
                <c:formatCode>General</c:formatCode>
                <c:ptCount val="1"/>
                <c:pt idx="0">
                  <c:v>57</c:v>
                </c:pt>
              </c:numCache>
            </c:numRef>
          </c:val>
          <c:extLst>
            <c:ext xmlns:c16="http://schemas.microsoft.com/office/drawing/2014/chart" uri="{C3380CC4-5D6E-409C-BE32-E72D297353CC}">
              <c16:uniqueId val="{00000000-DAC2-411F-8304-35FA5BBE1D22}"/>
            </c:ext>
          </c:extLst>
        </c:ser>
        <c:ser>
          <c:idx val="1"/>
          <c:order val="1"/>
          <c:tx>
            <c:strRef>
              <c:f>'Base de données'!$L$11</c:f>
              <c:strCache>
                <c:ptCount val="1"/>
                <c:pt idx="0">
                  <c:v>Tâches en retard</c:v>
                </c:pt>
              </c:strCache>
            </c:strRef>
          </c:tx>
          <c:spPr>
            <a:solidFill>
              <a:schemeClr val="accent2"/>
            </a:solidFill>
            <a:ln>
              <a:noFill/>
            </a:ln>
            <a:effectLst/>
          </c:spPr>
          <c:invertIfNegative val="0"/>
          <c:dLbls>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fld id="{FED665CB-5171-40C9-A6C7-9E6362DDA521}" type="VALUE">
                      <a:rPr lang="en-US"/>
                      <a:pPr>
                        <a:defRPr sz="1400" b="1"/>
                      </a:pPr>
                      <a:t>[VALEUR]</a:t>
                    </a:fld>
                    <a:endParaRPr lang="fr-FR"/>
                  </a:p>
                </c:rich>
              </c:tx>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15:layout>
                    <c:manualLayout>
                      <c:w val="2.5473088932992952E-2"/>
                      <c:h val="0.10313966279857528"/>
                    </c:manualLayout>
                  </c15:layout>
                  <c15:dlblFieldTable/>
                  <c15:showDataLabelsRange val="0"/>
                </c:ext>
                <c:ext xmlns:c16="http://schemas.microsoft.com/office/drawing/2014/chart" uri="{C3380CC4-5D6E-409C-BE32-E72D297353CC}">
                  <c16:uniqueId val="{0000000D-DAC2-411F-8304-35FA5BBE1D2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'Base de données'!$L$12:$L$106</c15:sqref>
                  </c15:fullRef>
                </c:ext>
              </c:extLst>
              <c:f>'Base de données'!$L$12</c:f>
              <c:numCache>
                <c:formatCode>General</c:formatCode>
                <c:ptCount val="1"/>
                <c:pt idx="0">
                  <c:v>0</c:v>
                </c:pt>
              </c:numCache>
            </c:numRef>
          </c:val>
          <c:extLst>
            <c:ext xmlns:c16="http://schemas.microsoft.com/office/drawing/2014/chart" uri="{C3380CC4-5D6E-409C-BE32-E72D297353CC}">
              <c16:uniqueId val="{0000000C-DAC2-411F-8304-35FA5BBE1D22}"/>
            </c:ext>
          </c:extLst>
        </c:ser>
        <c:dLbls>
          <c:showLegendKey val="0"/>
          <c:showVal val="0"/>
          <c:showCatName val="0"/>
          <c:showSerName val="0"/>
          <c:showPercent val="0"/>
          <c:showBubbleSize val="0"/>
        </c:dLbls>
        <c:gapWidth val="100"/>
        <c:overlap val="100"/>
        <c:axId val="2023687631"/>
        <c:axId val="2023688047"/>
      </c:barChart>
      <c:catAx>
        <c:axId val="2023687631"/>
        <c:scaling>
          <c:orientation val="minMax"/>
        </c:scaling>
        <c:delete val="1"/>
        <c:axPos val="l"/>
        <c:numFmt formatCode="General" sourceLinked="0"/>
        <c:majorTickMark val="none"/>
        <c:minorTickMark val="none"/>
        <c:tickLblPos val="nextTo"/>
        <c:crossAx val="2023688047"/>
        <c:crosses val="autoZero"/>
        <c:auto val="1"/>
        <c:lblAlgn val="ctr"/>
        <c:lblOffset val="100"/>
        <c:noMultiLvlLbl val="0"/>
      </c:catAx>
      <c:valAx>
        <c:axId val="2023688047"/>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36876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fr-FR" sz="1800" b="1"/>
              <a:t>Evolution des tâches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fr-FR"/>
        </a:p>
      </c:txPr>
    </c:title>
    <c:autoTitleDeleted val="0"/>
    <c:plotArea>
      <c:layout/>
      <c:barChart>
        <c:barDir val="col"/>
        <c:grouping val="clustered"/>
        <c:varyColors val="0"/>
        <c:ser>
          <c:idx val="0"/>
          <c:order val="0"/>
          <c:tx>
            <c:strRef>
              <c:f>'Base de données'!$D$6</c:f>
              <c:strCache>
                <c:ptCount val="1"/>
                <c:pt idx="0">
                  <c:v>Tâches prévues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trendline>
            <c:name>Linéarisation </c:name>
            <c:spPr>
              <a:ln w="9525" cap="rnd">
                <a:solidFill>
                  <a:schemeClr val="accent1"/>
                </a:solidFill>
              </a:ln>
              <a:effectLst/>
            </c:spPr>
            <c:trendlineType val="linear"/>
            <c:dispRSqr val="0"/>
            <c:dispEq val="0"/>
          </c:trendline>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données'!$E$6:$R$6</c:f>
              <c:numCache>
                <c:formatCode>General</c:formatCode>
                <c:ptCount val="14"/>
                <c:pt idx="0">
                  <c:v>0</c:v>
                </c:pt>
                <c:pt idx="1">
                  <c:v>3</c:v>
                </c:pt>
                <c:pt idx="2">
                  <c:v>11</c:v>
                </c:pt>
                <c:pt idx="3">
                  <c:v>14</c:v>
                </c:pt>
                <c:pt idx="4">
                  <c:v>14</c:v>
                </c:pt>
                <c:pt idx="5">
                  <c:v>15</c:v>
                </c:pt>
                <c:pt idx="6">
                  <c:v>17</c:v>
                </c:pt>
                <c:pt idx="7">
                  <c:v>17</c:v>
                </c:pt>
                <c:pt idx="8">
                  <c:v>20</c:v>
                </c:pt>
                <c:pt idx="9">
                  <c:v>24</c:v>
                </c:pt>
                <c:pt idx="10">
                  <c:v>43</c:v>
                </c:pt>
                <c:pt idx="11">
                  <c:v>47</c:v>
                </c:pt>
                <c:pt idx="12">
                  <c:v>51</c:v>
                </c:pt>
                <c:pt idx="13">
                  <c:v>57</c:v>
                </c:pt>
              </c:numCache>
            </c:numRef>
          </c:val>
          <c:extLst>
            <c:ext xmlns:c16="http://schemas.microsoft.com/office/drawing/2014/chart" uri="{C3380CC4-5D6E-409C-BE32-E72D297353CC}">
              <c16:uniqueId val="{00000000-50D2-4DBA-86F5-02F7A1DBD0DB}"/>
            </c:ext>
          </c:extLst>
        </c:ser>
        <c:ser>
          <c:idx val="3"/>
          <c:order val="3"/>
          <c:tx>
            <c:strRef>
              <c:f>'Base de données'!$D$7</c:f>
              <c:strCache>
                <c:ptCount val="1"/>
                <c:pt idx="0">
                  <c:v>Tâches prévues initialement</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'Base de données'!$E$7:$R$7</c:f>
              <c:numCache>
                <c:formatCode>General</c:formatCode>
                <c:ptCount val="14"/>
                <c:pt idx="0">
                  <c:v>0</c:v>
                </c:pt>
                <c:pt idx="1">
                  <c:v>2</c:v>
                </c:pt>
                <c:pt idx="2">
                  <c:v>10</c:v>
                </c:pt>
                <c:pt idx="3">
                  <c:v>13</c:v>
                </c:pt>
                <c:pt idx="4">
                  <c:v>13</c:v>
                </c:pt>
                <c:pt idx="5">
                  <c:v>14</c:v>
                </c:pt>
                <c:pt idx="6">
                  <c:v>21</c:v>
                </c:pt>
                <c:pt idx="7">
                  <c:v>24</c:v>
                </c:pt>
                <c:pt idx="8">
                  <c:v>32</c:v>
                </c:pt>
                <c:pt idx="9">
                  <c:v>37</c:v>
                </c:pt>
                <c:pt idx="10">
                  <c:v>45</c:v>
                </c:pt>
                <c:pt idx="11">
                  <c:v>45</c:v>
                </c:pt>
                <c:pt idx="12">
                  <c:v>46</c:v>
                </c:pt>
                <c:pt idx="13">
                  <c:v>52</c:v>
                </c:pt>
              </c:numCache>
            </c:numRef>
          </c:val>
          <c:extLst>
            <c:ext xmlns:c16="http://schemas.microsoft.com/office/drawing/2014/chart" uri="{C3380CC4-5D6E-409C-BE32-E72D297353CC}">
              <c16:uniqueId val="{00000001-8F70-4336-8490-CA43A4954322}"/>
            </c:ext>
          </c:extLst>
        </c:ser>
        <c:dLbls>
          <c:showLegendKey val="0"/>
          <c:showVal val="0"/>
          <c:showCatName val="0"/>
          <c:showSerName val="0"/>
          <c:showPercent val="0"/>
          <c:showBubbleSize val="0"/>
        </c:dLbls>
        <c:gapWidth val="150"/>
        <c:axId val="236705832"/>
        <c:axId val="1553469928"/>
      </c:barChart>
      <c:lineChart>
        <c:grouping val="standard"/>
        <c:varyColors val="0"/>
        <c:ser>
          <c:idx val="1"/>
          <c:order val="1"/>
          <c:tx>
            <c:strRef>
              <c:f>'Base de données'!$D$8</c:f>
              <c:strCache>
                <c:ptCount val="1"/>
                <c:pt idx="0">
                  <c:v>Tâches effectuées</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données'!$E$8:$R$8</c:f>
              <c:numCache>
                <c:formatCode>General</c:formatCode>
                <c:ptCount val="14"/>
                <c:pt idx="0">
                  <c:v>1</c:v>
                </c:pt>
                <c:pt idx="1">
                  <c:v>3</c:v>
                </c:pt>
                <c:pt idx="2">
                  <c:v>11</c:v>
                </c:pt>
                <c:pt idx="3">
                  <c:v>14</c:v>
                </c:pt>
                <c:pt idx="4">
                  <c:v>14</c:v>
                </c:pt>
                <c:pt idx="5">
                  <c:v>15</c:v>
                </c:pt>
                <c:pt idx="6">
                  <c:v>17</c:v>
                </c:pt>
                <c:pt idx="7">
                  <c:v>17</c:v>
                </c:pt>
                <c:pt idx="8">
                  <c:v>20</c:v>
                </c:pt>
                <c:pt idx="9">
                  <c:v>24</c:v>
                </c:pt>
                <c:pt idx="10">
                  <c:v>43</c:v>
                </c:pt>
                <c:pt idx="11">
                  <c:v>47</c:v>
                </c:pt>
                <c:pt idx="12">
                  <c:v>51</c:v>
                </c:pt>
                <c:pt idx="13">
                  <c:v>57</c:v>
                </c:pt>
              </c:numCache>
            </c:numRef>
          </c:val>
          <c:smooth val="0"/>
          <c:extLst>
            <c:ext xmlns:c16="http://schemas.microsoft.com/office/drawing/2014/chart" uri="{C3380CC4-5D6E-409C-BE32-E72D297353CC}">
              <c16:uniqueId val="{00000001-50D2-4DBA-86F5-02F7A1DBD0DB}"/>
            </c:ext>
          </c:extLst>
        </c:ser>
        <c:ser>
          <c:idx val="2"/>
          <c:order val="2"/>
          <c:tx>
            <c:strRef>
              <c:f>'Base de données'!$D$9</c:f>
              <c:strCache>
                <c:ptCount val="1"/>
                <c:pt idx="0">
                  <c:v>Retard</c:v>
                </c:pt>
              </c:strCache>
            </c:strRef>
          </c:tx>
          <c:spPr>
            <a:ln w="15875" cap="rnd">
              <a:solidFill>
                <a:schemeClr val="accent3"/>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données'!$E$9:$R$9</c:f>
              <c:numCache>
                <c:formatCode>General</c:formatCode>
                <c:ptCount val="14"/>
                <c:pt idx="0">
                  <c:v>-1</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2-50D2-4DBA-86F5-02F7A1DBD0DB}"/>
            </c:ext>
          </c:extLst>
        </c:ser>
        <c:dLbls>
          <c:showLegendKey val="0"/>
          <c:showVal val="0"/>
          <c:showCatName val="0"/>
          <c:showSerName val="0"/>
          <c:showPercent val="0"/>
          <c:showBubbleSize val="0"/>
        </c:dLbls>
        <c:marker val="1"/>
        <c:smooth val="0"/>
        <c:axId val="236705832"/>
        <c:axId val="1553469928"/>
      </c:lineChart>
      <c:dateAx>
        <c:axId val="236705832"/>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1553469928"/>
        <c:crosses val="autoZero"/>
        <c:auto val="1"/>
        <c:lblOffset val="100"/>
        <c:baseTimeUnit val="days"/>
        <c:majorUnit val="7"/>
        <c:majorTimeUnit val="days"/>
      </c:dateAx>
      <c:valAx>
        <c:axId val="1553469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236705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20</xdr:row>
      <xdr:rowOff>133350</xdr:rowOff>
    </xdr:to>
    <xdr:graphicFrame macro="">
      <xdr:nvGraphicFramePr>
        <xdr:cNvPr id="2" name="Graphique 1">
          <a:extLst>
            <a:ext uri="{FF2B5EF4-FFF2-40B4-BE49-F238E27FC236}">
              <a16:creationId xmlns:a16="http://schemas.microsoft.com/office/drawing/2014/main" id="{BCEF0C07-4CCA-47A1-BC10-AB9FA6D38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286693</xdr:colOff>
      <xdr:row>0</xdr:row>
      <xdr:rowOff>0</xdr:rowOff>
    </xdr:from>
    <xdr:to>
      <xdr:col>16</xdr:col>
      <xdr:colOff>148024</xdr:colOff>
      <xdr:row>20</xdr:row>
      <xdr:rowOff>83820</xdr:rowOff>
    </xdr:to>
    <xdr:graphicFrame macro="">
      <xdr:nvGraphicFramePr>
        <xdr:cNvPr id="3" name="Graphique 2">
          <a:extLst>
            <a:ext uri="{FF2B5EF4-FFF2-40B4-BE49-F238E27FC236}">
              <a16:creationId xmlns:a16="http://schemas.microsoft.com/office/drawing/2014/main" id="{2F9E7D75-A159-4DC8-82EF-8DB6A2E994B4}"/>
            </a:ext>
            <a:ext uri="{147F2762-F138-4A5C-976F-8EAC2B608ADB}">
              <a16:predDERef xmlns:a16="http://schemas.microsoft.com/office/drawing/2014/main" pred="{BCEF0C07-4CCA-47A1-BC10-AB9FA6D38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168087</xdr:colOff>
      <xdr:row>20</xdr:row>
      <xdr:rowOff>76200</xdr:rowOff>
    </xdr:from>
    <xdr:to>
      <xdr:col>17</xdr:col>
      <xdr:colOff>52666</xdr:colOff>
      <xdr:row>35</xdr:row>
      <xdr:rowOff>76200</xdr:rowOff>
    </xdr:to>
    <xdr:graphicFrame macro="">
      <xdr:nvGraphicFramePr>
        <xdr:cNvPr id="6" name="Graphique 4">
          <a:extLst>
            <a:ext uri="{FF2B5EF4-FFF2-40B4-BE49-F238E27FC236}">
              <a16:creationId xmlns:a16="http://schemas.microsoft.com/office/drawing/2014/main" id="{4783E041-66E9-4BC0-B34D-4278FB0D81E4}"/>
            </a:ext>
            <a:ext uri="{147F2762-F138-4A5C-976F-8EAC2B608ADB}">
              <a16:predDERef xmlns:a16="http://schemas.microsoft.com/office/drawing/2014/main" pred="{2F9E7D75-A159-4DC8-82EF-8DB6A2E99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36</xdr:row>
      <xdr:rowOff>0</xdr:rowOff>
    </xdr:from>
    <xdr:to>
      <xdr:col>16</xdr:col>
      <xdr:colOff>555812</xdr:colOff>
      <xdr:row>54</xdr:row>
      <xdr:rowOff>17930</xdr:rowOff>
    </xdr:to>
    <xdr:graphicFrame macro="">
      <xdr:nvGraphicFramePr>
        <xdr:cNvPr id="7" name="Graphique 1">
          <a:extLst>
            <a:ext uri="{FF2B5EF4-FFF2-40B4-BE49-F238E27FC236}">
              <a16:creationId xmlns:a16="http://schemas.microsoft.com/office/drawing/2014/main" id="{D19A3B83-3F6B-4D35-A493-1885ED5AC6B9}"/>
            </a:ext>
            <a:ext uri="{147F2762-F138-4A5C-976F-8EAC2B608ADB}">
              <a16:predDERef xmlns:a16="http://schemas.microsoft.com/office/drawing/2014/main" pred="{4783E041-66E9-4BC0-B34D-4278FB0D8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V19"/>
  <sheetViews>
    <sheetView showGridLines="0" showRuler="0" zoomScaleNormal="100" zoomScalePageLayoutView="70" workbookViewId="0">
      <pane ySplit="6" topLeftCell="A7" activePane="bottomLeft" state="frozen"/>
      <selection activeCell="B2" sqref="B2"/>
      <selection pane="bottomLeft" activeCell="BG11" sqref="BG11"/>
    </sheetView>
  </sheetViews>
  <sheetFormatPr baseColWidth="10" defaultColWidth="9.140625" defaultRowHeight="30" customHeight="1" x14ac:dyDescent="0.25"/>
  <cols>
    <col min="1" max="1" width="2.7109375" style="34" customWidth="1"/>
    <col min="2" max="2" width="63.7109375" bestFit="1" customWidth="1"/>
    <col min="3" max="3" width="12.42578125" customWidth="1"/>
    <col min="4" max="4" width="11" style="4" customWidth="1"/>
    <col min="5" max="5" width="10.42578125" customWidth="1"/>
    <col min="6" max="6" width="2.7109375" customWidth="1"/>
    <col min="7" max="7" width="9.5703125" hidden="1" customWidth="1"/>
    <col min="8" max="63" width="2.5703125" customWidth="1"/>
    <col min="64" max="65" width="2.85546875" bestFit="1" customWidth="1"/>
    <col min="66" max="66" width="2.42578125" bestFit="1" customWidth="1"/>
    <col min="67" max="71" width="2" bestFit="1" customWidth="1"/>
    <col min="72" max="73" width="2.42578125" bestFit="1" customWidth="1"/>
    <col min="74" max="74" width="2" bestFit="1" customWidth="1"/>
    <col min="75" max="96" width="2.85546875" bestFit="1" customWidth="1"/>
    <col min="97" max="99" width="2" bestFit="1" customWidth="1"/>
    <col min="100" max="101" width="2.42578125" bestFit="1" customWidth="1"/>
    <col min="102" max="105" width="2" bestFit="1" customWidth="1"/>
    <col min="106" max="126" width="2.85546875" bestFit="1" customWidth="1"/>
  </cols>
  <sheetData>
    <row r="1" spans="1:126" ht="30" customHeight="1" x14ac:dyDescent="0.45">
      <c r="A1" s="35" t="s">
        <v>0</v>
      </c>
      <c r="B1" s="39" t="s">
        <v>1</v>
      </c>
      <c r="C1" s="1"/>
      <c r="D1" s="3"/>
      <c r="E1" s="33"/>
      <c r="G1" s="1"/>
      <c r="H1" s="10"/>
    </row>
    <row r="2" spans="1:126" ht="30" customHeight="1" x14ac:dyDescent="0.3">
      <c r="A2" s="34" t="s">
        <v>2</v>
      </c>
      <c r="B2" s="40" t="s">
        <v>3</v>
      </c>
      <c r="H2" s="37"/>
    </row>
    <row r="3" spans="1:126" ht="30" customHeight="1" x14ac:dyDescent="0.25">
      <c r="A3" s="34" t="s">
        <v>4</v>
      </c>
      <c r="B3" s="41" t="s">
        <v>5</v>
      </c>
      <c r="C3" s="150"/>
      <c r="D3" s="161">
        <v>44473</v>
      </c>
      <c r="E3" s="161"/>
    </row>
    <row r="4" spans="1:126" ht="30" customHeight="1" x14ac:dyDescent="0.25">
      <c r="A4" s="35" t="s">
        <v>6</v>
      </c>
      <c r="C4" s="150"/>
      <c r="D4" s="6">
        <v>1</v>
      </c>
      <c r="H4" s="157">
        <f>H5</f>
        <v>44473</v>
      </c>
      <c r="I4" s="158"/>
      <c r="J4" s="158"/>
      <c r="K4" s="158"/>
      <c r="L4" s="158"/>
      <c r="M4" s="158"/>
      <c r="N4" s="159"/>
      <c r="O4" s="157">
        <f>O5</f>
        <v>44480</v>
      </c>
      <c r="P4" s="158"/>
      <c r="Q4" s="158"/>
      <c r="R4" s="158"/>
      <c r="S4" s="158"/>
      <c r="T4" s="158"/>
      <c r="U4" s="159"/>
      <c r="V4" s="157">
        <f>V5</f>
        <v>44487</v>
      </c>
      <c r="W4" s="158"/>
      <c r="X4" s="158"/>
      <c r="Y4" s="158"/>
      <c r="Z4" s="158"/>
      <c r="AA4" s="158"/>
      <c r="AB4" s="159"/>
      <c r="AC4" s="157">
        <f>AC5</f>
        <v>44494</v>
      </c>
      <c r="AD4" s="158"/>
      <c r="AE4" s="158"/>
      <c r="AF4" s="158"/>
      <c r="AG4" s="158"/>
      <c r="AH4" s="158"/>
      <c r="AI4" s="159"/>
      <c r="AJ4" s="157">
        <f>AJ5</f>
        <v>44501</v>
      </c>
      <c r="AK4" s="158"/>
      <c r="AL4" s="158"/>
      <c r="AM4" s="158"/>
      <c r="AN4" s="158"/>
      <c r="AO4" s="158"/>
      <c r="AP4" s="159"/>
      <c r="AQ4" s="157">
        <f>AQ5</f>
        <v>44508</v>
      </c>
      <c r="AR4" s="158"/>
      <c r="AS4" s="158"/>
      <c r="AT4" s="158"/>
      <c r="AU4" s="158"/>
      <c r="AV4" s="158"/>
      <c r="AW4" s="159"/>
      <c r="AX4" s="157">
        <f>AX5</f>
        <v>44515</v>
      </c>
      <c r="AY4" s="158"/>
      <c r="AZ4" s="158"/>
      <c r="BA4" s="158"/>
      <c r="BB4" s="158"/>
      <c r="BC4" s="158"/>
      <c r="BD4" s="159"/>
      <c r="BE4" s="157">
        <f>BE5</f>
        <v>44522</v>
      </c>
      <c r="BF4" s="158"/>
      <c r="BG4" s="158"/>
      <c r="BH4" s="158"/>
      <c r="BI4" s="158"/>
      <c r="BJ4" s="158"/>
      <c r="BK4" s="159"/>
      <c r="BL4" s="157">
        <f t="shared" ref="BL4" si="0">BL5</f>
        <v>44529</v>
      </c>
      <c r="BM4" s="158"/>
      <c r="BN4" s="158"/>
      <c r="BO4" s="158"/>
      <c r="BP4" s="158"/>
      <c r="BQ4" s="158"/>
      <c r="BR4" s="159"/>
      <c r="BS4" s="157">
        <f t="shared" ref="BS4" si="1">BS5</f>
        <v>44536</v>
      </c>
      <c r="BT4" s="158"/>
      <c r="BU4" s="158"/>
      <c r="BV4" s="158"/>
      <c r="BW4" s="158"/>
      <c r="BX4" s="158"/>
      <c r="BY4" s="159"/>
      <c r="BZ4" s="157">
        <f t="shared" ref="BZ4" si="2">BZ5</f>
        <v>44543</v>
      </c>
      <c r="CA4" s="158"/>
      <c r="CB4" s="158"/>
      <c r="CC4" s="158"/>
      <c r="CD4" s="158"/>
      <c r="CE4" s="158"/>
      <c r="CF4" s="159"/>
      <c r="CG4" s="157">
        <f t="shared" ref="CG4" si="3">CG5</f>
        <v>44550</v>
      </c>
      <c r="CH4" s="158"/>
      <c r="CI4" s="158"/>
      <c r="CJ4" s="158"/>
      <c r="CK4" s="158"/>
      <c r="CL4" s="158"/>
      <c r="CM4" s="159"/>
      <c r="CN4" s="157">
        <f t="shared" ref="CN4" si="4">CN5</f>
        <v>44557</v>
      </c>
      <c r="CO4" s="158"/>
      <c r="CP4" s="158"/>
      <c r="CQ4" s="158"/>
      <c r="CR4" s="158"/>
      <c r="CS4" s="158"/>
      <c r="CT4" s="159"/>
      <c r="CU4" s="157">
        <f t="shared" ref="CU4" si="5">CU5</f>
        <v>44564</v>
      </c>
      <c r="CV4" s="158"/>
      <c r="CW4" s="158"/>
      <c r="CX4" s="158"/>
      <c r="CY4" s="158"/>
      <c r="CZ4" s="158"/>
      <c r="DA4" s="159"/>
      <c r="DB4" s="157">
        <f t="shared" ref="DB4" si="6">DB5</f>
        <v>44571</v>
      </c>
      <c r="DC4" s="158"/>
      <c r="DD4" s="158"/>
      <c r="DE4" s="158"/>
      <c r="DF4" s="158"/>
      <c r="DG4" s="158"/>
      <c r="DH4" s="159"/>
      <c r="DI4" s="157">
        <f t="shared" ref="DI4" si="7">DI5</f>
        <v>44578</v>
      </c>
      <c r="DJ4" s="158"/>
      <c r="DK4" s="158"/>
      <c r="DL4" s="158"/>
      <c r="DM4" s="158"/>
      <c r="DN4" s="158"/>
      <c r="DO4" s="159"/>
      <c r="DP4" s="157">
        <f t="shared" ref="DP4" si="8">DP5</f>
        <v>44585</v>
      </c>
      <c r="DQ4" s="158"/>
      <c r="DR4" s="158"/>
      <c r="DS4" s="158"/>
      <c r="DT4" s="158"/>
      <c r="DU4" s="158"/>
      <c r="DV4" s="159"/>
    </row>
    <row r="5" spans="1:126" ht="15" customHeight="1" x14ac:dyDescent="0.25">
      <c r="A5" s="35" t="s">
        <v>7</v>
      </c>
      <c r="B5" s="160"/>
      <c r="C5" s="160"/>
      <c r="D5" s="160"/>
      <c r="E5" s="160"/>
      <c r="F5" s="160"/>
      <c r="H5" s="60">
        <f>Début_Projet-WEEKDAY(Début_Projet,1)+2+7*(Semaine_Affichage-1)</f>
        <v>44473</v>
      </c>
      <c r="I5" s="61">
        <f>H5+1</f>
        <v>44474</v>
      </c>
      <c r="J5" s="61">
        <f t="shared" ref="J5:AW5" si="9">I5+1</f>
        <v>44475</v>
      </c>
      <c r="K5" s="61">
        <f t="shared" si="9"/>
        <v>44476</v>
      </c>
      <c r="L5" s="61">
        <f t="shared" si="9"/>
        <v>44477</v>
      </c>
      <c r="M5" s="61">
        <f t="shared" si="9"/>
        <v>44478</v>
      </c>
      <c r="N5" s="62">
        <f t="shared" si="9"/>
        <v>44479</v>
      </c>
      <c r="O5" s="60">
        <f>N5+1</f>
        <v>44480</v>
      </c>
      <c r="P5" s="61">
        <f>O5+1</f>
        <v>44481</v>
      </c>
      <c r="Q5" s="61">
        <f t="shared" si="9"/>
        <v>44482</v>
      </c>
      <c r="R5" s="61">
        <f t="shared" si="9"/>
        <v>44483</v>
      </c>
      <c r="S5" s="61">
        <f t="shared" si="9"/>
        <v>44484</v>
      </c>
      <c r="T5" s="61">
        <f t="shared" si="9"/>
        <v>44485</v>
      </c>
      <c r="U5" s="62">
        <f t="shared" si="9"/>
        <v>44486</v>
      </c>
      <c r="V5" s="60">
        <f>U5+1</f>
        <v>44487</v>
      </c>
      <c r="W5" s="61">
        <f>V5+1</f>
        <v>44488</v>
      </c>
      <c r="X5" s="61">
        <f t="shared" si="9"/>
        <v>44489</v>
      </c>
      <c r="Y5" s="61">
        <f t="shared" si="9"/>
        <v>44490</v>
      </c>
      <c r="Z5" s="61">
        <f t="shared" si="9"/>
        <v>44491</v>
      </c>
      <c r="AA5" s="61">
        <f t="shared" si="9"/>
        <v>44492</v>
      </c>
      <c r="AB5" s="62">
        <f t="shared" si="9"/>
        <v>44493</v>
      </c>
      <c r="AC5" s="60">
        <f>AB5+1</f>
        <v>44494</v>
      </c>
      <c r="AD5" s="61">
        <f>AC5+1</f>
        <v>44495</v>
      </c>
      <c r="AE5" s="61">
        <f t="shared" si="9"/>
        <v>44496</v>
      </c>
      <c r="AF5" s="61">
        <f t="shared" si="9"/>
        <v>44497</v>
      </c>
      <c r="AG5" s="61">
        <f t="shared" si="9"/>
        <v>44498</v>
      </c>
      <c r="AH5" s="61">
        <f t="shared" si="9"/>
        <v>44499</v>
      </c>
      <c r="AI5" s="62">
        <f t="shared" si="9"/>
        <v>44500</v>
      </c>
      <c r="AJ5" s="60">
        <f>AI5+1</f>
        <v>44501</v>
      </c>
      <c r="AK5" s="61">
        <f>AJ5+1</f>
        <v>44502</v>
      </c>
      <c r="AL5" s="61">
        <f t="shared" si="9"/>
        <v>44503</v>
      </c>
      <c r="AM5" s="61">
        <f t="shared" si="9"/>
        <v>44504</v>
      </c>
      <c r="AN5" s="61">
        <f t="shared" si="9"/>
        <v>44505</v>
      </c>
      <c r="AO5" s="61">
        <f t="shared" si="9"/>
        <v>44506</v>
      </c>
      <c r="AP5" s="62">
        <f t="shared" si="9"/>
        <v>44507</v>
      </c>
      <c r="AQ5" s="60">
        <f>AP5+1</f>
        <v>44508</v>
      </c>
      <c r="AR5" s="61">
        <f>AQ5+1</f>
        <v>44509</v>
      </c>
      <c r="AS5" s="61">
        <f t="shared" si="9"/>
        <v>44510</v>
      </c>
      <c r="AT5" s="61">
        <f t="shared" si="9"/>
        <v>44511</v>
      </c>
      <c r="AU5" s="61">
        <f t="shared" si="9"/>
        <v>44512</v>
      </c>
      <c r="AV5" s="61">
        <f t="shared" si="9"/>
        <v>44513</v>
      </c>
      <c r="AW5" s="62">
        <f t="shared" si="9"/>
        <v>44514</v>
      </c>
      <c r="AX5" s="60">
        <f>AW5+1</f>
        <v>44515</v>
      </c>
      <c r="AY5" s="61">
        <f>AX5+1</f>
        <v>44516</v>
      </c>
      <c r="AZ5" s="61">
        <f t="shared" ref="AZ5:BD5" si="10">AY5+1</f>
        <v>44517</v>
      </c>
      <c r="BA5" s="61">
        <f t="shared" si="10"/>
        <v>44518</v>
      </c>
      <c r="BB5" s="61">
        <f t="shared" si="10"/>
        <v>44519</v>
      </c>
      <c r="BC5" s="61">
        <f t="shared" si="10"/>
        <v>44520</v>
      </c>
      <c r="BD5" s="62">
        <f t="shared" si="10"/>
        <v>44521</v>
      </c>
      <c r="BE5" s="60">
        <f>BD5+1</f>
        <v>44522</v>
      </c>
      <c r="BF5" s="61">
        <f>BE5+1</f>
        <v>44523</v>
      </c>
      <c r="BG5" s="61">
        <f t="shared" ref="BG5:BK5" si="11">BF5+1</f>
        <v>44524</v>
      </c>
      <c r="BH5" s="61">
        <f t="shared" si="11"/>
        <v>44525</v>
      </c>
      <c r="BI5" s="61">
        <f t="shared" si="11"/>
        <v>44526</v>
      </c>
      <c r="BJ5" s="61">
        <f t="shared" si="11"/>
        <v>44527</v>
      </c>
      <c r="BK5" s="62">
        <f t="shared" si="11"/>
        <v>44528</v>
      </c>
      <c r="BL5" s="62">
        <f t="shared" ref="BL5" si="12">BK5+1</f>
        <v>44529</v>
      </c>
      <c r="BM5" s="62">
        <f t="shared" ref="BM5" si="13">BL5+1</f>
        <v>44530</v>
      </c>
      <c r="BN5" s="62">
        <f t="shared" ref="BN5" si="14">BM5+1</f>
        <v>44531</v>
      </c>
      <c r="BO5" s="62">
        <f t="shared" ref="BO5" si="15">BN5+1</f>
        <v>44532</v>
      </c>
      <c r="BP5" s="62">
        <f t="shared" ref="BP5" si="16">BO5+1</f>
        <v>44533</v>
      </c>
      <c r="BQ5" s="62">
        <f t="shared" ref="BQ5" si="17">BP5+1</f>
        <v>44534</v>
      </c>
      <c r="BR5" s="62">
        <f t="shared" ref="BR5" si="18">BQ5+1</f>
        <v>44535</v>
      </c>
      <c r="BS5" s="62">
        <f t="shared" ref="BS5" si="19">BR5+1</f>
        <v>44536</v>
      </c>
      <c r="BT5" s="62">
        <f t="shared" ref="BT5" si="20">BS5+1</f>
        <v>44537</v>
      </c>
      <c r="BU5" s="62">
        <f t="shared" ref="BU5" si="21">BT5+1</f>
        <v>44538</v>
      </c>
      <c r="BV5" s="62">
        <f t="shared" ref="BV5" si="22">BU5+1</f>
        <v>44539</v>
      </c>
      <c r="BW5" s="62">
        <f t="shared" ref="BW5" si="23">BV5+1</f>
        <v>44540</v>
      </c>
      <c r="BX5" s="62">
        <f t="shared" ref="BX5" si="24">BW5+1</f>
        <v>44541</v>
      </c>
      <c r="BY5" s="62">
        <f t="shared" ref="BY5" si="25">BX5+1</f>
        <v>44542</v>
      </c>
      <c r="BZ5" s="62">
        <f t="shared" ref="BZ5" si="26">BY5+1</f>
        <v>44543</v>
      </c>
      <c r="CA5" s="62">
        <f t="shared" ref="CA5" si="27">BZ5+1</f>
        <v>44544</v>
      </c>
      <c r="CB5" s="62">
        <f t="shared" ref="CB5" si="28">CA5+1</f>
        <v>44545</v>
      </c>
      <c r="CC5" s="62">
        <f t="shared" ref="CC5" si="29">CB5+1</f>
        <v>44546</v>
      </c>
      <c r="CD5" s="62">
        <f t="shared" ref="CD5" si="30">CC5+1</f>
        <v>44547</v>
      </c>
      <c r="CE5" s="62">
        <f t="shared" ref="CE5" si="31">CD5+1</f>
        <v>44548</v>
      </c>
      <c r="CF5" s="62">
        <f t="shared" ref="CF5" si="32">CE5+1</f>
        <v>44549</v>
      </c>
      <c r="CG5" s="62">
        <f t="shared" ref="CG5" si="33">CF5+1</f>
        <v>44550</v>
      </c>
      <c r="CH5" s="62">
        <f t="shared" ref="CH5" si="34">CG5+1</f>
        <v>44551</v>
      </c>
      <c r="CI5" s="62">
        <f t="shared" ref="CI5" si="35">CH5+1</f>
        <v>44552</v>
      </c>
      <c r="CJ5" s="62">
        <f t="shared" ref="CJ5" si="36">CI5+1</f>
        <v>44553</v>
      </c>
      <c r="CK5" s="62">
        <f t="shared" ref="CK5" si="37">CJ5+1</f>
        <v>44554</v>
      </c>
      <c r="CL5" s="62">
        <f t="shared" ref="CL5" si="38">CK5+1</f>
        <v>44555</v>
      </c>
      <c r="CM5" s="62">
        <f t="shared" ref="CM5" si="39">CL5+1</f>
        <v>44556</v>
      </c>
      <c r="CN5" s="62">
        <f t="shared" ref="CN5" si="40">CM5+1</f>
        <v>44557</v>
      </c>
      <c r="CO5" s="62">
        <f t="shared" ref="CO5" si="41">CN5+1</f>
        <v>44558</v>
      </c>
      <c r="CP5" s="62">
        <f t="shared" ref="CP5" si="42">CO5+1</f>
        <v>44559</v>
      </c>
      <c r="CQ5" s="62">
        <f t="shared" ref="CQ5" si="43">CP5+1</f>
        <v>44560</v>
      </c>
      <c r="CR5" s="62">
        <f t="shared" ref="CR5" si="44">CQ5+1</f>
        <v>44561</v>
      </c>
      <c r="CS5" s="62">
        <f t="shared" ref="CS5" si="45">CR5+1</f>
        <v>44562</v>
      </c>
      <c r="CT5" s="62">
        <f t="shared" ref="CT5" si="46">CS5+1</f>
        <v>44563</v>
      </c>
      <c r="CU5" s="62">
        <f t="shared" ref="CU5" si="47">CT5+1</f>
        <v>44564</v>
      </c>
      <c r="CV5" s="62">
        <f t="shared" ref="CV5" si="48">CU5+1</f>
        <v>44565</v>
      </c>
      <c r="CW5" s="62">
        <f t="shared" ref="CW5" si="49">CV5+1</f>
        <v>44566</v>
      </c>
      <c r="CX5" s="62">
        <f t="shared" ref="CX5" si="50">CW5+1</f>
        <v>44567</v>
      </c>
      <c r="CY5" s="62">
        <f t="shared" ref="CY5" si="51">CX5+1</f>
        <v>44568</v>
      </c>
      <c r="CZ5" s="62">
        <f t="shared" ref="CZ5" si="52">CY5+1</f>
        <v>44569</v>
      </c>
      <c r="DA5" s="62">
        <f t="shared" ref="DA5" si="53">CZ5+1</f>
        <v>44570</v>
      </c>
      <c r="DB5" s="62">
        <f t="shared" ref="DB5" si="54">DA5+1</f>
        <v>44571</v>
      </c>
      <c r="DC5" s="62">
        <f t="shared" ref="DC5" si="55">DB5+1</f>
        <v>44572</v>
      </c>
      <c r="DD5" s="62">
        <f t="shared" ref="DD5" si="56">DC5+1</f>
        <v>44573</v>
      </c>
      <c r="DE5" s="62">
        <f t="shared" ref="DE5" si="57">DD5+1</f>
        <v>44574</v>
      </c>
      <c r="DF5" s="62">
        <f t="shared" ref="DF5" si="58">DE5+1</f>
        <v>44575</v>
      </c>
      <c r="DG5" s="62">
        <f t="shared" ref="DG5" si="59">DF5+1</f>
        <v>44576</v>
      </c>
      <c r="DH5" s="62">
        <f t="shared" ref="DH5" si="60">DG5+1</f>
        <v>44577</v>
      </c>
      <c r="DI5" s="62">
        <f t="shared" ref="DI5" si="61">DH5+1</f>
        <v>44578</v>
      </c>
      <c r="DJ5" s="62">
        <f t="shared" ref="DJ5" si="62">DI5+1</f>
        <v>44579</v>
      </c>
      <c r="DK5" s="62">
        <f t="shared" ref="DK5" si="63">DJ5+1</f>
        <v>44580</v>
      </c>
      <c r="DL5" s="62">
        <f t="shared" ref="DL5" si="64">DK5+1</f>
        <v>44581</v>
      </c>
      <c r="DM5" s="62">
        <f t="shared" ref="DM5" si="65">DL5+1</f>
        <v>44582</v>
      </c>
      <c r="DN5" s="62">
        <f t="shared" ref="DN5" si="66">DM5+1</f>
        <v>44583</v>
      </c>
      <c r="DO5" s="62">
        <f t="shared" ref="DO5" si="67">DN5+1</f>
        <v>44584</v>
      </c>
      <c r="DP5" s="62">
        <f t="shared" ref="DP5" si="68">DO5+1</f>
        <v>44585</v>
      </c>
      <c r="DQ5" s="62">
        <f t="shared" ref="DQ5" si="69">DP5+1</f>
        <v>44586</v>
      </c>
      <c r="DR5" s="62">
        <f t="shared" ref="DR5" si="70">DQ5+1</f>
        <v>44587</v>
      </c>
      <c r="DS5" s="62">
        <f t="shared" ref="DS5" si="71">DR5+1</f>
        <v>44588</v>
      </c>
      <c r="DT5" s="62">
        <f t="shared" ref="DT5" si="72">DS5+1</f>
        <v>44589</v>
      </c>
      <c r="DU5" s="62">
        <f t="shared" ref="DU5" si="73">DT5+1</f>
        <v>44590</v>
      </c>
      <c r="DV5" s="62">
        <f t="shared" ref="DV5" si="74">DU5+1</f>
        <v>44591</v>
      </c>
    </row>
    <row r="6" spans="1:126" ht="30" customHeight="1" thickBot="1" x14ac:dyDescent="0.3">
      <c r="A6" s="35" t="s">
        <v>8</v>
      </c>
      <c r="B6" s="7" t="s">
        <v>9</v>
      </c>
      <c r="C6" s="8" t="s">
        <v>10</v>
      </c>
      <c r="D6" s="8" t="s">
        <v>11</v>
      </c>
      <c r="E6" s="8" t="s">
        <v>12</v>
      </c>
      <c r="F6" s="8"/>
      <c r="G6" s="8" t="s">
        <v>13</v>
      </c>
      <c r="H6" s="9" t="str">
        <f t="shared" ref="H6:AM6" si="75">LEFT(TEXT(H5,"jjj"),1)</f>
        <v>l</v>
      </c>
      <c r="I6" s="9" t="str">
        <f t="shared" si="75"/>
        <v>m</v>
      </c>
      <c r="J6" s="9" t="str">
        <f t="shared" si="75"/>
        <v>m</v>
      </c>
      <c r="K6" s="9" t="str">
        <f t="shared" si="75"/>
        <v>j</v>
      </c>
      <c r="L6" s="9" t="str">
        <f t="shared" si="75"/>
        <v>v</v>
      </c>
      <c r="M6" s="9" t="str">
        <f t="shared" si="75"/>
        <v>s</v>
      </c>
      <c r="N6" s="9" t="str">
        <f t="shared" si="75"/>
        <v>d</v>
      </c>
      <c r="O6" s="9" t="str">
        <f t="shared" si="75"/>
        <v>l</v>
      </c>
      <c r="P6" s="9" t="str">
        <f t="shared" si="75"/>
        <v>m</v>
      </c>
      <c r="Q6" s="9" t="str">
        <f t="shared" si="75"/>
        <v>m</v>
      </c>
      <c r="R6" s="9" t="str">
        <f t="shared" si="75"/>
        <v>j</v>
      </c>
      <c r="S6" s="9" t="str">
        <f t="shared" si="75"/>
        <v>v</v>
      </c>
      <c r="T6" s="9" t="str">
        <f t="shared" si="75"/>
        <v>s</v>
      </c>
      <c r="U6" s="9" t="str">
        <f t="shared" si="75"/>
        <v>d</v>
      </c>
      <c r="V6" s="9" t="str">
        <f t="shared" si="75"/>
        <v>l</v>
      </c>
      <c r="W6" s="9" t="str">
        <f t="shared" si="75"/>
        <v>m</v>
      </c>
      <c r="X6" s="9" t="str">
        <f t="shared" si="75"/>
        <v>m</v>
      </c>
      <c r="Y6" s="9" t="str">
        <f t="shared" si="75"/>
        <v>j</v>
      </c>
      <c r="Z6" s="9" t="str">
        <f t="shared" si="75"/>
        <v>v</v>
      </c>
      <c r="AA6" s="9" t="str">
        <f t="shared" si="75"/>
        <v>s</v>
      </c>
      <c r="AB6" s="9" t="str">
        <f t="shared" si="75"/>
        <v>d</v>
      </c>
      <c r="AC6" s="9" t="str">
        <f t="shared" si="75"/>
        <v>l</v>
      </c>
      <c r="AD6" s="9" t="str">
        <f t="shared" si="75"/>
        <v>m</v>
      </c>
      <c r="AE6" s="9" t="str">
        <f t="shared" si="75"/>
        <v>m</v>
      </c>
      <c r="AF6" s="9" t="str">
        <f t="shared" si="75"/>
        <v>j</v>
      </c>
      <c r="AG6" s="9" t="str">
        <f t="shared" si="75"/>
        <v>v</v>
      </c>
      <c r="AH6" s="9" t="str">
        <f t="shared" si="75"/>
        <v>s</v>
      </c>
      <c r="AI6" s="9" t="str">
        <f t="shared" si="75"/>
        <v>d</v>
      </c>
      <c r="AJ6" s="9" t="str">
        <f t="shared" si="75"/>
        <v>l</v>
      </c>
      <c r="AK6" s="9" t="str">
        <f t="shared" si="75"/>
        <v>m</v>
      </c>
      <c r="AL6" s="9" t="str">
        <f t="shared" si="75"/>
        <v>m</v>
      </c>
      <c r="AM6" s="9" t="str">
        <f t="shared" si="75"/>
        <v>j</v>
      </c>
      <c r="AN6" s="9" t="str">
        <f t="shared" ref="AN6:BK6" si="76">LEFT(TEXT(AN5,"jjj"),1)</f>
        <v>v</v>
      </c>
      <c r="AO6" s="9" t="str">
        <f t="shared" si="76"/>
        <v>s</v>
      </c>
      <c r="AP6" s="9" t="str">
        <f t="shared" si="76"/>
        <v>d</v>
      </c>
      <c r="AQ6" s="9" t="str">
        <f t="shared" si="76"/>
        <v>l</v>
      </c>
      <c r="AR6" s="9" t="str">
        <f t="shared" si="76"/>
        <v>m</v>
      </c>
      <c r="AS6" s="9" t="str">
        <f t="shared" si="76"/>
        <v>m</v>
      </c>
      <c r="AT6" s="9" t="str">
        <f t="shared" si="76"/>
        <v>j</v>
      </c>
      <c r="AU6" s="9" t="str">
        <f t="shared" si="76"/>
        <v>v</v>
      </c>
      <c r="AV6" s="9" t="str">
        <f t="shared" si="76"/>
        <v>s</v>
      </c>
      <c r="AW6" s="9" t="str">
        <f t="shared" si="76"/>
        <v>d</v>
      </c>
      <c r="AX6" s="9" t="str">
        <f t="shared" si="76"/>
        <v>l</v>
      </c>
      <c r="AY6" s="9" t="str">
        <f t="shared" si="76"/>
        <v>m</v>
      </c>
      <c r="AZ6" s="9" t="str">
        <f t="shared" si="76"/>
        <v>m</v>
      </c>
      <c r="BA6" s="9" t="str">
        <f t="shared" si="76"/>
        <v>j</v>
      </c>
      <c r="BB6" s="9" t="str">
        <f t="shared" si="76"/>
        <v>v</v>
      </c>
      <c r="BC6" s="9" t="str">
        <f t="shared" si="76"/>
        <v>s</v>
      </c>
      <c r="BD6" s="9" t="str">
        <f t="shared" si="76"/>
        <v>d</v>
      </c>
      <c r="BE6" s="9" t="str">
        <f t="shared" si="76"/>
        <v>l</v>
      </c>
      <c r="BF6" s="9" t="str">
        <f t="shared" si="76"/>
        <v>m</v>
      </c>
      <c r="BG6" s="9" t="str">
        <f t="shared" si="76"/>
        <v>m</v>
      </c>
      <c r="BH6" s="9" t="str">
        <f t="shared" si="76"/>
        <v>j</v>
      </c>
      <c r="BI6" s="9" t="str">
        <f t="shared" si="76"/>
        <v>v</v>
      </c>
      <c r="BJ6" s="9" t="str">
        <f t="shared" si="76"/>
        <v>s</v>
      </c>
      <c r="BK6" s="9" t="str">
        <f t="shared" si="76"/>
        <v>d</v>
      </c>
      <c r="BL6" s="9" t="str">
        <f t="shared" ref="BL6:DF6" si="77">LEFT(TEXT(BL5,"jjj"),1)</f>
        <v>l</v>
      </c>
      <c r="BM6" s="9" t="str">
        <f t="shared" si="77"/>
        <v>m</v>
      </c>
      <c r="BN6" s="9" t="str">
        <f t="shared" si="77"/>
        <v>m</v>
      </c>
      <c r="BO6" s="9" t="str">
        <f t="shared" si="77"/>
        <v>j</v>
      </c>
      <c r="BP6" s="9" t="str">
        <f t="shared" si="77"/>
        <v>v</v>
      </c>
      <c r="BQ6" s="9" t="str">
        <f t="shared" si="77"/>
        <v>s</v>
      </c>
      <c r="BR6" s="9" t="str">
        <f t="shared" si="77"/>
        <v>d</v>
      </c>
      <c r="BS6" s="9" t="str">
        <f t="shared" si="77"/>
        <v>l</v>
      </c>
      <c r="BT6" s="9" t="str">
        <f t="shared" si="77"/>
        <v>m</v>
      </c>
      <c r="BU6" s="9" t="str">
        <f t="shared" si="77"/>
        <v>m</v>
      </c>
      <c r="BV6" s="9" t="str">
        <f t="shared" si="77"/>
        <v>j</v>
      </c>
      <c r="BW6" s="9" t="str">
        <f t="shared" si="77"/>
        <v>v</v>
      </c>
      <c r="BX6" s="9" t="str">
        <f t="shared" si="77"/>
        <v>s</v>
      </c>
      <c r="BY6" s="9" t="str">
        <f t="shared" si="77"/>
        <v>d</v>
      </c>
      <c r="BZ6" s="9" t="str">
        <f t="shared" si="77"/>
        <v>l</v>
      </c>
      <c r="CA6" s="9" t="str">
        <f t="shared" si="77"/>
        <v>m</v>
      </c>
      <c r="CB6" s="9" t="str">
        <f t="shared" si="77"/>
        <v>m</v>
      </c>
      <c r="CC6" s="9" t="str">
        <f t="shared" si="77"/>
        <v>j</v>
      </c>
      <c r="CD6" s="9" t="str">
        <f t="shared" si="77"/>
        <v>v</v>
      </c>
      <c r="CE6" s="9" t="str">
        <f t="shared" si="77"/>
        <v>s</v>
      </c>
      <c r="CF6" s="9" t="str">
        <f t="shared" si="77"/>
        <v>d</v>
      </c>
      <c r="CG6" s="9" t="str">
        <f t="shared" si="77"/>
        <v>l</v>
      </c>
      <c r="CH6" s="9" t="str">
        <f t="shared" si="77"/>
        <v>m</v>
      </c>
      <c r="CI6" s="9" t="str">
        <f t="shared" si="77"/>
        <v>m</v>
      </c>
      <c r="CJ6" s="9" t="str">
        <f t="shared" si="77"/>
        <v>j</v>
      </c>
      <c r="CK6" s="9" t="str">
        <f t="shared" si="77"/>
        <v>v</v>
      </c>
      <c r="CL6" s="9" t="str">
        <f t="shared" si="77"/>
        <v>s</v>
      </c>
      <c r="CM6" s="9" t="str">
        <f t="shared" si="77"/>
        <v>d</v>
      </c>
      <c r="CN6" s="9" t="str">
        <f t="shared" si="77"/>
        <v>l</v>
      </c>
      <c r="CO6" s="9" t="str">
        <f t="shared" si="77"/>
        <v>m</v>
      </c>
      <c r="CP6" s="9" t="str">
        <f t="shared" si="77"/>
        <v>m</v>
      </c>
      <c r="CQ6" s="9" t="str">
        <f t="shared" si="77"/>
        <v>j</v>
      </c>
      <c r="CR6" s="9" t="str">
        <f t="shared" si="77"/>
        <v>v</v>
      </c>
      <c r="CS6" s="9" t="str">
        <f t="shared" si="77"/>
        <v>s</v>
      </c>
      <c r="CT6" s="9" t="str">
        <f t="shared" si="77"/>
        <v>d</v>
      </c>
      <c r="CU6" s="9" t="str">
        <f t="shared" si="77"/>
        <v>l</v>
      </c>
      <c r="CV6" s="9" t="str">
        <f t="shared" si="77"/>
        <v>m</v>
      </c>
      <c r="CW6" s="9" t="str">
        <f t="shared" si="77"/>
        <v>m</v>
      </c>
      <c r="CX6" s="9" t="str">
        <f t="shared" si="77"/>
        <v>j</v>
      </c>
      <c r="CY6" s="9" t="str">
        <f t="shared" si="77"/>
        <v>v</v>
      </c>
      <c r="CZ6" s="9" t="str">
        <f t="shared" si="77"/>
        <v>s</v>
      </c>
      <c r="DA6" s="9" t="str">
        <f t="shared" si="77"/>
        <v>d</v>
      </c>
      <c r="DB6" s="9" t="str">
        <f t="shared" si="77"/>
        <v>l</v>
      </c>
      <c r="DC6" s="9" t="str">
        <f t="shared" si="77"/>
        <v>m</v>
      </c>
      <c r="DD6" s="9" t="str">
        <f t="shared" si="77"/>
        <v>m</v>
      </c>
      <c r="DE6" s="9" t="str">
        <f t="shared" si="77"/>
        <v>j</v>
      </c>
      <c r="DF6" s="9" t="str">
        <f t="shared" si="77"/>
        <v>v</v>
      </c>
      <c r="DG6" s="9" t="str">
        <f t="shared" ref="DG6:DV6" si="78">LEFT(TEXT(DG5,"jjj"),1)</f>
        <v>s</v>
      </c>
      <c r="DH6" s="9" t="str">
        <f t="shared" si="78"/>
        <v>d</v>
      </c>
      <c r="DI6" s="9" t="str">
        <f t="shared" si="78"/>
        <v>l</v>
      </c>
      <c r="DJ6" s="9" t="str">
        <f t="shared" si="78"/>
        <v>m</v>
      </c>
      <c r="DK6" s="9" t="str">
        <f t="shared" si="78"/>
        <v>m</v>
      </c>
      <c r="DL6" s="9" t="str">
        <f t="shared" si="78"/>
        <v>j</v>
      </c>
      <c r="DM6" s="9" t="str">
        <f t="shared" si="78"/>
        <v>v</v>
      </c>
      <c r="DN6" s="9" t="str">
        <f t="shared" si="78"/>
        <v>s</v>
      </c>
      <c r="DO6" s="9" t="str">
        <f t="shared" si="78"/>
        <v>d</v>
      </c>
      <c r="DP6" s="9" t="str">
        <f t="shared" si="78"/>
        <v>l</v>
      </c>
      <c r="DQ6" s="9" t="str">
        <f t="shared" si="78"/>
        <v>m</v>
      </c>
      <c r="DR6" s="9" t="str">
        <f t="shared" si="78"/>
        <v>m</v>
      </c>
      <c r="DS6" s="9" t="str">
        <f t="shared" si="78"/>
        <v>j</v>
      </c>
      <c r="DT6" s="9" t="str">
        <f t="shared" si="78"/>
        <v>v</v>
      </c>
      <c r="DU6" s="9" t="str">
        <f t="shared" si="78"/>
        <v>s</v>
      </c>
      <c r="DV6" s="9" t="str">
        <f t="shared" si="78"/>
        <v>d</v>
      </c>
    </row>
    <row r="7" spans="1:126" ht="15" hidden="1" customHeight="1" x14ac:dyDescent="0.25">
      <c r="A7" s="34" t="s">
        <v>14</v>
      </c>
      <c r="D7"/>
      <c r="G7" t="str">
        <f>IF(OR(ISBLANK(début_tâche),ISBLANK(fin_tâche)),"",fin_tâche-début_tâche+1)</f>
        <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row>
    <row r="8" spans="1:126" s="2" customFormat="1" ht="30" customHeight="1" thickBot="1" x14ac:dyDescent="0.3">
      <c r="A8" s="35" t="s">
        <v>15</v>
      </c>
      <c r="B8" s="14" t="s">
        <v>16</v>
      </c>
      <c r="C8" s="15">
        <f>Planning!E6</f>
        <v>1</v>
      </c>
      <c r="D8" s="51">
        <v>44473</v>
      </c>
      <c r="E8" s="52">
        <v>44482</v>
      </c>
      <c r="F8" s="13"/>
      <c r="G8" s="13">
        <f t="shared" ref="G8:G17" si="79">IF(OR(ISBLANK(début_tâche),ISBLANK(fin_tâche)),"",fin_tâche-début_tâche+1)</f>
        <v>10</v>
      </c>
      <c r="H8" s="30"/>
      <c r="I8" s="30"/>
      <c r="J8" s="30"/>
      <c r="K8" s="30"/>
      <c r="L8" s="30"/>
      <c r="M8" s="30"/>
      <c r="N8" s="30"/>
      <c r="O8" s="30"/>
      <c r="P8" s="30"/>
      <c r="Q8" s="30"/>
      <c r="R8" s="30"/>
      <c r="S8" s="132"/>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132"/>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132"/>
      <c r="DQ8" s="132"/>
      <c r="DR8" s="132"/>
      <c r="DS8" s="132"/>
      <c r="DT8" s="132"/>
      <c r="DU8" s="132"/>
      <c r="DV8" s="132"/>
    </row>
    <row r="9" spans="1:126" s="2" customFormat="1" ht="30" customHeight="1" thickBot="1" x14ac:dyDescent="0.3">
      <c r="A9" s="35"/>
      <c r="B9" s="79" t="s">
        <v>17</v>
      </c>
      <c r="C9" s="15"/>
      <c r="D9" s="80">
        <v>44484</v>
      </c>
      <c r="E9" s="80">
        <v>44484</v>
      </c>
      <c r="F9" s="13"/>
      <c r="G9" s="13"/>
      <c r="H9" s="30"/>
      <c r="I9" s="30"/>
      <c r="J9" s="30"/>
      <c r="K9" s="30"/>
      <c r="L9" s="30"/>
      <c r="M9" s="30"/>
      <c r="N9" s="30"/>
      <c r="O9" s="30"/>
      <c r="P9" s="30"/>
      <c r="Q9" s="30"/>
      <c r="R9" s="91"/>
      <c r="S9" s="132"/>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132"/>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132"/>
      <c r="DQ9" s="132"/>
      <c r="DR9" s="132"/>
      <c r="DS9" s="132"/>
      <c r="DT9" s="132"/>
      <c r="DU9" s="132"/>
      <c r="DV9" s="132"/>
    </row>
    <row r="10" spans="1:126" s="2" customFormat="1" ht="30" customHeight="1" thickBot="1" x14ac:dyDescent="0.3">
      <c r="A10" s="35"/>
      <c r="B10" s="88" t="s">
        <v>18</v>
      </c>
      <c r="C10" s="81">
        <f>Planning!E16</f>
        <v>1</v>
      </c>
      <c r="D10" s="82">
        <f>Planning!F16</f>
        <v>44487</v>
      </c>
      <c r="E10" s="83">
        <f>Planning!G16</f>
        <v>44494</v>
      </c>
      <c r="F10" s="13"/>
      <c r="G10" s="13"/>
      <c r="H10" s="30"/>
      <c r="I10" s="30"/>
      <c r="J10" s="30"/>
      <c r="K10" s="30"/>
      <c r="L10" s="30"/>
      <c r="M10" s="30"/>
      <c r="N10" s="30"/>
      <c r="O10" s="30"/>
      <c r="P10" s="30"/>
      <c r="Q10" s="30"/>
      <c r="R10" s="91"/>
      <c r="S10" s="132"/>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132"/>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132"/>
      <c r="DQ10" s="132"/>
      <c r="DR10" s="132"/>
      <c r="DS10" s="132"/>
      <c r="DT10" s="132"/>
      <c r="DU10" s="132"/>
      <c r="DV10" s="132"/>
    </row>
    <row r="11" spans="1:126" s="2" customFormat="1" ht="30" customHeight="1" thickBot="1" x14ac:dyDescent="0.3">
      <c r="A11" s="35" t="s">
        <v>19</v>
      </c>
      <c r="B11" s="17" t="s">
        <v>20</v>
      </c>
      <c r="C11" s="18">
        <f>Planning!E19</f>
        <v>1</v>
      </c>
      <c r="D11" s="53">
        <f>Planning!F19</f>
        <v>44501</v>
      </c>
      <c r="E11" s="54">
        <f>Planning!G19</f>
        <v>44571</v>
      </c>
      <c r="F11" s="13"/>
      <c r="G11" s="13">
        <f t="shared" si="79"/>
        <v>71</v>
      </c>
      <c r="H11" s="30"/>
      <c r="I11" s="30"/>
      <c r="J11" s="30"/>
      <c r="K11" s="30"/>
      <c r="L11" s="30"/>
      <c r="M11" s="30"/>
      <c r="N11" s="30"/>
      <c r="O11" s="30"/>
      <c r="P11" s="30"/>
      <c r="Q11" s="30"/>
      <c r="R11" s="30"/>
      <c r="S11" s="132"/>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132"/>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132"/>
      <c r="DQ11" s="132"/>
      <c r="DR11" s="132"/>
      <c r="DS11" s="132"/>
      <c r="DT11" s="132"/>
      <c r="DU11" s="132"/>
      <c r="DV11" s="132"/>
    </row>
    <row r="12" spans="1:126" s="2" customFormat="1" ht="30" customHeight="1" thickBot="1" x14ac:dyDescent="0.3">
      <c r="A12" s="35"/>
      <c r="B12" s="100" t="s">
        <v>21</v>
      </c>
      <c r="C12" s="89"/>
      <c r="D12" s="90">
        <v>44547</v>
      </c>
      <c r="E12" s="90">
        <v>44547</v>
      </c>
      <c r="F12" s="13"/>
      <c r="G12" s="13"/>
      <c r="H12" s="30"/>
      <c r="I12" s="30"/>
      <c r="J12" s="30"/>
      <c r="K12" s="30"/>
      <c r="L12" s="30"/>
      <c r="M12" s="30"/>
      <c r="N12" s="30"/>
      <c r="O12" s="30"/>
      <c r="P12" s="30"/>
      <c r="Q12" s="30"/>
      <c r="R12" s="30"/>
      <c r="S12" s="132"/>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132"/>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132"/>
      <c r="DQ12" s="132"/>
      <c r="DR12" s="132"/>
      <c r="DS12" s="132"/>
      <c r="DT12" s="132"/>
      <c r="DU12" s="132"/>
      <c r="DV12" s="132"/>
    </row>
    <row r="13" spans="1:126" s="2" customFormat="1" ht="30" customHeight="1" thickBot="1" x14ac:dyDescent="0.3">
      <c r="A13" s="34"/>
      <c r="B13" s="20" t="s">
        <v>22</v>
      </c>
      <c r="C13" s="21">
        <f>Planning!E56</f>
        <v>1</v>
      </c>
      <c r="D13" s="55">
        <f>Planning!F56</f>
        <v>44571</v>
      </c>
      <c r="E13" s="56">
        <f>Planning!G56</f>
        <v>44581</v>
      </c>
      <c r="F13" s="13"/>
      <c r="G13" s="13">
        <f t="shared" si="79"/>
        <v>11</v>
      </c>
      <c r="H13" s="30"/>
      <c r="I13" s="30"/>
      <c r="J13" s="30"/>
      <c r="K13" s="30"/>
      <c r="L13" s="30"/>
      <c r="M13" s="30"/>
      <c r="N13" s="30"/>
      <c r="O13" s="30"/>
      <c r="P13" s="30"/>
      <c r="Q13" s="30"/>
      <c r="R13" s="30"/>
      <c r="S13" s="132"/>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132"/>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132"/>
      <c r="DQ13" s="132"/>
      <c r="DR13" s="132"/>
      <c r="DS13" s="132"/>
      <c r="DT13" s="132"/>
      <c r="DU13" s="132"/>
      <c r="DV13" s="132"/>
    </row>
    <row r="14" spans="1:126" s="2" customFormat="1" ht="30" customHeight="1" thickBot="1" x14ac:dyDescent="0.3">
      <c r="A14" s="34"/>
      <c r="B14" s="23" t="s">
        <v>23</v>
      </c>
      <c r="C14" s="24">
        <f>Planning!E59</f>
        <v>1</v>
      </c>
      <c r="D14" s="57">
        <f>Planning!F59</f>
        <v>44571</v>
      </c>
      <c r="E14" s="57">
        <f>Planning!G59</f>
        <v>44581</v>
      </c>
      <c r="F14" s="13"/>
      <c r="G14" s="13">
        <f t="shared" si="79"/>
        <v>11</v>
      </c>
      <c r="H14" s="30"/>
      <c r="I14" s="30"/>
      <c r="J14" s="30"/>
      <c r="K14" s="30"/>
      <c r="L14" s="30"/>
      <c r="M14" s="30"/>
      <c r="N14" s="30"/>
      <c r="O14" s="30"/>
      <c r="P14" s="30"/>
      <c r="Q14" s="30"/>
      <c r="R14" s="30"/>
      <c r="S14" s="132"/>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132"/>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132"/>
      <c r="DQ14" s="132"/>
      <c r="DR14" s="132"/>
      <c r="DS14" s="132"/>
      <c r="DT14" s="132"/>
      <c r="DU14" s="132"/>
      <c r="DV14" s="132"/>
    </row>
    <row r="15" spans="1:126" s="2" customFormat="1" ht="30" customHeight="1" thickBot="1" x14ac:dyDescent="0.3">
      <c r="A15" s="34"/>
      <c r="B15" s="101" t="s">
        <v>24</v>
      </c>
      <c r="C15" s="102"/>
      <c r="D15" s="103">
        <v>44585</v>
      </c>
      <c r="E15" s="103">
        <v>44591</v>
      </c>
      <c r="F15" s="13"/>
      <c r="G15" s="13"/>
      <c r="H15" s="30"/>
      <c r="I15" s="30"/>
      <c r="J15" s="30"/>
      <c r="K15" s="30"/>
      <c r="L15" s="30"/>
      <c r="M15" s="30"/>
      <c r="N15" s="30"/>
      <c r="O15" s="30"/>
      <c r="P15" s="30"/>
      <c r="Q15" s="30"/>
      <c r="R15" s="30"/>
      <c r="S15" s="132"/>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132"/>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132"/>
      <c r="DQ15" s="132"/>
      <c r="DR15" s="132"/>
      <c r="DS15" s="132"/>
      <c r="DT15" s="132"/>
      <c r="DU15" s="132"/>
      <c r="DV15" s="132"/>
    </row>
    <row r="16" spans="1:126" s="2" customFormat="1" ht="30" customHeight="1" thickBot="1" x14ac:dyDescent="0.3">
      <c r="A16" s="34" t="s">
        <v>25</v>
      </c>
      <c r="B16" s="50"/>
      <c r="C16" s="12"/>
      <c r="D16" s="66"/>
      <c r="E16" s="66"/>
      <c r="F16" s="13"/>
      <c r="G16" s="13" t="str">
        <f t="shared" si="79"/>
        <v/>
      </c>
      <c r="H16" s="30"/>
      <c r="I16" s="30"/>
      <c r="J16" s="30"/>
      <c r="K16" s="30"/>
      <c r="L16" s="30"/>
      <c r="M16" s="30"/>
      <c r="N16" s="30"/>
      <c r="O16" s="30"/>
      <c r="P16" s="30"/>
      <c r="Q16" s="30"/>
      <c r="R16" s="30"/>
      <c r="S16" s="132"/>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132"/>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132"/>
      <c r="DQ16" s="132"/>
      <c r="DR16" s="132"/>
      <c r="DS16" s="132"/>
      <c r="DT16" s="132"/>
      <c r="DU16" s="132"/>
      <c r="DV16" s="132"/>
    </row>
    <row r="17" spans="1:126" s="2" customFormat="1" ht="30" customHeight="1" thickBot="1" x14ac:dyDescent="0.3">
      <c r="A17" s="35" t="s">
        <v>26</v>
      </c>
      <c r="B17" s="26"/>
      <c r="C17" s="28"/>
      <c r="D17" s="58"/>
      <c r="E17" s="59"/>
      <c r="F17" s="29"/>
      <c r="G17" s="29" t="str">
        <f t="shared" si="79"/>
        <v/>
      </c>
      <c r="H17" s="32"/>
      <c r="I17" s="32"/>
      <c r="J17" s="32"/>
      <c r="K17" s="32"/>
      <c r="L17" s="32"/>
      <c r="M17" s="32"/>
      <c r="N17" s="32"/>
      <c r="O17" s="32"/>
      <c r="P17" s="32"/>
      <c r="Q17" s="32"/>
      <c r="R17" s="32"/>
      <c r="S17" s="1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1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132"/>
      <c r="DQ17" s="132"/>
      <c r="DR17" s="132"/>
      <c r="DS17" s="132"/>
      <c r="DT17" s="132"/>
      <c r="DU17" s="132"/>
      <c r="DV17" s="132"/>
    </row>
    <row r="18" spans="1:126" ht="30" customHeight="1" x14ac:dyDescent="0.25">
      <c r="F18" s="5"/>
    </row>
    <row r="19" spans="1:126" ht="30" customHeight="1" x14ac:dyDescent="0.25">
      <c r="E19" s="36"/>
    </row>
  </sheetData>
  <mergeCells count="19">
    <mergeCell ref="D3:E3"/>
    <mergeCell ref="H4:N4"/>
    <mergeCell ref="O4:U4"/>
    <mergeCell ref="V4:AB4"/>
    <mergeCell ref="AC4:AI4"/>
    <mergeCell ref="B5:F5"/>
    <mergeCell ref="AJ4:AP4"/>
    <mergeCell ref="AQ4:AW4"/>
    <mergeCell ref="BL4:BR4"/>
    <mergeCell ref="BS4:BY4"/>
    <mergeCell ref="AX4:BD4"/>
    <mergeCell ref="BE4:BK4"/>
    <mergeCell ref="DI4:DO4"/>
    <mergeCell ref="DP4:DV4"/>
    <mergeCell ref="BZ4:CF4"/>
    <mergeCell ref="CG4:CM4"/>
    <mergeCell ref="CN4:CT4"/>
    <mergeCell ref="CU4:DA4"/>
    <mergeCell ref="DB4:DH4"/>
  </mergeCells>
  <conditionalFormatting sqref="C11:C17 C7:C9">
    <cfRule type="dataBar" priority="3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DU17">
    <cfRule type="expression" dxfId="65" priority="49">
      <formula>AND(TODAY()&gt;=H$5,TODAY()&lt;I$5)</formula>
    </cfRule>
  </conditionalFormatting>
  <conditionalFormatting sqref="H7:DU17">
    <cfRule type="expression" dxfId="64" priority="43">
      <formula>AND(début_tâche&lt;=H$5,ROUNDDOWN((fin_tâche-début_tâche+1)*avancement_tâche,0)+début_tâche-1&gt;=H$5)</formula>
    </cfRule>
    <cfRule type="expression" dxfId="63" priority="44" stopIfTrue="1">
      <formula>AND(fin_tâche&gt;=H$5,début_tâche&lt;I$5)</formula>
    </cfRule>
  </conditionalFormatting>
  <conditionalFormatting sqref="C10">
    <cfRule type="dataBar" priority="1">
      <dataBar>
        <cfvo type="num" val="0"/>
        <cfvo type="num" val="1"/>
        <color theme="0" tint="-0.249977111117893"/>
      </dataBar>
      <extLst>
        <ext xmlns:x14="http://schemas.microsoft.com/office/spreadsheetml/2009/9/main" uri="{B025F937-C7B1-47D3-B67F-A62EFF666E3E}">
          <x14:id>{CC7DD9A2-D521-4ADC-9900-69775CB7B546}</x14:id>
        </ext>
      </extLst>
    </cfRule>
  </conditionalFormatting>
  <conditionalFormatting sqref="DV5:DV17">
    <cfRule type="expression" dxfId="62" priority="65">
      <formula>AND(TODAY()&gt;=DV$5,TODAY()&lt;#REF!)</formula>
    </cfRule>
  </conditionalFormatting>
  <conditionalFormatting sqref="DV7:DV17">
    <cfRule type="expression" dxfId="61" priority="70">
      <formula>AND(début_tâche&lt;=DV$5,ROUNDDOWN((fin_tâche-début_tâche+1)*avancement_tâche,0)+début_tâche-1&gt;=DV$5)</formula>
    </cfRule>
    <cfRule type="expression" dxfId="60" priority="71" stopIfTrue="1">
      <formula>AND(fin_tâche&gt;=DV$5,début_tâche&lt;#REF!)</formula>
    </cfRule>
  </conditionalFormatting>
  <dataValidations count="1">
    <dataValidation type="whole" operator="greaterThanOrEqual" allowBlank="1" showInputMessage="1" promptTitle="Semaine d’affichage" prompt="La modification de ce nombre entraînera la défilement du diagramme de Gantt." sqref="D4" xr:uid="{00000000-0002-0000-0000-000000000000}">
      <formula1>1</formula1>
    </dataValidation>
  </dataValidations>
  <printOptions horizontalCentered="1"/>
  <pageMargins left="0.35" right="0.35" top="0.35" bottom="0.5" header="0.3" footer="0.3"/>
  <pageSetup paperSize="9" scale="33"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C11:C17 C7:C9</xm:sqref>
        </x14:conditionalFormatting>
        <x14:conditionalFormatting xmlns:xm="http://schemas.microsoft.com/office/excel/2006/main">
          <x14:cfRule type="dataBar" id="{CC7DD9A2-D521-4ADC-9900-69775CB7B546}">
            <x14:dataBar minLength="0" maxLength="100" gradient="0">
              <x14:cfvo type="num">
                <xm:f>0</xm:f>
              </x14:cfvo>
              <x14:cfvo type="num">
                <xm:f>1</xm:f>
              </x14:cfvo>
              <x14:negativeFillColor rgb="FFFF0000"/>
              <x14:axisColor rgb="FF000000"/>
            </x14:dataBar>
          </x14:cfRule>
          <xm:sqref>C10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3951-4139-464B-B2D5-50375D3EA830}">
  <sheetPr>
    <pageSetUpPr fitToPage="1"/>
  </sheetPr>
  <dimension ref="A1:DQ62"/>
  <sheetViews>
    <sheetView showGridLines="0" showRuler="0" zoomScaleNormal="100" zoomScalePageLayoutView="70" workbookViewId="0">
      <pane ySplit="4" topLeftCell="A46" activePane="bottomLeft" state="frozen"/>
      <selection pane="bottomLeft" activeCell="G55" sqref="G55"/>
    </sheetView>
  </sheetViews>
  <sheetFormatPr baseColWidth="10" defaultColWidth="9.140625" defaultRowHeight="30" customHeight="1" x14ac:dyDescent="0.25"/>
  <cols>
    <col min="1" max="1" width="2.7109375" style="34" customWidth="1"/>
    <col min="2" max="2" width="73.7109375" bestFit="1" customWidth="1"/>
    <col min="3" max="3" width="50" bestFit="1" customWidth="1"/>
    <col min="4" max="4" width="19.28515625" bestFit="1" customWidth="1"/>
    <col min="5" max="5" width="18.42578125" bestFit="1" customWidth="1"/>
    <col min="6" max="6" width="11" style="4" customWidth="1"/>
    <col min="7" max="7" width="10.42578125" customWidth="1"/>
    <col min="8" max="8" width="2.7109375" customWidth="1"/>
    <col min="9" max="9" width="9.5703125" hidden="1" customWidth="1"/>
    <col min="10" max="65" width="2.5703125" customWidth="1"/>
    <col min="66" max="67" width="2.85546875" bestFit="1" customWidth="1"/>
    <col min="68" max="68" width="2.42578125" bestFit="1" customWidth="1"/>
    <col min="69" max="73" width="2" bestFit="1" customWidth="1"/>
    <col min="74" max="75" width="2.42578125" bestFit="1" customWidth="1"/>
    <col min="76" max="76" width="2" bestFit="1" customWidth="1"/>
    <col min="77" max="83" width="2.85546875" bestFit="1" customWidth="1"/>
    <col min="84" max="84" width="2.5703125" customWidth="1"/>
    <col min="85" max="86" width="2.85546875" bestFit="1" customWidth="1"/>
    <col min="87" max="87" width="2" bestFit="1" customWidth="1"/>
    <col min="88" max="89" width="2.42578125" bestFit="1" customWidth="1"/>
    <col min="90" max="90" width="2" bestFit="1" customWidth="1"/>
    <col min="91" max="97" width="2.85546875" bestFit="1" customWidth="1"/>
    <col min="98" max="98" width="2.5703125" customWidth="1"/>
    <col min="99" max="100" width="2.85546875" bestFit="1" customWidth="1"/>
    <col min="101" max="101" width="2" bestFit="1" customWidth="1"/>
    <col min="102" max="103" width="2.42578125" bestFit="1" customWidth="1"/>
    <col min="104" max="107" width="2" bestFit="1" customWidth="1"/>
    <col min="108" max="112" width="2.85546875" bestFit="1" customWidth="1"/>
    <col min="113" max="113" width="2" bestFit="1" customWidth="1"/>
    <col min="114" max="114" width="2.42578125" bestFit="1" customWidth="1"/>
    <col min="115" max="118" width="2.85546875" bestFit="1" customWidth="1"/>
    <col min="119" max="119" width="2.5703125" customWidth="1"/>
    <col min="120" max="121" width="2.85546875" bestFit="1" customWidth="1"/>
  </cols>
  <sheetData>
    <row r="1" spans="1:121" ht="30" customHeight="1" x14ac:dyDescent="0.35">
      <c r="B1" s="108" t="s">
        <v>1</v>
      </c>
      <c r="C1" s="41"/>
      <c r="D1" s="162" t="s">
        <v>27</v>
      </c>
      <c r="E1" s="163"/>
      <c r="F1" s="161">
        <v>44466</v>
      </c>
      <c r="G1" s="161"/>
    </row>
    <row r="2" spans="1:121" ht="25.5" customHeight="1" x14ac:dyDescent="0.25">
      <c r="A2" s="35" t="s">
        <v>6</v>
      </c>
      <c r="B2" s="107" t="s">
        <v>3</v>
      </c>
      <c r="C2" s="104"/>
      <c r="D2" s="105"/>
      <c r="E2" s="105" t="s">
        <v>28</v>
      </c>
      <c r="F2" s="106">
        <v>3</v>
      </c>
      <c r="J2" s="157">
        <f>J3</f>
        <v>44480</v>
      </c>
      <c r="K2" s="158"/>
      <c r="L2" s="158"/>
      <c r="M2" s="158"/>
      <c r="N2" s="158"/>
      <c r="O2" s="158"/>
      <c r="P2" s="159"/>
      <c r="Q2" s="157">
        <f>Q3</f>
        <v>44487</v>
      </c>
      <c r="R2" s="158"/>
      <c r="S2" s="158"/>
      <c r="T2" s="158"/>
      <c r="U2" s="158"/>
      <c r="V2" s="158"/>
      <c r="W2" s="159"/>
      <c r="X2" s="157">
        <f>X3</f>
        <v>44494</v>
      </c>
      <c r="Y2" s="158"/>
      <c r="Z2" s="158"/>
      <c r="AA2" s="158"/>
      <c r="AB2" s="158"/>
      <c r="AC2" s="158"/>
      <c r="AD2" s="159"/>
      <c r="AE2" s="157">
        <f>AE3</f>
        <v>44501</v>
      </c>
      <c r="AF2" s="158"/>
      <c r="AG2" s="158"/>
      <c r="AH2" s="158"/>
      <c r="AI2" s="158"/>
      <c r="AJ2" s="158"/>
      <c r="AK2" s="159"/>
      <c r="AL2" s="157">
        <f>AL3</f>
        <v>44508</v>
      </c>
      <c r="AM2" s="158"/>
      <c r="AN2" s="158"/>
      <c r="AO2" s="158"/>
      <c r="AP2" s="158"/>
      <c r="AQ2" s="158"/>
      <c r="AR2" s="159"/>
      <c r="AS2" s="157">
        <f>AS3</f>
        <v>44515</v>
      </c>
      <c r="AT2" s="158"/>
      <c r="AU2" s="158"/>
      <c r="AV2" s="158"/>
      <c r="AW2" s="158"/>
      <c r="AX2" s="158"/>
      <c r="AY2" s="159"/>
      <c r="AZ2" s="157">
        <f>AZ3</f>
        <v>44522</v>
      </c>
      <c r="BA2" s="158"/>
      <c r="BB2" s="158"/>
      <c r="BC2" s="158"/>
      <c r="BD2" s="158"/>
      <c r="BE2" s="158"/>
      <c r="BF2" s="159"/>
      <c r="BG2" s="157">
        <f>BG3</f>
        <v>44529</v>
      </c>
      <c r="BH2" s="158"/>
      <c r="BI2" s="158"/>
      <c r="BJ2" s="158"/>
      <c r="BK2" s="158"/>
      <c r="BL2" s="158"/>
      <c r="BM2" s="159"/>
      <c r="BN2" s="157">
        <f t="shared" ref="BN2" si="0">BN3</f>
        <v>44536</v>
      </c>
      <c r="BO2" s="158"/>
      <c r="BP2" s="158"/>
      <c r="BQ2" s="158"/>
      <c r="BR2" s="158"/>
      <c r="BS2" s="158"/>
      <c r="BT2" s="159"/>
      <c r="BU2" s="157">
        <f t="shared" ref="BU2" si="1">BU3</f>
        <v>44543</v>
      </c>
      <c r="BV2" s="158"/>
      <c r="BW2" s="158"/>
      <c r="BX2" s="158"/>
      <c r="BY2" s="158"/>
      <c r="BZ2" s="158"/>
      <c r="CA2" s="159"/>
      <c r="CB2" s="157">
        <f t="shared" ref="CB2" si="2">CB3</f>
        <v>44550</v>
      </c>
      <c r="CC2" s="158"/>
      <c r="CD2" s="158"/>
      <c r="CE2" s="158"/>
      <c r="CF2" s="158"/>
      <c r="CG2" s="158"/>
      <c r="CH2" s="159"/>
      <c r="CI2" s="157">
        <f t="shared" ref="CI2" si="3">CI3</f>
        <v>44557</v>
      </c>
      <c r="CJ2" s="158"/>
      <c r="CK2" s="158"/>
      <c r="CL2" s="158"/>
      <c r="CM2" s="158"/>
      <c r="CN2" s="158"/>
      <c r="CO2" s="159"/>
      <c r="CP2" s="157">
        <f t="shared" ref="CP2" si="4">CP3</f>
        <v>44564</v>
      </c>
      <c r="CQ2" s="158"/>
      <c r="CR2" s="158"/>
      <c r="CS2" s="158"/>
      <c r="CT2" s="158"/>
      <c r="CU2" s="158"/>
      <c r="CV2" s="159"/>
      <c r="CW2" s="157">
        <f t="shared" ref="CW2" si="5">CW3</f>
        <v>44571</v>
      </c>
      <c r="CX2" s="158"/>
      <c r="CY2" s="158"/>
      <c r="CZ2" s="158"/>
      <c r="DA2" s="158"/>
      <c r="DB2" s="158"/>
      <c r="DC2" s="159"/>
      <c r="DD2" s="157">
        <f t="shared" ref="DD2" si="6">DD3</f>
        <v>44578</v>
      </c>
      <c r="DE2" s="158"/>
      <c r="DF2" s="158"/>
      <c r="DG2" s="158"/>
      <c r="DH2" s="158"/>
      <c r="DI2" s="158"/>
      <c r="DJ2" s="159"/>
      <c r="DK2" s="157">
        <f t="shared" ref="DK2" si="7">DK3</f>
        <v>44585</v>
      </c>
      <c r="DL2" s="158"/>
      <c r="DM2" s="158"/>
      <c r="DN2" s="158"/>
      <c r="DO2" s="158"/>
      <c r="DP2" s="158"/>
      <c r="DQ2" s="159"/>
    </row>
    <row r="3" spans="1:121" ht="15" customHeight="1" x14ac:dyDescent="0.25">
      <c r="A3" s="35" t="s">
        <v>7</v>
      </c>
      <c r="B3" s="160"/>
      <c r="C3" s="160"/>
      <c r="D3" s="160"/>
      <c r="E3" s="160"/>
      <c r="F3" s="160"/>
      <c r="G3" s="160"/>
      <c r="H3" s="160"/>
      <c r="J3" s="60">
        <f>Début_Projet-WEEKDAY(Début_Projet,1)+2+7*(Semaine_Affichage-1)</f>
        <v>44480</v>
      </c>
      <c r="K3" s="61">
        <f>J3+1</f>
        <v>44481</v>
      </c>
      <c r="L3" s="61">
        <f t="shared" ref="L3:AY3" si="8">K3+1</f>
        <v>44482</v>
      </c>
      <c r="M3" s="61">
        <f t="shared" si="8"/>
        <v>44483</v>
      </c>
      <c r="N3" s="61">
        <f t="shared" si="8"/>
        <v>44484</v>
      </c>
      <c r="O3" s="61">
        <f t="shared" si="8"/>
        <v>44485</v>
      </c>
      <c r="P3" s="62">
        <f t="shared" si="8"/>
        <v>44486</v>
      </c>
      <c r="Q3" s="60">
        <f>P3+1</f>
        <v>44487</v>
      </c>
      <c r="R3" s="61">
        <f>Q3+1</f>
        <v>44488</v>
      </c>
      <c r="S3" s="61">
        <f t="shared" si="8"/>
        <v>44489</v>
      </c>
      <c r="T3" s="61">
        <f t="shared" si="8"/>
        <v>44490</v>
      </c>
      <c r="U3" s="61">
        <f t="shared" si="8"/>
        <v>44491</v>
      </c>
      <c r="V3" s="61">
        <f t="shared" si="8"/>
        <v>44492</v>
      </c>
      <c r="W3" s="62">
        <f t="shared" si="8"/>
        <v>44493</v>
      </c>
      <c r="X3" s="60">
        <f>W3+1</f>
        <v>44494</v>
      </c>
      <c r="Y3" s="61">
        <f>X3+1</f>
        <v>44495</v>
      </c>
      <c r="Z3" s="61">
        <f t="shared" si="8"/>
        <v>44496</v>
      </c>
      <c r="AA3" s="61">
        <f t="shared" si="8"/>
        <v>44497</v>
      </c>
      <c r="AB3" s="61">
        <f t="shared" si="8"/>
        <v>44498</v>
      </c>
      <c r="AC3" s="61">
        <f t="shared" si="8"/>
        <v>44499</v>
      </c>
      <c r="AD3" s="62">
        <f t="shared" si="8"/>
        <v>44500</v>
      </c>
      <c r="AE3" s="60">
        <f>AD3+1</f>
        <v>44501</v>
      </c>
      <c r="AF3" s="61">
        <f>AE3+1</f>
        <v>44502</v>
      </c>
      <c r="AG3" s="61">
        <f t="shared" ref="AG3:AK3" si="9">AF3+1</f>
        <v>44503</v>
      </c>
      <c r="AH3" s="61">
        <f t="shared" si="9"/>
        <v>44504</v>
      </c>
      <c r="AI3" s="61">
        <f t="shared" si="9"/>
        <v>44505</v>
      </c>
      <c r="AJ3" s="61">
        <f t="shared" si="9"/>
        <v>44506</v>
      </c>
      <c r="AK3" s="62">
        <f t="shared" si="9"/>
        <v>44507</v>
      </c>
      <c r="AL3" s="60">
        <f>AK3+1</f>
        <v>44508</v>
      </c>
      <c r="AM3" s="61">
        <f>AL3+1</f>
        <v>44509</v>
      </c>
      <c r="AN3" s="61">
        <f t="shared" si="8"/>
        <v>44510</v>
      </c>
      <c r="AO3" s="61">
        <f t="shared" si="8"/>
        <v>44511</v>
      </c>
      <c r="AP3" s="61">
        <f t="shared" si="8"/>
        <v>44512</v>
      </c>
      <c r="AQ3" s="61">
        <f t="shared" si="8"/>
        <v>44513</v>
      </c>
      <c r="AR3" s="62">
        <f t="shared" si="8"/>
        <v>44514</v>
      </c>
      <c r="AS3" s="60">
        <f>AR3+1</f>
        <v>44515</v>
      </c>
      <c r="AT3" s="61">
        <f>AS3+1</f>
        <v>44516</v>
      </c>
      <c r="AU3" s="61">
        <f t="shared" si="8"/>
        <v>44517</v>
      </c>
      <c r="AV3" s="61">
        <f t="shared" si="8"/>
        <v>44518</v>
      </c>
      <c r="AW3" s="61">
        <f t="shared" si="8"/>
        <v>44519</v>
      </c>
      <c r="AX3" s="61">
        <f t="shared" si="8"/>
        <v>44520</v>
      </c>
      <c r="AY3" s="62">
        <f t="shared" si="8"/>
        <v>44521</v>
      </c>
      <c r="AZ3" s="60">
        <f>AY3+1</f>
        <v>44522</v>
      </c>
      <c r="BA3" s="61">
        <f>AZ3+1</f>
        <v>44523</v>
      </c>
      <c r="BB3" s="61">
        <f t="shared" ref="BB3:BF3" si="10">BA3+1</f>
        <v>44524</v>
      </c>
      <c r="BC3" s="61">
        <f t="shared" si="10"/>
        <v>44525</v>
      </c>
      <c r="BD3" s="61">
        <f t="shared" si="10"/>
        <v>44526</v>
      </c>
      <c r="BE3" s="61">
        <f t="shared" si="10"/>
        <v>44527</v>
      </c>
      <c r="BF3" s="62">
        <f t="shared" si="10"/>
        <v>44528</v>
      </c>
      <c r="BG3" s="60">
        <f>BF3+1</f>
        <v>44529</v>
      </c>
      <c r="BH3" s="61">
        <f>BG3+1</f>
        <v>44530</v>
      </c>
      <c r="BI3" s="61">
        <f t="shared" ref="BI3:DQ3" si="11">BH3+1</f>
        <v>44531</v>
      </c>
      <c r="BJ3" s="61">
        <f t="shared" si="11"/>
        <v>44532</v>
      </c>
      <c r="BK3" s="61">
        <f t="shared" si="11"/>
        <v>44533</v>
      </c>
      <c r="BL3" s="61">
        <f t="shared" si="11"/>
        <v>44534</v>
      </c>
      <c r="BM3" s="62">
        <f t="shared" si="11"/>
        <v>44535</v>
      </c>
      <c r="BN3" s="62">
        <f t="shared" si="11"/>
        <v>44536</v>
      </c>
      <c r="BO3" s="62">
        <f t="shared" si="11"/>
        <v>44537</v>
      </c>
      <c r="BP3" s="62">
        <f t="shared" si="11"/>
        <v>44538</v>
      </c>
      <c r="BQ3" s="62">
        <f t="shared" si="11"/>
        <v>44539</v>
      </c>
      <c r="BR3" s="62">
        <f t="shared" si="11"/>
        <v>44540</v>
      </c>
      <c r="BS3" s="62">
        <f t="shared" si="11"/>
        <v>44541</v>
      </c>
      <c r="BT3" s="62">
        <f t="shared" si="11"/>
        <v>44542</v>
      </c>
      <c r="BU3" s="62">
        <f t="shared" si="11"/>
        <v>44543</v>
      </c>
      <c r="BV3" s="62">
        <f t="shared" si="11"/>
        <v>44544</v>
      </c>
      <c r="BW3" s="62">
        <f t="shared" si="11"/>
        <v>44545</v>
      </c>
      <c r="BX3" s="62">
        <f t="shared" si="11"/>
        <v>44546</v>
      </c>
      <c r="BY3" s="62">
        <f t="shared" si="11"/>
        <v>44547</v>
      </c>
      <c r="BZ3" s="62">
        <f t="shared" si="11"/>
        <v>44548</v>
      </c>
      <c r="CA3" s="62">
        <f t="shared" si="11"/>
        <v>44549</v>
      </c>
      <c r="CB3" s="62">
        <f t="shared" si="11"/>
        <v>44550</v>
      </c>
      <c r="CC3" s="62">
        <f t="shared" si="11"/>
        <v>44551</v>
      </c>
      <c r="CD3" s="62">
        <f t="shared" si="11"/>
        <v>44552</v>
      </c>
      <c r="CE3" s="62">
        <f t="shared" si="11"/>
        <v>44553</v>
      </c>
      <c r="CF3" s="61">
        <f t="shared" si="11"/>
        <v>44554</v>
      </c>
      <c r="CG3" s="62">
        <f t="shared" si="11"/>
        <v>44555</v>
      </c>
      <c r="CH3" s="62">
        <f t="shared" si="11"/>
        <v>44556</v>
      </c>
      <c r="CI3" s="62">
        <f t="shared" si="11"/>
        <v>44557</v>
      </c>
      <c r="CJ3" s="62">
        <f t="shared" si="11"/>
        <v>44558</v>
      </c>
      <c r="CK3" s="62">
        <f t="shared" si="11"/>
        <v>44559</v>
      </c>
      <c r="CL3" s="62">
        <f t="shared" si="11"/>
        <v>44560</v>
      </c>
      <c r="CM3" s="62">
        <f t="shared" si="11"/>
        <v>44561</v>
      </c>
      <c r="CN3" s="62">
        <f t="shared" si="11"/>
        <v>44562</v>
      </c>
      <c r="CO3" s="62">
        <f t="shared" si="11"/>
        <v>44563</v>
      </c>
      <c r="CP3" s="62">
        <f t="shared" si="11"/>
        <v>44564</v>
      </c>
      <c r="CQ3" s="62">
        <f t="shared" si="11"/>
        <v>44565</v>
      </c>
      <c r="CR3" s="62">
        <f t="shared" si="11"/>
        <v>44566</v>
      </c>
      <c r="CS3" s="62">
        <f t="shared" si="11"/>
        <v>44567</v>
      </c>
      <c r="CT3" s="61">
        <f t="shared" si="11"/>
        <v>44568</v>
      </c>
      <c r="CU3" s="62">
        <f t="shared" si="11"/>
        <v>44569</v>
      </c>
      <c r="CV3" s="62">
        <f t="shared" si="11"/>
        <v>44570</v>
      </c>
      <c r="CW3" s="62">
        <f>CV3+1</f>
        <v>44571</v>
      </c>
      <c r="CX3" s="62">
        <f t="shared" si="11"/>
        <v>44572</v>
      </c>
      <c r="CY3" s="62">
        <f t="shared" si="11"/>
        <v>44573</v>
      </c>
      <c r="CZ3" s="62">
        <f t="shared" si="11"/>
        <v>44574</v>
      </c>
      <c r="DA3" s="62">
        <f t="shared" si="11"/>
        <v>44575</v>
      </c>
      <c r="DB3" s="62">
        <f t="shared" si="11"/>
        <v>44576</v>
      </c>
      <c r="DC3" s="62">
        <f t="shared" si="11"/>
        <v>44577</v>
      </c>
      <c r="DD3" s="62">
        <f t="shared" si="11"/>
        <v>44578</v>
      </c>
      <c r="DE3" s="62">
        <f t="shared" si="11"/>
        <v>44579</v>
      </c>
      <c r="DF3" s="62">
        <f t="shared" si="11"/>
        <v>44580</v>
      </c>
      <c r="DG3" s="62">
        <f t="shared" si="11"/>
        <v>44581</v>
      </c>
      <c r="DH3" s="62">
        <f t="shared" si="11"/>
        <v>44582</v>
      </c>
      <c r="DI3" s="62">
        <f t="shared" si="11"/>
        <v>44583</v>
      </c>
      <c r="DJ3" s="62">
        <f t="shared" si="11"/>
        <v>44584</v>
      </c>
      <c r="DK3" s="62">
        <f t="shared" si="11"/>
        <v>44585</v>
      </c>
      <c r="DL3" s="62">
        <f t="shared" si="11"/>
        <v>44586</v>
      </c>
      <c r="DM3" s="62">
        <f t="shared" si="11"/>
        <v>44587</v>
      </c>
      <c r="DN3" s="62">
        <f t="shared" si="11"/>
        <v>44588</v>
      </c>
      <c r="DO3" s="61">
        <f t="shared" si="11"/>
        <v>44589</v>
      </c>
      <c r="DP3" s="62">
        <f t="shared" si="11"/>
        <v>44590</v>
      </c>
      <c r="DQ3" s="62">
        <f t="shared" si="11"/>
        <v>44591</v>
      </c>
    </row>
    <row r="4" spans="1:121" ht="30" customHeight="1" x14ac:dyDescent="0.25">
      <c r="A4" s="35" t="s">
        <v>8</v>
      </c>
      <c r="B4" s="7" t="s">
        <v>9</v>
      </c>
      <c r="C4" s="7" t="s">
        <v>29</v>
      </c>
      <c r="D4" s="8" t="s">
        <v>30</v>
      </c>
      <c r="E4" s="8" t="s">
        <v>10</v>
      </c>
      <c r="F4" s="8" t="s">
        <v>11</v>
      </c>
      <c r="G4" s="8" t="s">
        <v>12</v>
      </c>
      <c r="H4" s="8"/>
      <c r="I4" s="8" t="s">
        <v>13</v>
      </c>
      <c r="J4" s="9" t="str">
        <f t="shared" ref="J4:BU4" si="12">LEFT(TEXT(J3,"jjj"),1)</f>
        <v>l</v>
      </c>
      <c r="K4" s="9" t="str">
        <f t="shared" si="12"/>
        <v>m</v>
      </c>
      <c r="L4" s="9" t="str">
        <f t="shared" si="12"/>
        <v>m</v>
      </c>
      <c r="M4" s="9" t="str">
        <f t="shared" si="12"/>
        <v>j</v>
      </c>
      <c r="N4" s="9" t="str">
        <f t="shared" si="12"/>
        <v>v</v>
      </c>
      <c r="O4" s="9" t="str">
        <f t="shared" si="12"/>
        <v>s</v>
      </c>
      <c r="P4" s="9" t="str">
        <f t="shared" si="12"/>
        <v>d</v>
      </c>
      <c r="Q4" s="9" t="str">
        <f t="shared" si="12"/>
        <v>l</v>
      </c>
      <c r="R4" s="9" t="str">
        <f t="shared" si="12"/>
        <v>m</v>
      </c>
      <c r="S4" s="9" t="str">
        <f t="shared" si="12"/>
        <v>m</v>
      </c>
      <c r="T4" s="9" t="str">
        <f t="shared" si="12"/>
        <v>j</v>
      </c>
      <c r="U4" s="9" t="str">
        <f t="shared" si="12"/>
        <v>v</v>
      </c>
      <c r="V4" s="9" t="str">
        <f t="shared" si="12"/>
        <v>s</v>
      </c>
      <c r="W4" s="9" t="str">
        <f t="shared" si="12"/>
        <v>d</v>
      </c>
      <c r="X4" s="9" t="str">
        <f t="shared" si="12"/>
        <v>l</v>
      </c>
      <c r="Y4" s="9" t="str">
        <f t="shared" si="12"/>
        <v>m</v>
      </c>
      <c r="Z4" s="9" t="str">
        <f t="shared" si="12"/>
        <v>m</v>
      </c>
      <c r="AA4" s="9" t="str">
        <f t="shared" si="12"/>
        <v>j</v>
      </c>
      <c r="AB4" s="9" t="str">
        <f t="shared" si="12"/>
        <v>v</v>
      </c>
      <c r="AC4" s="9" t="str">
        <f t="shared" si="12"/>
        <v>s</v>
      </c>
      <c r="AD4" s="9" t="str">
        <f t="shared" si="12"/>
        <v>d</v>
      </c>
      <c r="AE4" s="9" t="str">
        <f t="shared" si="12"/>
        <v>l</v>
      </c>
      <c r="AF4" s="9" t="str">
        <f t="shared" si="12"/>
        <v>m</v>
      </c>
      <c r="AG4" s="9" t="str">
        <f t="shared" si="12"/>
        <v>m</v>
      </c>
      <c r="AH4" s="9" t="str">
        <f t="shared" si="12"/>
        <v>j</v>
      </c>
      <c r="AI4" s="9" t="str">
        <f t="shared" si="12"/>
        <v>v</v>
      </c>
      <c r="AJ4" s="9" t="str">
        <f t="shared" si="12"/>
        <v>s</v>
      </c>
      <c r="AK4" s="9" t="str">
        <f t="shared" si="12"/>
        <v>d</v>
      </c>
      <c r="AL4" s="9" t="str">
        <f t="shared" si="12"/>
        <v>l</v>
      </c>
      <c r="AM4" s="9" t="str">
        <f t="shared" si="12"/>
        <v>m</v>
      </c>
      <c r="AN4" s="9" t="str">
        <f t="shared" si="12"/>
        <v>m</v>
      </c>
      <c r="AO4" s="9" t="str">
        <f t="shared" si="12"/>
        <v>j</v>
      </c>
      <c r="AP4" s="9" t="str">
        <f t="shared" si="12"/>
        <v>v</v>
      </c>
      <c r="AQ4" s="9" t="str">
        <f t="shared" si="12"/>
        <v>s</v>
      </c>
      <c r="AR4" s="9" t="str">
        <f t="shared" si="12"/>
        <v>d</v>
      </c>
      <c r="AS4" s="9" t="str">
        <f t="shared" si="12"/>
        <v>l</v>
      </c>
      <c r="AT4" s="9" t="str">
        <f t="shared" si="12"/>
        <v>m</v>
      </c>
      <c r="AU4" s="9" t="str">
        <f t="shared" si="12"/>
        <v>m</v>
      </c>
      <c r="AV4" s="9" t="str">
        <f t="shared" si="12"/>
        <v>j</v>
      </c>
      <c r="AW4" s="9" t="str">
        <f t="shared" si="12"/>
        <v>v</v>
      </c>
      <c r="AX4" s="9" t="str">
        <f t="shared" si="12"/>
        <v>s</v>
      </c>
      <c r="AY4" s="9" t="str">
        <f t="shared" si="12"/>
        <v>d</v>
      </c>
      <c r="AZ4" s="9" t="str">
        <f t="shared" si="12"/>
        <v>l</v>
      </c>
      <c r="BA4" s="9" t="str">
        <f t="shared" si="12"/>
        <v>m</v>
      </c>
      <c r="BB4" s="9" t="str">
        <f t="shared" si="12"/>
        <v>m</v>
      </c>
      <c r="BC4" s="9" t="str">
        <f t="shared" si="12"/>
        <v>j</v>
      </c>
      <c r="BD4" s="9" t="str">
        <f t="shared" si="12"/>
        <v>v</v>
      </c>
      <c r="BE4" s="9" t="str">
        <f t="shared" si="12"/>
        <v>s</v>
      </c>
      <c r="BF4" s="9" t="str">
        <f t="shared" si="12"/>
        <v>d</v>
      </c>
      <c r="BG4" s="9" t="str">
        <f t="shared" si="12"/>
        <v>l</v>
      </c>
      <c r="BH4" s="9" t="str">
        <f t="shared" si="12"/>
        <v>m</v>
      </c>
      <c r="BI4" s="9" t="str">
        <f t="shared" si="12"/>
        <v>m</v>
      </c>
      <c r="BJ4" s="9" t="str">
        <f t="shared" si="12"/>
        <v>j</v>
      </c>
      <c r="BK4" s="9" t="str">
        <f t="shared" si="12"/>
        <v>v</v>
      </c>
      <c r="BL4" s="9" t="str">
        <f t="shared" si="12"/>
        <v>s</v>
      </c>
      <c r="BM4" s="9" t="str">
        <f t="shared" si="12"/>
        <v>d</v>
      </c>
      <c r="BN4" s="9" t="str">
        <f t="shared" si="12"/>
        <v>l</v>
      </c>
      <c r="BO4" s="9" t="str">
        <f t="shared" si="12"/>
        <v>m</v>
      </c>
      <c r="BP4" s="9" t="str">
        <f t="shared" si="12"/>
        <v>m</v>
      </c>
      <c r="BQ4" s="9" t="str">
        <f t="shared" si="12"/>
        <v>j</v>
      </c>
      <c r="BR4" s="9" t="str">
        <f t="shared" si="12"/>
        <v>v</v>
      </c>
      <c r="BS4" s="9" t="str">
        <f t="shared" si="12"/>
        <v>s</v>
      </c>
      <c r="BT4" s="9" t="str">
        <f t="shared" si="12"/>
        <v>d</v>
      </c>
      <c r="BU4" s="9" t="str">
        <f t="shared" si="12"/>
        <v>l</v>
      </c>
      <c r="BV4" s="9" t="str">
        <f t="shared" ref="BV4:DQ4" si="13">LEFT(TEXT(BV3,"jjj"),1)</f>
        <v>m</v>
      </c>
      <c r="BW4" s="9" t="str">
        <f t="shared" si="13"/>
        <v>m</v>
      </c>
      <c r="BX4" s="9" t="str">
        <f t="shared" si="13"/>
        <v>j</v>
      </c>
      <c r="BY4" s="9" t="str">
        <f t="shared" si="13"/>
        <v>v</v>
      </c>
      <c r="BZ4" s="9" t="str">
        <f t="shared" si="13"/>
        <v>s</v>
      </c>
      <c r="CA4" s="9" t="str">
        <f t="shared" si="13"/>
        <v>d</v>
      </c>
      <c r="CB4" s="9" t="str">
        <f t="shared" si="13"/>
        <v>l</v>
      </c>
      <c r="CC4" s="9" t="str">
        <f t="shared" si="13"/>
        <v>m</v>
      </c>
      <c r="CD4" s="9" t="str">
        <f t="shared" si="13"/>
        <v>m</v>
      </c>
      <c r="CE4" s="9" t="str">
        <f t="shared" si="13"/>
        <v>j</v>
      </c>
      <c r="CF4" s="9" t="str">
        <f t="shared" si="13"/>
        <v>v</v>
      </c>
      <c r="CG4" s="9" t="str">
        <f t="shared" si="13"/>
        <v>s</v>
      </c>
      <c r="CH4" s="9" t="str">
        <f t="shared" si="13"/>
        <v>d</v>
      </c>
      <c r="CI4" s="9" t="str">
        <f t="shared" si="13"/>
        <v>l</v>
      </c>
      <c r="CJ4" s="9" t="str">
        <f t="shared" si="13"/>
        <v>m</v>
      </c>
      <c r="CK4" s="9" t="str">
        <f t="shared" si="13"/>
        <v>m</v>
      </c>
      <c r="CL4" s="9" t="str">
        <f t="shared" si="13"/>
        <v>j</v>
      </c>
      <c r="CM4" s="9" t="str">
        <f t="shared" si="13"/>
        <v>v</v>
      </c>
      <c r="CN4" s="9" t="str">
        <f t="shared" si="13"/>
        <v>s</v>
      </c>
      <c r="CO4" s="9" t="str">
        <f t="shared" si="13"/>
        <v>d</v>
      </c>
      <c r="CP4" s="9" t="str">
        <f t="shared" si="13"/>
        <v>l</v>
      </c>
      <c r="CQ4" s="9" t="str">
        <f t="shared" si="13"/>
        <v>m</v>
      </c>
      <c r="CR4" s="9" t="str">
        <f t="shared" si="13"/>
        <v>m</v>
      </c>
      <c r="CS4" s="9" t="str">
        <f t="shared" si="13"/>
        <v>j</v>
      </c>
      <c r="CT4" s="9" t="str">
        <f t="shared" si="13"/>
        <v>v</v>
      </c>
      <c r="CU4" s="9" t="str">
        <f t="shared" si="13"/>
        <v>s</v>
      </c>
      <c r="CV4" s="9" t="str">
        <f t="shared" si="13"/>
        <v>d</v>
      </c>
      <c r="CW4" s="9" t="str">
        <f t="shared" si="13"/>
        <v>l</v>
      </c>
      <c r="CX4" s="9" t="str">
        <f t="shared" si="13"/>
        <v>m</v>
      </c>
      <c r="CY4" s="9" t="str">
        <f t="shared" si="13"/>
        <v>m</v>
      </c>
      <c r="CZ4" s="9" t="str">
        <f t="shared" si="13"/>
        <v>j</v>
      </c>
      <c r="DA4" s="9" t="str">
        <f t="shared" si="13"/>
        <v>v</v>
      </c>
      <c r="DB4" s="9" t="str">
        <f t="shared" si="13"/>
        <v>s</v>
      </c>
      <c r="DC4" s="9" t="str">
        <f t="shared" si="13"/>
        <v>d</v>
      </c>
      <c r="DD4" s="9" t="str">
        <f t="shared" si="13"/>
        <v>l</v>
      </c>
      <c r="DE4" s="9" t="str">
        <f t="shared" si="13"/>
        <v>m</v>
      </c>
      <c r="DF4" s="9" t="str">
        <f t="shared" si="13"/>
        <v>m</v>
      </c>
      <c r="DG4" s="9" t="str">
        <f t="shared" si="13"/>
        <v>j</v>
      </c>
      <c r="DH4" s="9" t="str">
        <f t="shared" si="13"/>
        <v>v</v>
      </c>
      <c r="DI4" s="9" t="str">
        <f t="shared" si="13"/>
        <v>s</v>
      </c>
      <c r="DJ4" s="9" t="str">
        <f t="shared" si="13"/>
        <v>d</v>
      </c>
      <c r="DK4" s="9" t="str">
        <f t="shared" si="13"/>
        <v>l</v>
      </c>
      <c r="DL4" s="9" t="str">
        <f t="shared" si="13"/>
        <v>m</v>
      </c>
      <c r="DM4" s="9" t="str">
        <f t="shared" si="13"/>
        <v>m</v>
      </c>
      <c r="DN4" s="9" t="str">
        <f t="shared" si="13"/>
        <v>j</v>
      </c>
      <c r="DO4" s="9" t="str">
        <f t="shared" si="13"/>
        <v>v</v>
      </c>
      <c r="DP4" s="9" t="str">
        <f t="shared" si="13"/>
        <v>s</v>
      </c>
      <c r="DQ4" s="9" t="str">
        <f t="shared" si="13"/>
        <v>d</v>
      </c>
    </row>
    <row r="5" spans="1:121" ht="15" hidden="1" customHeight="1" x14ac:dyDescent="0.25">
      <c r="A5" s="34" t="s">
        <v>14</v>
      </c>
      <c r="D5" s="38"/>
      <c r="F5"/>
      <c r="I5" t="str">
        <f>IF(OR(ISBLANK(début_tâche),ISBLANK(fin_tâche)),"",fin_tâche-début_tâche+1)</f>
        <v/>
      </c>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row>
    <row r="6" spans="1:121" s="145" customFormat="1" ht="30" customHeight="1" x14ac:dyDescent="0.25">
      <c r="A6" s="137" t="s">
        <v>15</v>
      </c>
      <c r="B6" s="138" t="s">
        <v>31</v>
      </c>
      <c r="C6" s="138"/>
      <c r="D6" s="139"/>
      <c r="E6" s="140">
        <f>AVERAGE(E7:E15)</f>
        <v>1</v>
      </c>
      <c r="F6" s="141">
        <v>44473</v>
      </c>
      <c r="G6" s="142">
        <f>F6+10</f>
        <v>44483</v>
      </c>
      <c r="H6" s="143"/>
      <c r="I6" s="143">
        <f t="shared" ref="I6:I59" si="14">IF(OR(ISBLANK(début_tâche),ISBLANK(fin_tâche)),"",fin_tâche-début_tâche+1)</f>
        <v>11</v>
      </c>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c r="CY6" s="144"/>
      <c r="CZ6" s="144"/>
      <c r="DA6" s="144"/>
      <c r="DB6" s="144"/>
      <c r="DC6" s="144"/>
      <c r="DD6" s="144"/>
      <c r="DE6" s="144"/>
      <c r="DF6" s="144"/>
      <c r="DG6" s="144"/>
      <c r="DH6" s="144"/>
      <c r="DI6" s="144"/>
      <c r="DJ6" s="144"/>
      <c r="DK6" s="144"/>
      <c r="DL6" s="144"/>
      <c r="DM6" s="144"/>
      <c r="DN6" s="144"/>
      <c r="DO6" s="144"/>
      <c r="DP6" s="144"/>
      <c r="DQ6" s="144"/>
    </row>
    <row r="7" spans="1:121" s="2" customFormat="1" ht="30" customHeight="1" x14ac:dyDescent="0.25">
      <c r="A7" s="35"/>
      <c r="B7" s="98" t="s">
        <v>32</v>
      </c>
      <c r="C7" s="98"/>
      <c r="D7" s="67" t="s">
        <v>33</v>
      </c>
      <c r="E7" s="68">
        <v>1</v>
      </c>
      <c r="F7" s="69">
        <v>44473</v>
      </c>
      <c r="G7" s="70">
        <v>44477</v>
      </c>
      <c r="H7" s="13"/>
      <c r="I7" s="13"/>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row>
    <row r="8" spans="1:121" s="2" customFormat="1" ht="30" customHeight="1" x14ac:dyDescent="0.25">
      <c r="A8" s="35"/>
      <c r="B8" s="98" t="s">
        <v>34</v>
      </c>
      <c r="C8" s="98"/>
      <c r="D8" s="42" t="s">
        <v>35</v>
      </c>
      <c r="E8" s="16">
        <v>1</v>
      </c>
      <c r="F8" s="69">
        <v>44474</v>
      </c>
      <c r="G8" s="70">
        <v>44480</v>
      </c>
      <c r="H8" s="13"/>
      <c r="I8" s="13"/>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row>
    <row r="9" spans="1:121" s="2" customFormat="1" ht="30" customHeight="1" x14ac:dyDescent="0.25">
      <c r="A9" s="35" t="s">
        <v>36</v>
      </c>
      <c r="B9" s="98" t="s">
        <v>37</v>
      </c>
      <c r="C9" s="98"/>
      <c r="D9" s="42" t="s">
        <v>38</v>
      </c>
      <c r="E9" s="16">
        <v>1</v>
      </c>
      <c r="F9" s="69">
        <v>44477</v>
      </c>
      <c r="G9" s="70">
        <v>44480</v>
      </c>
      <c r="H9" s="13"/>
      <c r="I9" s="13">
        <f t="shared" si="14"/>
        <v>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row>
    <row r="10" spans="1:121" s="2" customFormat="1" ht="30" customHeight="1" x14ac:dyDescent="0.25">
      <c r="A10" s="35"/>
      <c r="B10" s="98" t="s">
        <v>39</v>
      </c>
      <c r="C10" s="98"/>
      <c r="D10" s="42" t="s">
        <v>40</v>
      </c>
      <c r="E10" s="16">
        <v>1</v>
      </c>
      <c r="F10" s="69">
        <v>44477</v>
      </c>
      <c r="G10" s="70">
        <v>44480</v>
      </c>
      <c r="H10" s="13"/>
      <c r="I10" s="13"/>
      <c r="J10" s="30"/>
      <c r="K10" s="30"/>
      <c r="L10" s="30"/>
      <c r="M10" s="30"/>
      <c r="N10" s="30"/>
      <c r="O10" s="30"/>
      <c r="P10" s="30"/>
      <c r="Q10" s="30"/>
      <c r="R10" s="30"/>
      <c r="S10" s="30"/>
      <c r="T10" s="30"/>
      <c r="U10" s="30"/>
      <c r="V10" s="31"/>
      <c r="W10" s="31"/>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row>
    <row r="11" spans="1:121" s="2" customFormat="1" ht="30" customHeight="1" x14ac:dyDescent="0.25">
      <c r="A11" s="35"/>
      <c r="B11" s="98" t="s">
        <v>41</v>
      </c>
      <c r="C11" s="98"/>
      <c r="D11" s="42" t="s">
        <v>42</v>
      </c>
      <c r="E11" s="16">
        <v>1</v>
      </c>
      <c r="F11" s="69">
        <v>44480</v>
      </c>
      <c r="G11" s="70">
        <v>44481</v>
      </c>
      <c r="H11" s="13"/>
      <c r="I11" s="13"/>
      <c r="J11" s="30"/>
      <c r="K11" s="30"/>
      <c r="L11" s="30"/>
      <c r="M11" s="30"/>
      <c r="N11" s="30"/>
      <c r="O11" s="30"/>
      <c r="P11" s="30"/>
      <c r="Q11" s="30"/>
      <c r="R11" s="30"/>
      <c r="S11" s="30"/>
      <c r="T11" s="30"/>
      <c r="U11" s="30"/>
      <c r="V11" s="31"/>
      <c r="W11" s="31"/>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row>
    <row r="12" spans="1:121" s="2" customFormat="1" ht="30" customHeight="1" x14ac:dyDescent="0.25">
      <c r="A12" s="35"/>
      <c r="B12" s="98" t="s">
        <v>43</v>
      </c>
      <c r="C12" s="98"/>
      <c r="D12" s="42" t="s">
        <v>44</v>
      </c>
      <c r="E12" s="16">
        <v>1</v>
      </c>
      <c r="F12" s="69">
        <v>44473</v>
      </c>
      <c r="G12" s="70">
        <v>44480</v>
      </c>
      <c r="H12" s="13"/>
      <c r="I12" s="13"/>
      <c r="J12" s="30"/>
      <c r="K12" s="30"/>
      <c r="L12" s="30"/>
      <c r="M12" s="30"/>
      <c r="N12" s="30"/>
      <c r="O12" s="30"/>
      <c r="P12" s="30"/>
      <c r="Q12" s="30"/>
      <c r="R12" s="30"/>
      <c r="S12" s="30"/>
      <c r="T12" s="30"/>
      <c r="U12" s="30"/>
      <c r="V12" s="31"/>
      <c r="W12" s="31"/>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row>
    <row r="13" spans="1:121" s="2" customFormat="1" ht="30" customHeight="1" x14ac:dyDescent="0.25">
      <c r="A13" s="35"/>
      <c r="B13" s="98" t="s">
        <v>45</v>
      </c>
      <c r="C13" s="98"/>
      <c r="D13" s="67" t="s">
        <v>46</v>
      </c>
      <c r="E13" s="16">
        <v>1</v>
      </c>
      <c r="F13" s="69">
        <v>44480</v>
      </c>
      <c r="G13" s="70">
        <v>44481</v>
      </c>
      <c r="H13" s="13"/>
      <c r="I13" s="13"/>
      <c r="J13" s="30"/>
      <c r="K13" s="30"/>
      <c r="L13" s="30"/>
      <c r="M13" s="30"/>
      <c r="N13" s="30"/>
      <c r="O13" s="30"/>
      <c r="P13" s="30"/>
      <c r="Q13" s="30"/>
      <c r="R13" s="30"/>
      <c r="S13" s="30"/>
      <c r="T13" s="30"/>
      <c r="U13" s="30"/>
      <c r="V13" s="31"/>
      <c r="W13" s="31"/>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row>
    <row r="14" spans="1:121" s="2" customFormat="1" ht="30" customHeight="1" x14ac:dyDescent="0.25">
      <c r="A14" s="35"/>
      <c r="B14" s="98" t="s">
        <v>47</v>
      </c>
      <c r="C14" s="98"/>
      <c r="D14" s="42" t="s">
        <v>46</v>
      </c>
      <c r="E14" s="16">
        <v>1</v>
      </c>
      <c r="F14" s="69">
        <v>44473</v>
      </c>
      <c r="G14" s="70">
        <v>44477</v>
      </c>
      <c r="H14" s="13"/>
      <c r="I14" s="13"/>
      <c r="J14" s="30"/>
      <c r="K14" s="30"/>
      <c r="L14" s="30"/>
      <c r="M14" s="30"/>
      <c r="N14" s="30"/>
      <c r="O14" s="30"/>
      <c r="P14" s="30"/>
      <c r="Q14" s="30"/>
      <c r="R14" s="30"/>
      <c r="S14" s="30"/>
      <c r="T14" s="30"/>
      <c r="U14" s="30"/>
      <c r="V14" s="31"/>
      <c r="W14" s="31"/>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row>
    <row r="15" spans="1:121" s="2" customFormat="1" ht="30" customHeight="1" x14ac:dyDescent="0.25">
      <c r="A15" s="34"/>
      <c r="B15" s="98" t="s">
        <v>48</v>
      </c>
      <c r="C15" s="98"/>
      <c r="D15" s="42" t="s">
        <v>49</v>
      </c>
      <c r="E15" s="16">
        <v>1</v>
      </c>
      <c r="F15" s="69">
        <v>44477</v>
      </c>
      <c r="G15" s="70">
        <v>44481</v>
      </c>
      <c r="H15" s="13"/>
      <c r="I15" s="13">
        <f t="shared" si="14"/>
        <v>5</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row>
    <row r="16" spans="1:121" s="2" customFormat="1" ht="30" customHeight="1" x14ac:dyDescent="0.25">
      <c r="A16" s="34"/>
      <c r="B16" s="88" t="s">
        <v>50</v>
      </c>
      <c r="C16" s="88"/>
      <c r="D16" s="109"/>
      <c r="E16" s="110">
        <f>AVERAGE(E17:E18)</f>
        <v>0</v>
      </c>
      <c r="F16" s="111">
        <v>44487</v>
      </c>
      <c r="G16" s="112">
        <v>44494</v>
      </c>
      <c r="H16" s="13"/>
      <c r="I16" s="13"/>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row>
    <row r="17" spans="1:121" s="2" customFormat="1" ht="30" customHeight="1" x14ac:dyDescent="0.25">
      <c r="A17" s="34"/>
      <c r="B17" s="97" t="s">
        <v>51</v>
      </c>
      <c r="C17" s="97"/>
      <c r="D17" s="84" t="s">
        <v>52</v>
      </c>
      <c r="E17" s="85">
        <v>0</v>
      </c>
      <c r="F17" s="86">
        <v>44487</v>
      </c>
      <c r="G17" s="87">
        <v>44487</v>
      </c>
      <c r="H17" s="13"/>
      <c r="I17" s="13"/>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row>
    <row r="18" spans="1:121" s="2" customFormat="1" ht="30" customHeight="1" x14ac:dyDescent="0.25">
      <c r="A18" s="34"/>
      <c r="B18" s="97" t="s">
        <v>53</v>
      </c>
      <c r="C18" s="97"/>
      <c r="D18" s="84" t="s">
        <v>52</v>
      </c>
      <c r="E18" s="85">
        <v>0</v>
      </c>
      <c r="F18" s="86">
        <v>44488</v>
      </c>
      <c r="G18" s="87">
        <v>44494</v>
      </c>
      <c r="H18" s="13"/>
      <c r="I18" s="13"/>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row>
    <row r="19" spans="1:121" s="136" customFormat="1" ht="30" customHeight="1" x14ac:dyDescent="0.25">
      <c r="A19" s="133" t="s">
        <v>19</v>
      </c>
      <c r="B19" s="17" t="s">
        <v>54</v>
      </c>
      <c r="C19" s="17"/>
      <c r="D19" s="113"/>
      <c r="E19" s="114">
        <f>AVERAGE(E20:E50)</f>
        <v>0</v>
      </c>
      <c r="F19" s="115">
        <v>44501</v>
      </c>
      <c r="G19" s="116">
        <v>44545</v>
      </c>
      <c r="H19" s="134"/>
      <c r="I19" s="134">
        <f t="shared" si="14"/>
        <v>45</v>
      </c>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row>
    <row r="20" spans="1:121" s="2" customFormat="1" ht="30" customHeight="1" x14ac:dyDescent="0.25">
      <c r="A20" s="34"/>
      <c r="B20" s="95" t="s">
        <v>55</v>
      </c>
      <c r="C20" s="95" t="s">
        <v>56</v>
      </c>
      <c r="D20" s="92" t="s">
        <v>52</v>
      </c>
      <c r="E20" s="93">
        <v>0</v>
      </c>
      <c r="F20" s="94">
        <v>44501</v>
      </c>
      <c r="G20" s="94">
        <v>44512</v>
      </c>
      <c r="H20" s="13"/>
      <c r="I20" s="13"/>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row>
    <row r="21" spans="1:121" s="2" customFormat="1" ht="30" customHeight="1" x14ac:dyDescent="0.25">
      <c r="A21" s="35"/>
      <c r="B21" s="96" t="s">
        <v>57</v>
      </c>
      <c r="C21" s="96" t="s">
        <v>58</v>
      </c>
      <c r="D21" s="43" t="s">
        <v>42</v>
      </c>
      <c r="E21" s="19">
        <v>0</v>
      </c>
      <c r="F21" s="63">
        <v>44512</v>
      </c>
      <c r="G21" s="63">
        <v>44519</v>
      </c>
      <c r="H21" s="13"/>
      <c r="I21" s="13"/>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row>
    <row r="22" spans="1:121" s="2" customFormat="1" ht="30" customHeight="1" x14ac:dyDescent="0.25">
      <c r="A22" s="34"/>
      <c r="B22" s="47" t="s">
        <v>59</v>
      </c>
      <c r="C22" s="47" t="s">
        <v>60</v>
      </c>
      <c r="D22" s="43" t="s">
        <v>42</v>
      </c>
      <c r="E22" s="19">
        <v>0</v>
      </c>
      <c r="F22" s="63">
        <v>44519</v>
      </c>
      <c r="G22" s="63">
        <v>44529</v>
      </c>
      <c r="H22" s="13"/>
      <c r="I22" s="13">
        <f t="shared" si="14"/>
        <v>11</v>
      </c>
      <c r="J22" s="30"/>
      <c r="K22" s="30"/>
      <c r="L22" s="30"/>
      <c r="M22" s="30"/>
      <c r="N22" s="30"/>
      <c r="O22" s="30"/>
      <c r="P22" s="30"/>
      <c r="Q22" s="30"/>
      <c r="R22" s="30"/>
      <c r="S22" s="30"/>
      <c r="T22" s="30"/>
      <c r="U22" s="30"/>
      <c r="V22" s="31"/>
      <c r="W22" s="31"/>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row>
    <row r="23" spans="1:121" s="2" customFormat="1" ht="30" customHeight="1" x14ac:dyDescent="0.25">
      <c r="A23" s="34"/>
      <c r="B23" s="47" t="s">
        <v>61</v>
      </c>
      <c r="C23" s="47" t="s">
        <v>62</v>
      </c>
      <c r="D23" s="43" t="s">
        <v>42</v>
      </c>
      <c r="E23" s="19">
        <v>0</v>
      </c>
      <c r="F23" s="63">
        <v>44529</v>
      </c>
      <c r="G23" s="63">
        <v>44535</v>
      </c>
      <c r="H23" s="13"/>
      <c r="I23" s="13"/>
      <c r="J23" s="30"/>
      <c r="K23" s="30"/>
      <c r="L23" s="30"/>
      <c r="M23" s="30"/>
      <c r="N23" s="30"/>
      <c r="O23" s="30"/>
      <c r="P23" s="30"/>
      <c r="Q23" s="30"/>
      <c r="R23" s="30"/>
      <c r="S23" s="30"/>
      <c r="T23" s="30"/>
      <c r="U23" s="30"/>
      <c r="V23" s="31"/>
      <c r="W23" s="31"/>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row>
    <row r="24" spans="1:121" s="2" customFormat="1" ht="30" customHeight="1" x14ac:dyDescent="0.25">
      <c r="A24" s="34"/>
      <c r="B24" s="124" t="s">
        <v>63</v>
      </c>
      <c r="C24" s="131" t="s">
        <v>64</v>
      </c>
      <c r="D24" s="125" t="s">
        <v>42</v>
      </c>
      <c r="E24" s="126">
        <v>0</v>
      </c>
      <c r="F24" s="127">
        <v>44529</v>
      </c>
      <c r="G24" s="127">
        <v>44531</v>
      </c>
      <c r="H24" s="13"/>
      <c r="I24" s="13"/>
      <c r="J24" s="30"/>
      <c r="K24" s="30"/>
      <c r="L24" s="30"/>
      <c r="M24" s="30"/>
      <c r="N24" s="30"/>
      <c r="O24" s="30"/>
      <c r="P24" s="30"/>
      <c r="Q24" s="30"/>
      <c r="R24" s="30"/>
      <c r="S24" s="30"/>
      <c r="T24" s="30"/>
      <c r="U24" s="30"/>
      <c r="V24" s="31"/>
      <c r="W24" s="31"/>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row>
    <row r="25" spans="1:121" s="2" customFormat="1" ht="30" customHeight="1" x14ac:dyDescent="0.25">
      <c r="A25" s="34"/>
      <c r="B25" s="124" t="s">
        <v>65</v>
      </c>
      <c r="C25" s="131" t="s">
        <v>66</v>
      </c>
      <c r="D25" s="125" t="s">
        <v>42</v>
      </c>
      <c r="E25" s="126">
        <v>0</v>
      </c>
      <c r="F25" s="127">
        <v>44532</v>
      </c>
      <c r="G25" s="127">
        <v>44535</v>
      </c>
      <c r="H25" s="13"/>
      <c r="I25" s="13"/>
      <c r="J25" s="30"/>
      <c r="K25" s="30"/>
      <c r="L25" s="30"/>
      <c r="M25" s="30"/>
      <c r="N25" s="30"/>
      <c r="O25" s="30"/>
      <c r="P25" s="30"/>
      <c r="Q25" s="30"/>
      <c r="R25" s="30"/>
      <c r="S25" s="30"/>
      <c r="T25" s="30"/>
      <c r="U25" s="30"/>
      <c r="V25" s="31"/>
      <c r="W25" s="31"/>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row>
    <row r="26" spans="1:121" s="2" customFormat="1" ht="30" customHeight="1" x14ac:dyDescent="0.25">
      <c r="A26" s="34"/>
      <c r="B26" s="47" t="s">
        <v>67</v>
      </c>
      <c r="C26" s="47" t="s">
        <v>68</v>
      </c>
      <c r="D26" s="43" t="s">
        <v>49</v>
      </c>
      <c r="E26" s="19">
        <v>0</v>
      </c>
      <c r="F26" s="63">
        <v>44512</v>
      </c>
      <c r="G26" s="63">
        <v>44534</v>
      </c>
      <c r="H26" s="13"/>
      <c r="I26" s="13"/>
      <c r="J26" s="30"/>
      <c r="K26" s="30"/>
      <c r="L26" s="30"/>
      <c r="M26" s="30"/>
      <c r="N26" s="30"/>
      <c r="O26" s="30"/>
      <c r="P26" s="30"/>
      <c r="Q26" s="30"/>
      <c r="R26" s="30"/>
      <c r="S26" s="30"/>
      <c r="T26" s="30"/>
      <c r="U26" s="30"/>
      <c r="V26" s="31"/>
      <c r="W26" s="31"/>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row>
    <row r="27" spans="1:121" s="2" customFormat="1" ht="30" customHeight="1" x14ac:dyDescent="0.25">
      <c r="A27" s="34"/>
      <c r="B27" s="47" t="s">
        <v>69</v>
      </c>
      <c r="C27" s="47" t="s">
        <v>70</v>
      </c>
      <c r="D27" s="43" t="s">
        <v>40</v>
      </c>
      <c r="E27" s="19">
        <v>0</v>
      </c>
      <c r="F27" s="63">
        <v>44512</v>
      </c>
      <c r="G27" s="63">
        <v>44529</v>
      </c>
      <c r="H27" s="13"/>
      <c r="I27" s="13"/>
      <c r="J27" s="30"/>
      <c r="K27" s="30"/>
      <c r="L27" s="30"/>
      <c r="M27" s="30"/>
      <c r="N27" s="30"/>
      <c r="O27" s="30"/>
      <c r="P27" s="30"/>
      <c r="Q27" s="30"/>
      <c r="R27" s="30"/>
      <c r="S27" s="30"/>
      <c r="T27" s="30"/>
      <c r="U27" s="30"/>
      <c r="V27" s="31"/>
      <c r="W27" s="31"/>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row>
    <row r="28" spans="1:121" s="2" customFormat="1" ht="30" customHeight="1" x14ac:dyDescent="0.25">
      <c r="A28" s="34"/>
      <c r="B28" s="124" t="s">
        <v>71</v>
      </c>
      <c r="C28" s="124" t="s">
        <v>72</v>
      </c>
      <c r="D28" s="125" t="s">
        <v>40</v>
      </c>
      <c r="E28" s="126">
        <v>0</v>
      </c>
      <c r="F28" s="127">
        <v>44512</v>
      </c>
      <c r="G28" s="127">
        <v>44519</v>
      </c>
      <c r="H28" s="13"/>
      <c r="I28" s="13"/>
      <c r="J28" s="30"/>
      <c r="K28" s="30"/>
      <c r="L28" s="30"/>
      <c r="M28" s="30"/>
      <c r="N28" s="30"/>
      <c r="O28" s="30"/>
      <c r="P28" s="30"/>
      <c r="Q28" s="30"/>
      <c r="R28" s="30"/>
      <c r="S28" s="30"/>
      <c r="T28" s="30"/>
      <c r="U28" s="30"/>
      <c r="V28" s="31"/>
      <c r="W28" s="31"/>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row>
    <row r="29" spans="1:121" s="2" customFormat="1" ht="30" customHeight="1" x14ac:dyDescent="0.25">
      <c r="A29" s="34"/>
      <c r="B29" s="129" t="s">
        <v>73</v>
      </c>
      <c r="C29" s="124" t="s">
        <v>72</v>
      </c>
      <c r="D29" s="125" t="s">
        <v>40</v>
      </c>
      <c r="E29" s="126">
        <v>0</v>
      </c>
      <c r="F29" s="127">
        <v>44512</v>
      </c>
      <c r="G29" s="127">
        <v>44515</v>
      </c>
      <c r="H29" s="13"/>
      <c r="I29" s="13"/>
      <c r="J29" s="30"/>
      <c r="K29" s="30"/>
      <c r="L29" s="30"/>
      <c r="M29" s="30"/>
      <c r="N29" s="30"/>
      <c r="O29" s="30"/>
      <c r="P29" s="30"/>
      <c r="Q29" s="30"/>
      <c r="R29" s="30"/>
      <c r="S29" s="30"/>
      <c r="T29" s="30"/>
      <c r="U29" s="30"/>
      <c r="V29" s="31"/>
      <c r="W29" s="31"/>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row>
    <row r="30" spans="1:121" s="2" customFormat="1" ht="30" customHeight="1" x14ac:dyDescent="0.25">
      <c r="A30" s="34"/>
      <c r="B30" s="129" t="s">
        <v>74</v>
      </c>
      <c r="C30" s="124" t="s">
        <v>72</v>
      </c>
      <c r="D30" s="125" t="s">
        <v>40</v>
      </c>
      <c r="E30" s="126">
        <v>0</v>
      </c>
      <c r="F30" s="127">
        <v>44515</v>
      </c>
      <c r="G30" s="127">
        <v>44519</v>
      </c>
      <c r="H30" s="13"/>
      <c r="I30" s="13"/>
      <c r="J30" s="30"/>
      <c r="K30" s="30"/>
      <c r="L30" s="30"/>
      <c r="M30" s="30"/>
      <c r="N30" s="30"/>
      <c r="O30" s="30"/>
      <c r="P30" s="30"/>
      <c r="Q30" s="30"/>
      <c r="R30" s="30"/>
      <c r="S30" s="30"/>
      <c r="T30" s="30"/>
      <c r="U30" s="30"/>
      <c r="V30" s="31"/>
      <c r="W30" s="31"/>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row>
    <row r="31" spans="1:121" s="2" customFormat="1" ht="30" customHeight="1" x14ac:dyDescent="0.25">
      <c r="A31" s="34"/>
      <c r="B31" s="124" t="s">
        <v>75</v>
      </c>
      <c r="C31" s="124" t="s">
        <v>58</v>
      </c>
      <c r="D31" s="125" t="s">
        <v>40</v>
      </c>
      <c r="E31" s="126">
        <v>0</v>
      </c>
      <c r="F31" s="127">
        <v>44520</v>
      </c>
      <c r="G31" s="127">
        <v>44523</v>
      </c>
      <c r="H31" s="13"/>
      <c r="I31" s="13"/>
      <c r="J31" s="30"/>
      <c r="K31" s="30"/>
      <c r="L31" s="30"/>
      <c r="M31" s="30"/>
      <c r="N31" s="30"/>
      <c r="O31" s="30"/>
      <c r="P31" s="30"/>
      <c r="Q31" s="30"/>
      <c r="R31" s="30"/>
      <c r="S31" s="30"/>
      <c r="T31" s="30"/>
      <c r="U31" s="30"/>
      <c r="V31" s="31"/>
      <c r="W31" s="31"/>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row>
    <row r="32" spans="1:121" s="2" customFormat="1" ht="30" customHeight="1" x14ac:dyDescent="0.25">
      <c r="A32" s="34"/>
      <c r="B32" s="124" t="s">
        <v>76</v>
      </c>
      <c r="C32" s="124" t="s">
        <v>77</v>
      </c>
      <c r="D32" s="125" t="s">
        <v>40</v>
      </c>
      <c r="E32" s="126">
        <v>0</v>
      </c>
      <c r="F32" s="127">
        <v>44524</v>
      </c>
      <c r="G32" s="127">
        <v>44529</v>
      </c>
      <c r="H32" s="13"/>
      <c r="I32" s="13"/>
      <c r="J32" s="30"/>
      <c r="K32" s="30"/>
      <c r="L32" s="30"/>
      <c r="M32" s="30"/>
      <c r="N32" s="30"/>
      <c r="O32" s="30"/>
      <c r="P32" s="30"/>
      <c r="Q32" s="30"/>
      <c r="R32" s="30"/>
      <c r="S32" s="30"/>
      <c r="T32" s="30"/>
      <c r="U32" s="30"/>
      <c r="V32" s="31"/>
      <c r="W32" s="31"/>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row>
    <row r="33" spans="1:121" s="2" customFormat="1" ht="30" customHeight="1" x14ac:dyDescent="0.25">
      <c r="A33" s="34"/>
      <c r="B33" s="130" t="s">
        <v>78</v>
      </c>
      <c r="C33" s="124" t="s">
        <v>72</v>
      </c>
      <c r="D33" s="125" t="s">
        <v>40</v>
      </c>
      <c r="E33" s="126">
        <v>0</v>
      </c>
      <c r="F33" s="127">
        <v>44524</v>
      </c>
      <c r="G33" s="127">
        <v>44524</v>
      </c>
      <c r="H33" s="13"/>
      <c r="I33" s="13"/>
      <c r="J33" s="30"/>
      <c r="K33" s="30"/>
      <c r="L33" s="30"/>
      <c r="M33" s="30"/>
      <c r="N33" s="30"/>
      <c r="O33" s="30"/>
      <c r="P33" s="30"/>
      <c r="Q33" s="30"/>
      <c r="R33" s="30"/>
      <c r="S33" s="30"/>
      <c r="T33" s="30"/>
      <c r="U33" s="30"/>
      <c r="V33" s="31"/>
      <c r="W33" s="31"/>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row>
    <row r="34" spans="1:121" s="2" customFormat="1" ht="30" customHeight="1" x14ac:dyDescent="0.25">
      <c r="A34" s="34"/>
      <c r="B34" s="47" t="s">
        <v>79</v>
      </c>
      <c r="C34" s="47" t="s">
        <v>56</v>
      </c>
      <c r="D34" s="43" t="s">
        <v>38</v>
      </c>
      <c r="E34" s="19">
        <v>0</v>
      </c>
      <c r="F34" s="63">
        <v>44512</v>
      </c>
      <c r="G34" s="63">
        <v>44534</v>
      </c>
      <c r="H34" s="13"/>
      <c r="I34" s="13"/>
      <c r="J34" s="30"/>
      <c r="K34" s="30"/>
      <c r="L34" s="30"/>
      <c r="M34" s="30"/>
      <c r="N34" s="30"/>
      <c r="O34" s="30"/>
      <c r="P34" s="30"/>
      <c r="Q34" s="30"/>
      <c r="R34" s="30"/>
      <c r="S34" s="30"/>
      <c r="T34" s="30"/>
      <c r="U34" s="30"/>
      <c r="V34" s="31"/>
      <c r="W34" s="31"/>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row>
    <row r="35" spans="1:121" s="2" customFormat="1" ht="30" customHeight="1" x14ac:dyDescent="0.25">
      <c r="A35" s="34"/>
      <c r="B35" s="128" t="s">
        <v>80</v>
      </c>
      <c r="C35" s="128" t="s">
        <v>56</v>
      </c>
      <c r="D35" s="125" t="s">
        <v>38</v>
      </c>
      <c r="E35" s="126">
        <v>0</v>
      </c>
      <c r="F35" s="127">
        <v>44512</v>
      </c>
      <c r="G35" s="127">
        <v>44520</v>
      </c>
      <c r="H35" s="13"/>
      <c r="I35" s="13"/>
      <c r="J35" s="30"/>
      <c r="K35" s="30"/>
      <c r="L35" s="30"/>
      <c r="M35" s="30"/>
      <c r="N35" s="30"/>
      <c r="O35" s="30"/>
      <c r="P35" s="30"/>
      <c r="Q35" s="30"/>
      <c r="R35" s="30"/>
      <c r="S35" s="30"/>
      <c r="T35" s="30"/>
      <c r="U35" s="30"/>
      <c r="V35" s="31"/>
      <c r="W35" s="31"/>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row>
    <row r="36" spans="1:121" s="2" customFormat="1" ht="30" customHeight="1" x14ac:dyDescent="0.25">
      <c r="A36" s="34"/>
      <c r="B36" s="128" t="s">
        <v>81</v>
      </c>
      <c r="C36" s="128" t="s">
        <v>56</v>
      </c>
      <c r="D36" s="125" t="s">
        <v>38</v>
      </c>
      <c r="E36" s="126">
        <v>0</v>
      </c>
      <c r="F36" s="127">
        <v>44490</v>
      </c>
      <c r="G36" s="127">
        <v>44534</v>
      </c>
      <c r="H36" s="13"/>
      <c r="I36" s="13"/>
      <c r="J36" s="30"/>
      <c r="K36" s="30"/>
      <c r="L36" s="30"/>
      <c r="M36" s="30"/>
      <c r="N36" s="30"/>
      <c r="O36" s="30"/>
      <c r="P36" s="30"/>
      <c r="Q36" s="30"/>
      <c r="R36" s="30"/>
      <c r="S36" s="30"/>
      <c r="T36" s="30"/>
      <c r="U36" s="30"/>
      <c r="V36" s="31"/>
      <c r="W36" s="31"/>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row>
    <row r="37" spans="1:121" s="2" customFormat="1" ht="30" customHeight="1" x14ac:dyDescent="0.25">
      <c r="A37" s="34"/>
      <c r="B37" s="47" t="s">
        <v>82</v>
      </c>
      <c r="C37" s="47" t="s">
        <v>83</v>
      </c>
      <c r="D37" s="43" t="s">
        <v>40</v>
      </c>
      <c r="E37" s="19">
        <v>0</v>
      </c>
      <c r="F37" s="63">
        <v>44523</v>
      </c>
      <c r="G37" s="63">
        <v>44538</v>
      </c>
      <c r="H37" s="13"/>
      <c r="I37" s="13"/>
      <c r="J37" s="30"/>
      <c r="K37" s="30"/>
      <c r="L37" s="30"/>
      <c r="M37" s="30"/>
      <c r="N37" s="30"/>
      <c r="O37" s="30"/>
      <c r="P37" s="30"/>
      <c r="Q37" s="30"/>
      <c r="R37" s="30"/>
      <c r="S37" s="30"/>
      <c r="T37" s="30"/>
      <c r="U37" s="30"/>
      <c r="V37" s="31"/>
      <c r="W37" s="31"/>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row>
    <row r="38" spans="1:121" s="2" customFormat="1" ht="30" customHeight="1" x14ac:dyDescent="0.25">
      <c r="A38" s="34"/>
      <c r="B38" s="47" t="s">
        <v>84</v>
      </c>
      <c r="C38" s="47" t="s">
        <v>83</v>
      </c>
      <c r="D38" s="43" t="s">
        <v>46</v>
      </c>
      <c r="E38" s="19">
        <v>0</v>
      </c>
      <c r="F38" s="63">
        <v>44512</v>
      </c>
      <c r="G38" s="63">
        <v>44545</v>
      </c>
      <c r="H38" s="13"/>
      <c r="I38" s="13"/>
      <c r="J38" s="30"/>
      <c r="K38" s="30"/>
      <c r="L38" s="30"/>
      <c r="M38" s="30"/>
      <c r="N38" s="30"/>
      <c r="O38" s="30"/>
      <c r="P38" s="30"/>
      <c r="Q38" s="30"/>
      <c r="R38" s="30"/>
      <c r="S38" s="30"/>
      <c r="T38" s="30"/>
      <c r="U38" s="30"/>
      <c r="V38" s="31"/>
      <c r="W38" s="31"/>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row>
    <row r="39" spans="1:121" s="2" customFormat="1" ht="30" customHeight="1" x14ac:dyDescent="0.25">
      <c r="A39" s="34"/>
      <c r="B39" s="124" t="s">
        <v>85</v>
      </c>
      <c r="C39" s="124" t="s">
        <v>86</v>
      </c>
      <c r="D39" s="125" t="s">
        <v>46</v>
      </c>
      <c r="E39" s="126">
        <v>0</v>
      </c>
      <c r="F39" s="127">
        <v>44520</v>
      </c>
      <c r="G39" s="127">
        <v>44534</v>
      </c>
      <c r="H39" s="13"/>
      <c r="I39" s="13"/>
      <c r="J39" s="30"/>
      <c r="K39" s="30"/>
      <c r="L39" s="30"/>
      <c r="M39" s="30"/>
      <c r="N39" s="30"/>
      <c r="O39" s="30"/>
      <c r="P39" s="30"/>
      <c r="Q39" s="30"/>
      <c r="R39" s="30"/>
      <c r="S39" s="30"/>
      <c r="T39" s="30"/>
      <c r="U39" s="30"/>
      <c r="V39" s="31"/>
      <c r="W39" s="31"/>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row>
    <row r="40" spans="1:121" s="2" customFormat="1" ht="30" customHeight="1" x14ac:dyDescent="0.25">
      <c r="A40" s="34"/>
      <c r="B40" s="124" t="s">
        <v>87</v>
      </c>
      <c r="C40" s="124" t="s">
        <v>88</v>
      </c>
      <c r="D40" s="125" t="s">
        <v>46</v>
      </c>
      <c r="E40" s="126">
        <v>0</v>
      </c>
      <c r="F40" s="127">
        <v>44535</v>
      </c>
      <c r="G40" s="127">
        <v>44536</v>
      </c>
      <c r="H40" s="13"/>
      <c r="I40" s="13"/>
      <c r="J40" s="30"/>
      <c r="K40" s="30"/>
      <c r="L40" s="30"/>
      <c r="M40" s="30"/>
      <c r="N40" s="30"/>
      <c r="O40" s="30"/>
      <c r="P40" s="30"/>
      <c r="Q40" s="30"/>
      <c r="R40" s="30"/>
      <c r="S40" s="30"/>
      <c r="T40" s="30"/>
      <c r="U40" s="30"/>
      <c r="V40" s="31"/>
      <c r="W40" s="31"/>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row>
    <row r="41" spans="1:121" s="2" customFormat="1" ht="30" customHeight="1" x14ac:dyDescent="0.25">
      <c r="A41" s="34"/>
      <c r="B41" s="124" t="s">
        <v>89</v>
      </c>
      <c r="C41" s="124" t="s">
        <v>88</v>
      </c>
      <c r="D41" s="125" t="s">
        <v>46</v>
      </c>
      <c r="E41" s="126">
        <v>0</v>
      </c>
      <c r="F41" s="127">
        <v>44537</v>
      </c>
      <c r="G41" s="127">
        <v>44545</v>
      </c>
      <c r="H41" s="13"/>
      <c r="I41" s="13"/>
      <c r="J41" s="30"/>
      <c r="K41" s="30"/>
      <c r="L41" s="30"/>
      <c r="M41" s="30"/>
      <c r="N41" s="30"/>
      <c r="O41" s="30"/>
      <c r="P41" s="30"/>
      <c r="Q41" s="30"/>
      <c r="R41" s="30"/>
      <c r="S41" s="30"/>
      <c r="T41" s="30"/>
      <c r="U41" s="30"/>
      <c r="V41" s="31"/>
      <c r="W41" s="31"/>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row>
    <row r="42" spans="1:121" s="2" customFormat="1" ht="30" customHeight="1" x14ac:dyDescent="0.25">
      <c r="A42" s="34"/>
      <c r="B42" s="124" t="s">
        <v>90</v>
      </c>
      <c r="C42" s="124" t="s">
        <v>86</v>
      </c>
      <c r="D42" s="125" t="s">
        <v>46</v>
      </c>
      <c r="E42" s="126">
        <v>0</v>
      </c>
      <c r="F42" s="127">
        <v>44512</v>
      </c>
      <c r="G42" s="127">
        <v>44515</v>
      </c>
      <c r="H42" s="13"/>
      <c r="I42" s="13"/>
      <c r="J42" s="30"/>
      <c r="K42" s="30"/>
      <c r="L42" s="30"/>
      <c r="M42" s="30"/>
      <c r="N42" s="30"/>
      <c r="O42" s="30"/>
      <c r="P42" s="30"/>
      <c r="Q42" s="30"/>
      <c r="R42" s="30"/>
      <c r="S42" s="30"/>
      <c r="T42" s="30"/>
      <c r="U42" s="30"/>
      <c r="V42" s="31"/>
      <c r="W42" s="31"/>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row>
    <row r="43" spans="1:121" s="2" customFormat="1" ht="30" customHeight="1" x14ac:dyDescent="0.25">
      <c r="A43" s="34"/>
      <c r="B43" s="124" t="s">
        <v>91</v>
      </c>
      <c r="C43" s="124" t="s">
        <v>88</v>
      </c>
      <c r="D43" s="125" t="s">
        <v>46</v>
      </c>
      <c r="E43" s="126">
        <v>0</v>
      </c>
      <c r="F43" s="127">
        <v>44516</v>
      </c>
      <c r="G43" s="127">
        <v>44519</v>
      </c>
      <c r="H43" s="13"/>
      <c r="I43" s="13"/>
      <c r="J43" s="30"/>
      <c r="K43" s="30"/>
      <c r="L43" s="30"/>
      <c r="M43" s="30"/>
      <c r="N43" s="30"/>
      <c r="O43" s="30"/>
      <c r="P43" s="30"/>
      <c r="Q43" s="30"/>
      <c r="R43" s="30"/>
      <c r="S43" s="30"/>
      <c r="T43" s="30"/>
      <c r="U43" s="30"/>
      <c r="V43" s="31"/>
      <c r="W43" s="31"/>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row>
    <row r="44" spans="1:121" s="2" customFormat="1" ht="30" customHeight="1" x14ac:dyDescent="0.25">
      <c r="A44" s="34"/>
      <c r="B44" s="47" t="s">
        <v>92</v>
      </c>
      <c r="C44" s="47" t="s">
        <v>93</v>
      </c>
      <c r="D44" s="43" t="s">
        <v>42</v>
      </c>
      <c r="E44" s="19">
        <v>0</v>
      </c>
      <c r="F44" s="63">
        <v>44535</v>
      </c>
      <c r="G44" s="63">
        <v>44541</v>
      </c>
      <c r="H44" s="13"/>
      <c r="I44" s="13"/>
      <c r="J44" s="30"/>
      <c r="K44" s="30"/>
      <c r="L44" s="30"/>
      <c r="M44" s="30"/>
      <c r="N44" s="30"/>
      <c r="O44" s="30"/>
      <c r="P44" s="30"/>
      <c r="Q44" s="30"/>
      <c r="R44" s="30"/>
      <c r="S44" s="30"/>
      <c r="T44" s="30"/>
      <c r="U44" s="30"/>
      <c r="V44" s="31"/>
      <c r="W44" s="31"/>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row>
    <row r="45" spans="1:121" s="2" customFormat="1" ht="30" customHeight="1" x14ac:dyDescent="0.25">
      <c r="A45" s="34"/>
      <c r="B45" s="47" t="s">
        <v>94</v>
      </c>
      <c r="C45" s="47" t="s">
        <v>95</v>
      </c>
      <c r="D45" s="43" t="s">
        <v>96</v>
      </c>
      <c r="E45" s="19">
        <f>AVERAGE(E46:E47)</f>
        <v>0</v>
      </c>
      <c r="F45" s="63">
        <v>44535</v>
      </c>
      <c r="G45" s="63">
        <v>44545</v>
      </c>
      <c r="H45" s="13"/>
      <c r="I45" s="13"/>
      <c r="J45" s="30"/>
      <c r="K45" s="30"/>
      <c r="L45" s="30"/>
      <c r="M45" s="30"/>
      <c r="N45" s="30"/>
      <c r="O45" s="30"/>
      <c r="P45" s="30"/>
      <c r="Q45" s="30"/>
      <c r="R45" s="30"/>
      <c r="S45" s="30"/>
      <c r="T45" s="30"/>
      <c r="U45" s="30"/>
      <c r="V45" s="31"/>
      <c r="W45" s="31"/>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row>
    <row r="46" spans="1:121" s="2" customFormat="1" ht="30" customHeight="1" x14ac:dyDescent="0.25">
      <c r="A46" s="34"/>
      <c r="B46" s="124" t="s">
        <v>97</v>
      </c>
      <c r="C46" s="124" t="s">
        <v>95</v>
      </c>
      <c r="D46" s="125" t="s">
        <v>49</v>
      </c>
      <c r="E46" s="126">
        <v>0</v>
      </c>
      <c r="F46" s="127">
        <f>F45</f>
        <v>44535</v>
      </c>
      <c r="G46" s="127">
        <f>G45</f>
        <v>44545</v>
      </c>
      <c r="H46" s="13"/>
      <c r="I46" s="13"/>
      <c r="J46" s="30"/>
      <c r="K46" s="30"/>
      <c r="L46" s="30"/>
      <c r="M46" s="30"/>
      <c r="N46" s="30"/>
      <c r="O46" s="30"/>
      <c r="P46" s="30"/>
      <c r="Q46" s="30"/>
      <c r="R46" s="30"/>
      <c r="S46" s="30"/>
      <c r="T46" s="30"/>
      <c r="U46" s="30"/>
      <c r="V46" s="31"/>
      <c r="W46" s="31"/>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row>
    <row r="47" spans="1:121" s="2" customFormat="1" ht="30" customHeight="1" x14ac:dyDescent="0.25">
      <c r="A47" s="34"/>
      <c r="B47" s="124" t="s">
        <v>98</v>
      </c>
      <c r="C47" s="124" t="s">
        <v>95</v>
      </c>
      <c r="D47" s="125" t="s">
        <v>38</v>
      </c>
      <c r="E47" s="126">
        <v>0</v>
      </c>
      <c r="F47" s="127">
        <f>F45</f>
        <v>44535</v>
      </c>
      <c r="G47" s="127">
        <f>G45</f>
        <v>44545</v>
      </c>
      <c r="H47" s="13"/>
      <c r="I47" s="13"/>
      <c r="J47" s="30"/>
      <c r="K47" s="30"/>
      <c r="L47" s="30"/>
      <c r="M47" s="30"/>
      <c r="N47" s="30"/>
      <c r="O47" s="30"/>
      <c r="P47" s="30"/>
      <c r="Q47" s="30"/>
      <c r="R47" s="30"/>
      <c r="S47" s="30"/>
      <c r="T47" s="30"/>
      <c r="U47" s="30"/>
      <c r="V47" s="31"/>
      <c r="W47" s="31"/>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row>
    <row r="48" spans="1:121" s="2" customFormat="1" ht="30" customHeight="1" x14ac:dyDescent="0.25">
      <c r="A48" s="34"/>
      <c r="B48" s="47" t="s">
        <v>99</v>
      </c>
      <c r="C48" s="47" t="s">
        <v>100</v>
      </c>
      <c r="D48" s="43" t="s">
        <v>35</v>
      </c>
      <c r="E48" s="19">
        <v>0</v>
      </c>
      <c r="F48" s="63">
        <v>44512</v>
      </c>
      <c r="G48" s="63">
        <v>44545</v>
      </c>
      <c r="H48" s="13"/>
      <c r="I48" s="13"/>
      <c r="J48" s="30"/>
      <c r="K48" s="30"/>
      <c r="L48" s="30"/>
      <c r="M48" s="30"/>
      <c r="N48" s="30"/>
      <c r="O48" s="30"/>
      <c r="P48" s="30"/>
      <c r="Q48" s="30"/>
      <c r="R48" s="30"/>
      <c r="S48" s="30"/>
      <c r="T48" s="30"/>
      <c r="U48" s="30"/>
      <c r="V48" s="31"/>
      <c r="W48" s="31"/>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row>
    <row r="49" spans="1:121" s="2" customFormat="1" ht="30" customHeight="1" x14ac:dyDescent="0.25">
      <c r="A49" s="34"/>
      <c r="B49" s="124" t="s">
        <v>101</v>
      </c>
      <c r="C49" s="124" t="s">
        <v>100</v>
      </c>
      <c r="D49" s="125" t="s">
        <v>35</v>
      </c>
      <c r="E49" s="126">
        <v>0</v>
      </c>
      <c r="F49" s="127">
        <v>44525</v>
      </c>
      <c r="G49" s="127">
        <f>G48</f>
        <v>44545</v>
      </c>
      <c r="H49" s="13"/>
      <c r="I49" s="13"/>
      <c r="J49" s="30"/>
      <c r="K49" s="30"/>
      <c r="L49" s="30"/>
      <c r="M49" s="30"/>
      <c r="N49" s="30"/>
      <c r="O49" s="30"/>
      <c r="P49" s="30"/>
      <c r="Q49" s="30"/>
      <c r="R49" s="30"/>
      <c r="S49" s="30"/>
      <c r="T49" s="30"/>
      <c r="U49" s="30"/>
      <c r="V49" s="31"/>
      <c r="W49" s="31"/>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row>
    <row r="50" spans="1:121" s="2" customFormat="1" ht="30" customHeight="1" x14ac:dyDescent="0.25">
      <c r="A50" s="34"/>
      <c r="B50" s="124" t="s">
        <v>102</v>
      </c>
      <c r="C50" s="124" t="s">
        <v>100</v>
      </c>
      <c r="D50" s="125" t="s">
        <v>35</v>
      </c>
      <c r="E50" s="126">
        <v>0</v>
      </c>
      <c r="F50" s="127">
        <f>F48</f>
        <v>44512</v>
      </c>
      <c r="G50" s="127">
        <v>44524</v>
      </c>
      <c r="H50" s="13"/>
      <c r="I50" s="13"/>
      <c r="J50" s="30"/>
      <c r="K50" s="30"/>
      <c r="L50" s="30"/>
      <c r="M50" s="30"/>
      <c r="N50" s="30"/>
      <c r="O50" s="30"/>
      <c r="P50" s="30"/>
      <c r="Q50" s="30"/>
      <c r="R50" s="30"/>
      <c r="S50" s="30"/>
      <c r="T50" s="30"/>
      <c r="U50" s="30"/>
      <c r="V50" s="31"/>
      <c r="W50" s="31"/>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row>
    <row r="51" spans="1:121" s="2" customFormat="1" ht="30" customHeight="1" x14ac:dyDescent="0.25">
      <c r="A51" s="34"/>
      <c r="B51" s="20" t="s">
        <v>103</v>
      </c>
      <c r="C51" s="20"/>
      <c r="D51" s="117"/>
      <c r="E51" s="118">
        <f>AVERAGE(E52:E53)</f>
        <v>0</v>
      </c>
      <c r="F51" s="119">
        <v>44564</v>
      </c>
      <c r="G51" s="120">
        <v>44581</v>
      </c>
      <c r="H51" s="13"/>
      <c r="I51" s="13">
        <f t="shared" si="14"/>
        <v>18</v>
      </c>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row>
    <row r="52" spans="1:121" s="2" customFormat="1" ht="30" customHeight="1" x14ac:dyDescent="0.25">
      <c r="A52" s="34"/>
      <c r="B52" s="48" t="s">
        <v>104</v>
      </c>
      <c r="C52" s="48"/>
      <c r="D52" s="44" t="s">
        <v>105</v>
      </c>
      <c r="E52" s="22">
        <v>0</v>
      </c>
      <c r="F52" s="64">
        <v>44564</v>
      </c>
      <c r="G52" s="64">
        <v>44578</v>
      </c>
      <c r="H52" s="13"/>
      <c r="I52" s="13">
        <f t="shared" si="14"/>
        <v>15</v>
      </c>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row>
    <row r="53" spans="1:121" s="2" customFormat="1" ht="30" customHeight="1" x14ac:dyDescent="0.25">
      <c r="A53" s="34"/>
      <c r="B53" s="48" t="s">
        <v>106</v>
      </c>
      <c r="C53" s="48"/>
      <c r="D53" s="44" t="s">
        <v>107</v>
      </c>
      <c r="E53" s="22">
        <v>0</v>
      </c>
      <c r="F53" s="64">
        <v>44571</v>
      </c>
      <c r="G53" s="64">
        <v>44581</v>
      </c>
      <c r="H53" s="13"/>
      <c r="I53" s="13">
        <f t="shared" si="14"/>
        <v>11</v>
      </c>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row>
    <row r="54" spans="1:121" s="149" customFormat="1" ht="30" customHeight="1" x14ac:dyDescent="0.25">
      <c r="A54" s="146"/>
      <c r="B54" s="23" t="s">
        <v>108</v>
      </c>
      <c r="C54" s="23"/>
      <c r="D54" s="121"/>
      <c r="E54" s="122">
        <f>AVERAGE(E55:E57)</f>
        <v>0</v>
      </c>
      <c r="F54" s="123">
        <v>44571</v>
      </c>
      <c r="G54" s="123">
        <v>44581</v>
      </c>
      <c r="H54" s="147"/>
      <c r="I54" s="147">
        <f t="shared" si="14"/>
        <v>11</v>
      </c>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c r="BH54" s="148"/>
      <c r="BI54" s="148"/>
      <c r="BJ54" s="148"/>
      <c r="BK54" s="148"/>
      <c r="BL54" s="148"/>
      <c r="BM54" s="148"/>
      <c r="BN54" s="148"/>
      <c r="BO54" s="148"/>
      <c r="BP54" s="148"/>
      <c r="BQ54" s="148"/>
      <c r="BR54" s="148"/>
      <c r="BS54" s="148"/>
      <c r="BT54" s="148"/>
      <c r="BU54" s="148"/>
      <c r="BV54" s="148"/>
      <c r="BW54" s="148"/>
      <c r="BX54" s="148"/>
      <c r="BY54" s="148"/>
      <c r="BZ54" s="148"/>
      <c r="CA54" s="148"/>
      <c r="CB54" s="148"/>
      <c r="CC54" s="148"/>
      <c r="CD54" s="148"/>
      <c r="CE54" s="148"/>
      <c r="CF54" s="148"/>
      <c r="CG54" s="148"/>
      <c r="CH54" s="148"/>
      <c r="CI54" s="148"/>
      <c r="CJ54" s="148"/>
      <c r="CK54" s="148"/>
      <c r="CL54" s="148"/>
      <c r="CM54" s="148"/>
      <c r="CN54" s="148"/>
      <c r="CO54" s="148"/>
      <c r="CP54" s="148"/>
      <c r="CQ54" s="148"/>
      <c r="CR54" s="148"/>
      <c r="CS54" s="148"/>
      <c r="CT54" s="148"/>
      <c r="CU54" s="148"/>
      <c r="CV54" s="148"/>
      <c r="CW54" s="148"/>
      <c r="CX54" s="148"/>
      <c r="CY54" s="148"/>
      <c r="CZ54" s="148"/>
      <c r="DA54" s="148"/>
      <c r="DB54" s="148"/>
      <c r="DC54" s="148"/>
      <c r="DD54" s="148"/>
      <c r="DE54" s="148"/>
      <c r="DF54" s="148"/>
      <c r="DG54" s="148"/>
      <c r="DH54" s="148"/>
      <c r="DI54" s="148"/>
      <c r="DJ54" s="148"/>
      <c r="DK54" s="148"/>
      <c r="DL54" s="148"/>
      <c r="DM54" s="148"/>
      <c r="DN54" s="148"/>
      <c r="DO54" s="148"/>
      <c r="DP54" s="148"/>
      <c r="DQ54" s="148"/>
    </row>
    <row r="55" spans="1:121" s="2" customFormat="1" ht="30" customHeight="1" x14ac:dyDescent="0.25">
      <c r="A55" s="34"/>
      <c r="B55" s="99" t="s">
        <v>109</v>
      </c>
      <c r="C55" s="99"/>
      <c r="D55" s="71" t="s">
        <v>46</v>
      </c>
      <c r="E55" s="72">
        <v>0</v>
      </c>
      <c r="F55" s="73">
        <v>44571</v>
      </c>
      <c r="G55" s="73">
        <v>44576</v>
      </c>
      <c r="H55" s="13"/>
      <c r="I55" s="13"/>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row>
    <row r="56" spans="1:121" s="2" customFormat="1" ht="30" customHeight="1" x14ac:dyDescent="0.25">
      <c r="A56" s="34"/>
      <c r="B56" s="49" t="s">
        <v>110</v>
      </c>
      <c r="C56" s="49"/>
      <c r="D56" s="45" t="s">
        <v>111</v>
      </c>
      <c r="E56" s="25">
        <v>0</v>
      </c>
      <c r="F56" s="65">
        <v>44571</v>
      </c>
      <c r="G56" s="65">
        <v>44581</v>
      </c>
      <c r="H56" s="13"/>
      <c r="I56" s="13">
        <f t="shared" si="14"/>
        <v>11</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row>
    <row r="57" spans="1:121" s="2" customFormat="1" ht="30" customHeight="1" x14ac:dyDescent="0.25">
      <c r="A57" s="34"/>
      <c r="B57" s="49" t="s">
        <v>112</v>
      </c>
      <c r="C57" s="49"/>
      <c r="D57" s="45" t="s">
        <v>52</v>
      </c>
      <c r="E57" s="25">
        <v>0</v>
      </c>
      <c r="F57" s="65">
        <v>44571</v>
      </c>
      <c r="G57" s="65">
        <v>44581</v>
      </c>
      <c r="H57" s="13"/>
      <c r="I57" s="13">
        <f t="shared" si="14"/>
        <v>11</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row>
    <row r="58" spans="1:121" s="2" customFormat="1" ht="30" customHeight="1" x14ac:dyDescent="0.25">
      <c r="A58" s="34" t="s">
        <v>25</v>
      </c>
      <c r="B58" s="50"/>
      <c r="C58" s="50"/>
      <c r="D58" s="46"/>
      <c r="E58" s="12"/>
      <c r="F58" s="66"/>
      <c r="G58" s="66"/>
      <c r="H58" s="13"/>
      <c r="I58" s="13" t="str">
        <f t="shared" si="14"/>
        <v/>
      </c>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row>
    <row r="59" spans="1:121" s="2" customFormat="1" ht="30" customHeight="1" x14ac:dyDescent="0.25">
      <c r="A59" s="35" t="s">
        <v>26</v>
      </c>
      <c r="B59" s="26"/>
      <c r="C59" s="26"/>
      <c r="D59" s="27"/>
      <c r="E59" s="28"/>
      <c r="F59" s="58"/>
      <c r="G59" s="59"/>
      <c r="H59" s="29"/>
      <c r="I59" s="29" t="str">
        <f t="shared" si="14"/>
        <v/>
      </c>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row>
    <row r="60" spans="1:121" ht="30" customHeight="1" x14ac:dyDescent="0.25">
      <c r="H60" s="5"/>
    </row>
    <row r="61" spans="1:121" ht="30" customHeight="1" x14ac:dyDescent="0.25">
      <c r="D61" s="10"/>
      <c r="G61" s="36"/>
    </row>
    <row r="62" spans="1:121" ht="30" customHeight="1" x14ac:dyDescent="0.25">
      <c r="D62" s="11"/>
    </row>
  </sheetData>
  <mergeCells count="19">
    <mergeCell ref="AZ2:BF2"/>
    <mergeCell ref="BG2:BM2"/>
    <mergeCell ref="BN2:BT2"/>
    <mergeCell ref="DK2:DQ2"/>
    <mergeCell ref="B3:H3"/>
    <mergeCell ref="CB2:CH2"/>
    <mergeCell ref="CI2:CO2"/>
    <mergeCell ref="CP2:CV2"/>
    <mergeCell ref="CW2:DC2"/>
    <mergeCell ref="DD2:DJ2"/>
    <mergeCell ref="BU2:CA2"/>
    <mergeCell ref="AE2:AK2"/>
    <mergeCell ref="AL2:AR2"/>
    <mergeCell ref="AS2:AY2"/>
    <mergeCell ref="D1:E1"/>
    <mergeCell ref="F1:G1"/>
    <mergeCell ref="J2:P2"/>
    <mergeCell ref="Q2:W2"/>
    <mergeCell ref="X2:AD2"/>
  </mergeCells>
  <conditionalFormatting sqref="E5:E59">
    <cfRule type="dataBar" priority="25">
      <dataBar>
        <cfvo type="num" val="0"/>
        <cfvo type="num" val="1"/>
        <color theme="0" tint="-0.249977111117893"/>
      </dataBar>
      <extLst>
        <ext xmlns:x14="http://schemas.microsoft.com/office/spreadsheetml/2009/9/main" uri="{B025F937-C7B1-47D3-B67F-A62EFF666E3E}">
          <x14:id>{D4553B1C-F4A0-42BD-AC73-C5E9574B5DCA}</x14:id>
        </ext>
      </extLst>
    </cfRule>
  </conditionalFormatting>
  <conditionalFormatting sqref="J3:T59 V3:AD59 CG3:CH59 CW3:DH59 DP3:DP59 AL3:CE59">
    <cfRule type="expression" dxfId="59" priority="28">
      <formula>AND(TODAY()&gt;=J$3,TODAY()&lt;K$3)</formula>
    </cfRule>
  </conditionalFormatting>
  <conditionalFormatting sqref="J5:T59 V5:AD59 CG5:CH59 CW5:DH59 DP5:DP59 AL5:CE59">
    <cfRule type="expression" dxfId="58" priority="26">
      <formula>AND(début_tâche&lt;=J$3,ROUNDDOWN((fin_tâche-début_tâche+1)*avancement_tâche,0)+début_tâche-1&gt;=J$3)</formula>
    </cfRule>
    <cfRule type="expression" dxfId="57" priority="27" stopIfTrue="1">
      <formula>AND(fin_tâche&gt;=J$3,début_tâche&lt;K$3)</formula>
    </cfRule>
  </conditionalFormatting>
  <conditionalFormatting sqref="U3:U59">
    <cfRule type="expression" dxfId="56" priority="24">
      <formula>AND(TODAY()&gt;=U$3,TODAY()&lt;V$3)</formula>
    </cfRule>
  </conditionalFormatting>
  <conditionalFormatting sqref="U5:U59">
    <cfRule type="expression" dxfId="55" priority="22">
      <formula>AND(début_tâche&lt;=U$3,ROUNDDOWN((fin_tâche-début_tâche+1)*avancement_tâche,0)+début_tâche-1&gt;=U$3)</formula>
    </cfRule>
    <cfRule type="expression" dxfId="54" priority="23" stopIfTrue="1">
      <formula>AND(fin_tâche&gt;=U$3,début_tâche&lt;V$3)</formula>
    </cfRule>
  </conditionalFormatting>
  <conditionalFormatting sqref="CF3:CF59">
    <cfRule type="expression" dxfId="53" priority="21">
      <formula>AND(TODAY()&gt;=CF$3,TODAY()&lt;CG$3)</formula>
    </cfRule>
  </conditionalFormatting>
  <conditionalFormatting sqref="CF5:CF59">
    <cfRule type="expression" dxfId="52" priority="19">
      <formula>AND(début_tâche&lt;=CF$3,ROUNDDOWN((fin_tâche-début_tâche+1)*avancement_tâche,0)+début_tâche-1&gt;=CF$3)</formula>
    </cfRule>
    <cfRule type="expression" dxfId="51" priority="20" stopIfTrue="1">
      <formula>AND(fin_tâche&gt;=CF$3,début_tâche&lt;CG$3)</formula>
    </cfRule>
  </conditionalFormatting>
  <conditionalFormatting sqref="CI3:CS59 CU3:CV59">
    <cfRule type="expression" dxfId="50" priority="18">
      <formula>AND(TODAY()&gt;=CI$3,TODAY()&lt;CJ$3)</formula>
    </cfRule>
  </conditionalFormatting>
  <conditionalFormatting sqref="CI5:CS59 CU5:CV59">
    <cfRule type="expression" dxfId="49" priority="16">
      <formula>AND(début_tâche&lt;=CI$3,ROUNDDOWN((fin_tâche-début_tâche+1)*avancement_tâche,0)+début_tâche-1&gt;=CI$3)</formula>
    </cfRule>
    <cfRule type="expression" dxfId="48" priority="17" stopIfTrue="1">
      <formula>AND(fin_tâche&gt;=CI$3,début_tâche&lt;CJ$3)</formula>
    </cfRule>
  </conditionalFormatting>
  <conditionalFormatting sqref="CT3:CT59">
    <cfRule type="expression" dxfId="47" priority="15">
      <formula>AND(TODAY()&gt;=CT$3,TODAY()&lt;CU$3)</formula>
    </cfRule>
  </conditionalFormatting>
  <conditionalFormatting sqref="CT5:CT59">
    <cfRule type="expression" dxfId="46" priority="13">
      <formula>AND(début_tâche&lt;=CT$3,ROUNDDOWN((fin_tâche-début_tâche+1)*avancement_tâche,0)+début_tâche-1&gt;=CT$3)</formula>
    </cfRule>
    <cfRule type="expression" dxfId="45" priority="14" stopIfTrue="1">
      <formula>AND(fin_tâche&gt;=CT$3,début_tâche&lt;CU$3)</formula>
    </cfRule>
  </conditionalFormatting>
  <conditionalFormatting sqref="DI3:DJ59">
    <cfRule type="expression" dxfId="44" priority="12">
      <formula>AND(TODAY()&gt;=DI$3,TODAY()&lt;DJ$3)</formula>
    </cfRule>
  </conditionalFormatting>
  <conditionalFormatting sqref="DI5:DJ59">
    <cfRule type="expression" dxfId="43" priority="10">
      <formula>AND(début_tâche&lt;=DI$3,ROUNDDOWN((fin_tâche-début_tâche+1)*avancement_tâche,0)+début_tâche-1&gt;=DI$3)</formula>
    </cfRule>
    <cfRule type="expression" dxfId="42" priority="11" stopIfTrue="1">
      <formula>AND(fin_tâche&gt;=DI$3,début_tâche&lt;DJ$3)</formula>
    </cfRule>
  </conditionalFormatting>
  <conditionalFormatting sqref="DK3:DN59">
    <cfRule type="expression" dxfId="41" priority="9">
      <formula>AND(TODAY()&gt;=DK$3,TODAY()&lt;DL$3)</formula>
    </cfRule>
  </conditionalFormatting>
  <conditionalFormatting sqref="DK5:DN59">
    <cfRule type="expression" dxfId="40" priority="7">
      <formula>AND(début_tâche&lt;=DK$3,ROUNDDOWN((fin_tâche-début_tâche+1)*avancement_tâche,0)+début_tâche-1&gt;=DK$3)</formula>
    </cfRule>
    <cfRule type="expression" dxfId="39" priority="8" stopIfTrue="1">
      <formula>AND(fin_tâche&gt;=DK$3,début_tâche&lt;DL$3)</formula>
    </cfRule>
  </conditionalFormatting>
  <conditionalFormatting sqref="DO3:DO59">
    <cfRule type="expression" dxfId="38" priority="6">
      <formula>AND(TODAY()&gt;=DO$3,TODAY()&lt;DP$3)</formula>
    </cfRule>
  </conditionalFormatting>
  <conditionalFormatting sqref="DO5:DO59">
    <cfRule type="expression" dxfId="37" priority="4">
      <formula>AND(début_tâche&lt;=DO$3,ROUNDDOWN((fin_tâche-début_tâche+1)*avancement_tâche,0)+début_tâche-1&gt;=DO$3)</formula>
    </cfRule>
    <cfRule type="expression" dxfId="36" priority="5" stopIfTrue="1">
      <formula>AND(fin_tâche&gt;=DO$3,début_tâche&lt;DP$3)</formula>
    </cfRule>
  </conditionalFormatting>
  <conditionalFormatting sqref="DQ5:DQ59">
    <cfRule type="expression" dxfId="35" priority="30">
      <formula>AND(début_tâche&lt;=DQ$3,ROUNDDOWN((fin_tâche-début_tâche+1)*avancement_tâche,0)+début_tâche-1&gt;=DQ$3)</formula>
    </cfRule>
  </conditionalFormatting>
  <conditionalFormatting sqref="AE3:AK59">
    <cfRule type="expression" dxfId="34" priority="3">
      <formula>AND(TODAY()&gt;=AE$3,TODAY()&lt;AF$3)</formula>
    </cfRule>
  </conditionalFormatting>
  <conditionalFormatting sqref="AE5:AK59">
    <cfRule type="expression" dxfId="33" priority="1">
      <formula>AND(début_tâche&lt;=AE$3,ROUNDDOWN((fin_tâche-début_tâche+1)*avancement_tâche,0)+début_tâche-1&gt;=AE$3)</formula>
    </cfRule>
    <cfRule type="expression" dxfId="32" priority="2" stopIfTrue="1">
      <formula>AND(fin_tâche&gt;=AE$3,début_tâche&lt;AF$3)</formula>
    </cfRule>
  </conditionalFormatting>
  <dataValidations count="1">
    <dataValidation type="whole" operator="greaterThanOrEqual" allowBlank="1" showInputMessage="1" promptTitle="Semaine d’affichage" prompt="La modification de ce nombre entraînera la défilement du diagramme de Gantt." sqref="F2" xr:uid="{F5715F49-9C9B-4DF9-9451-5EB043D25976}">
      <formula1>1</formula1>
    </dataValidation>
  </dataValidations>
  <printOptions horizontalCentered="1"/>
  <pageMargins left="0.35" right="0.35" top="0.35" bottom="0.5" header="0.3" footer="0.3"/>
  <pageSetup paperSize="9" scale="59"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D4553B1C-F4A0-42BD-AC73-C5E9574B5DCA}">
            <x14:dataBar minLength="0" maxLength="100" gradient="0">
              <x14:cfvo type="num">
                <xm:f>0</xm:f>
              </x14:cfvo>
              <x14:cfvo type="num">
                <xm:f>1</xm:f>
              </x14:cfvo>
              <x14:negativeFillColor rgb="FFFF0000"/>
              <x14:axisColor rgb="FF000000"/>
            </x14:dataBar>
          </x14:cfRule>
          <xm:sqref>E5:E59</xm:sqref>
        </x14:conditionalFormatting>
        <x14:conditionalFormatting xmlns:xm="http://schemas.microsoft.com/office/excel/2006/main">
          <x14:cfRule type="expression" priority="29" id="{1259E90F-5248-4E6C-ADB4-EE7B6E27BEBD}">
            <xm:f>AND(TODAY()&gt;=DQ$3,TODAY()&lt;Planning!#REF!)</xm:f>
            <x14:dxf>
              <border>
                <left style="thin">
                  <color rgb="FFC00000"/>
                </left>
                <right style="thin">
                  <color rgb="FFC00000"/>
                </right>
                <vertical/>
                <horizontal/>
              </border>
            </x14:dxf>
          </x14:cfRule>
          <xm:sqref>DQ3:DQ59</xm:sqref>
        </x14:conditionalFormatting>
        <x14:conditionalFormatting xmlns:xm="http://schemas.microsoft.com/office/excel/2006/main">
          <x14:cfRule type="expression" priority="31" stopIfTrue="1" id="{9C67D145-5045-47F2-9D8E-91E57EAE8C14}">
            <xm:f>AND(fin_tâche&gt;=DQ$3,début_tâche&lt;Planning!#REF!)</xm:f>
            <x14:dxf>
              <fill>
                <patternFill>
                  <bgColor theme="7"/>
                </patternFill>
              </fill>
              <border>
                <left/>
                <right/>
              </border>
            </x14:dxf>
          </x14:cfRule>
          <xm:sqref>DQ5:DQ59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A7AC7-8188-4727-854F-46E882C2C2AD}">
  <sheetPr>
    <pageSetUpPr fitToPage="1"/>
  </sheetPr>
  <dimension ref="A1:DQ68"/>
  <sheetViews>
    <sheetView showGridLines="0" tabSelected="1" showRuler="0" zoomScale="85" zoomScaleNormal="85" zoomScalePageLayoutView="70" workbookViewId="0">
      <pane ySplit="4" topLeftCell="A16" activePane="bottomLeft" state="frozen"/>
      <selection activeCell="B2" sqref="B2"/>
      <selection pane="bottomLeft" activeCell="B1" sqref="B1"/>
    </sheetView>
  </sheetViews>
  <sheetFormatPr baseColWidth="10" defaultColWidth="9.140625" defaultRowHeight="30" customHeight="1" x14ac:dyDescent="0.25"/>
  <cols>
    <col min="1" max="1" width="2.7109375" style="34" customWidth="1"/>
    <col min="2" max="2" width="73.7109375" bestFit="1" customWidth="1"/>
    <col min="3" max="3" width="50" bestFit="1" customWidth="1"/>
    <col min="4" max="4" width="19.28515625" bestFit="1" customWidth="1"/>
    <col min="5" max="5" width="18.42578125" bestFit="1" customWidth="1"/>
    <col min="6" max="6" width="11" style="4" customWidth="1"/>
    <col min="7" max="7" width="10.42578125" customWidth="1"/>
    <col min="8" max="8" width="2.7109375" customWidth="1"/>
    <col min="9" max="9" width="9.5703125" hidden="1" customWidth="1"/>
    <col min="10" max="65" width="2.5703125" customWidth="1"/>
    <col min="66" max="67" width="2.85546875" bestFit="1" customWidth="1"/>
    <col min="68" max="68" width="2.42578125" bestFit="1" customWidth="1"/>
    <col min="69" max="73" width="2" bestFit="1" customWidth="1"/>
    <col min="74" max="75" width="2.42578125" bestFit="1" customWidth="1"/>
    <col min="76" max="76" width="2" bestFit="1" customWidth="1"/>
    <col min="77" max="83" width="2.85546875" bestFit="1" customWidth="1"/>
    <col min="84" max="84" width="2.5703125" customWidth="1"/>
    <col min="85" max="86" width="2.85546875" bestFit="1" customWidth="1"/>
    <col min="87" max="87" width="2" bestFit="1" customWidth="1"/>
    <col min="88" max="89" width="2.42578125" bestFit="1" customWidth="1"/>
    <col min="90" max="90" width="2" bestFit="1" customWidth="1"/>
    <col min="91" max="97" width="2.85546875" bestFit="1" customWidth="1"/>
    <col min="98" max="98" width="2.5703125" customWidth="1"/>
    <col min="99" max="100" width="2.85546875" bestFit="1" customWidth="1"/>
    <col min="101" max="101" width="2" bestFit="1" customWidth="1"/>
    <col min="102" max="103" width="2.42578125" bestFit="1" customWidth="1"/>
    <col min="104" max="107" width="2" bestFit="1" customWidth="1"/>
    <col min="108" max="112" width="2.85546875" bestFit="1" customWidth="1"/>
    <col min="113" max="113" width="2" bestFit="1" customWidth="1"/>
    <col min="114" max="114" width="2.42578125" bestFit="1" customWidth="1"/>
    <col min="115" max="118" width="2.85546875" bestFit="1" customWidth="1"/>
    <col min="119" max="119" width="2.5703125" customWidth="1"/>
    <col min="120" max="121" width="2.85546875" bestFit="1" customWidth="1"/>
  </cols>
  <sheetData>
    <row r="1" spans="1:121" ht="30" customHeight="1" x14ac:dyDescent="0.35">
      <c r="B1" s="108" t="s">
        <v>1</v>
      </c>
      <c r="C1" s="41"/>
      <c r="D1" s="162" t="s">
        <v>27</v>
      </c>
      <c r="E1" s="163"/>
      <c r="F1" s="161">
        <v>44466</v>
      </c>
      <c r="G1" s="161"/>
    </row>
    <row r="2" spans="1:121" ht="25.15" customHeight="1" x14ac:dyDescent="0.25">
      <c r="A2" s="35" t="s">
        <v>6</v>
      </c>
      <c r="B2" s="107" t="s">
        <v>3</v>
      </c>
      <c r="C2" s="104"/>
      <c r="D2" s="105"/>
      <c r="E2" s="105" t="s">
        <v>28</v>
      </c>
      <c r="F2" s="152">
        <v>1</v>
      </c>
      <c r="J2" s="157">
        <f>J3</f>
        <v>44466</v>
      </c>
      <c r="K2" s="158"/>
      <c r="L2" s="158"/>
      <c r="M2" s="158"/>
      <c r="N2" s="158"/>
      <c r="O2" s="158"/>
      <c r="P2" s="159"/>
      <c r="Q2" s="157">
        <f>Q3</f>
        <v>44473</v>
      </c>
      <c r="R2" s="158"/>
      <c r="S2" s="158"/>
      <c r="T2" s="158"/>
      <c r="U2" s="158"/>
      <c r="V2" s="158"/>
      <c r="W2" s="159"/>
      <c r="X2" s="157">
        <f>X3</f>
        <v>44480</v>
      </c>
      <c r="Y2" s="158"/>
      <c r="Z2" s="158"/>
      <c r="AA2" s="158"/>
      <c r="AB2" s="158"/>
      <c r="AC2" s="158"/>
      <c r="AD2" s="159"/>
      <c r="AE2" s="157">
        <f>AE3</f>
        <v>44487</v>
      </c>
      <c r="AF2" s="158"/>
      <c r="AG2" s="158"/>
      <c r="AH2" s="158"/>
      <c r="AI2" s="158"/>
      <c r="AJ2" s="158"/>
      <c r="AK2" s="159"/>
      <c r="AL2" s="157">
        <f>AL3</f>
        <v>44494</v>
      </c>
      <c r="AM2" s="158"/>
      <c r="AN2" s="158"/>
      <c r="AO2" s="158"/>
      <c r="AP2" s="158"/>
      <c r="AQ2" s="158"/>
      <c r="AR2" s="159"/>
      <c r="AS2" s="157">
        <f>AS3</f>
        <v>44501</v>
      </c>
      <c r="AT2" s="158"/>
      <c r="AU2" s="158"/>
      <c r="AV2" s="158"/>
      <c r="AW2" s="158"/>
      <c r="AX2" s="158"/>
      <c r="AY2" s="159"/>
      <c r="AZ2" s="157">
        <f>AZ3</f>
        <v>44508</v>
      </c>
      <c r="BA2" s="158"/>
      <c r="BB2" s="158"/>
      <c r="BC2" s="158"/>
      <c r="BD2" s="158"/>
      <c r="BE2" s="158"/>
      <c r="BF2" s="159"/>
      <c r="BG2" s="157">
        <f>BG3</f>
        <v>44515</v>
      </c>
      <c r="BH2" s="158"/>
      <c r="BI2" s="158"/>
      <c r="BJ2" s="158"/>
      <c r="BK2" s="158"/>
      <c r="BL2" s="158"/>
      <c r="BM2" s="159"/>
      <c r="BN2" s="157">
        <f t="shared" ref="BN2" si="0">BN3</f>
        <v>44522</v>
      </c>
      <c r="BO2" s="158"/>
      <c r="BP2" s="158"/>
      <c r="BQ2" s="158"/>
      <c r="BR2" s="158"/>
      <c r="BS2" s="158"/>
      <c r="BT2" s="159"/>
      <c r="BU2" s="157">
        <f t="shared" ref="BU2" si="1">BU3</f>
        <v>44529</v>
      </c>
      <c r="BV2" s="158"/>
      <c r="BW2" s="158"/>
      <c r="BX2" s="158"/>
      <c r="BY2" s="158"/>
      <c r="BZ2" s="158"/>
      <c r="CA2" s="159"/>
      <c r="CB2" s="157">
        <f t="shared" ref="CB2" si="2">CB3</f>
        <v>44536</v>
      </c>
      <c r="CC2" s="158"/>
      <c r="CD2" s="158"/>
      <c r="CE2" s="158"/>
      <c r="CF2" s="158"/>
      <c r="CG2" s="158"/>
      <c r="CH2" s="159"/>
      <c r="CI2" s="157">
        <f t="shared" ref="CI2" si="3">CI3</f>
        <v>44543</v>
      </c>
      <c r="CJ2" s="158"/>
      <c r="CK2" s="158"/>
      <c r="CL2" s="158"/>
      <c r="CM2" s="158"/>
      <c r="CN2" s="158"/>
      <c r="CO2" s="159"/>
      <c r="CP2" s="157">
        <f t="shared" ref="CP2" si="4">CP3</f>
        <v>44550</v>
      </c>
      <c r="CQ2" s="158"/>
      <c r="CR2" s="158"/>
      <c r="CS2" s="158"/>
      <c r="CT2" s="158"/>
      <c r="CU2" s="158"/>
      <c r="CV2" s="159"/>
      <c r="CW2" s="157">
        <f t="shared" ref="CW2" si="5">CW3</f>
        <v>44557</v>
      </c>
      <c r="CX2" s="158"/>
      <c r="CY2" s="158"/>
      <c r="CZ2" s="158"/>
      <c r="DA2" s="158"/>
      <c r="DB2" s="158"/>
      <c r="DC2" s="159"/>
      <c r="DD2" s="157">
        <f t="shared" ref="DD2" si="6">DD3</f>
        <v>44564</v>
      </c>
      <c r="DE2" s="158"/>
      <c r="DF2" s="158"/>
      <c r="DG2" s="158"/>
      <c r="DH2" s="158"/>
      <c r="DI2" s="158"/>
      <c r="DJ2" s="159"/>
      <c r="DK2" s="157">
        <f t="shared" ref="DK2" si="7">DK3</f>
        <v>44571</v>
      </c>
      <c r="DL2" s="158"/>
      <c r="DM2" s="158"/>
      <c r="DN2" s="158"/>
      <c r="DO2" s="158"/>
      <c r="DP2" s="158"/>
      <c r="DQ2" s="159"/>
    </row>
    <row r="3" spans="1:121" ht="15" customHeight="1" x14ac:dyDescent="0.25">
      <c r="A3" s="35" t="s">
        <v>7</v>
      </c>
      <c r="B3" s="160"/>
      <c r="C3" s="160"/>
      <c r="D3" s="160"/>
      <c r="E3" s="160"/>
      <c r="F3" s="160"/>
      <c r="G3" s="160"/>
      <c r="H3" s="160"/>
      <c r="J3" s="60">
        <f>Début_Projet-WEEKDAY(Début_Projet,1)+2+7*(Semaine_Affichage-1)</f>
        <v>44466</v>
      </c>
      <c r="K3" s="61">
        <f>J3+1</f>
        <v>44467</v>
      </c>
      <c r="L3" s="61">
        <f t="shared" ref="L3:AY3" si="8">K3+1</f>
        <v>44468</v>
      </c>
      <c r="M3" s="61">
        <f t="shared" si="8"/>
        <v>44469</v>
      </c>
      <c r="N3" s="61">
        <f t="shared" si="8"/>
        <v>44470</v>
      </c>
      <c r="O3" s="61">
        <f t="shared" si="8"/>
        <v>44471</v>
      </c>
      <c r="P3" s="62">
        <f t="shared" si="8"/>
        <v>44472</v>
      </c>
      <c r="Q3" s="60">
        <f>P3+1</f>
        <v>44473</v>
      </c>
      <c r="R3" s="61">
        <f>Q3+1</f>
        <v>44474</v>
      </c>
      <c r="S3" s="61">
        <f t="shared" si="8"/>
        <v>44475</v>
      </c>
      <c r="T3" s="61">
        <f t="shared" si="8"/>
        <v>44476</v>
      </c>
      <c r="U3" s="61">
        <f t="shared" si="8"/>
        <v>44477</v>
      </c>
      <c r="V3" s="61">
        <f t="shared" si="8"/>
        <v>44478</v>
      </c>
      <c r="W3" s="62">
        <f t="shared" si="8"/>
        <v>44479</v>
      </c>
      <c r="X3" s="60">
        <f>W3+1</f>
        <v>44480</v>
      </c>
      <c r="Y3" s="61">
        <f>X3+1</f>
        <v>44481</v>
      </c>
      <c r="Z3" s="61">
        <f t="shared" si="8"/>
        <v>44482</v>
      </c>
      <c r="AA3" s="61">
        <f t="shared" si="8"/>
        <v>44483</v>
      </c>
      <c r="AB3" s="61">
        <f t="shared" si="8"/>
        <v>44484</v>
      </c>
      <c r="AC3" s="61">
        <f t="shared" si="8"/>
        <v>44485</v>
      </c>
      <c r="AD3" s="62">
        <f t="shared" si="8"/>
        <v>44486</v>
      </c>
      <c r="AE3" s="60">
        <f>AD3+1</f>
        <v>44487</v>
      </c>
      <c r="AF3" s="61">
        <f>AE3+1</f>
        <v>44488</v>
      </c>
      <c r="AG3" s="61">
        <f t="shared" ref="AG3" si="9">AF3+1</f>
        <v>44489</v>
      </c>
      <c r="AH3" s="61">
        <f t="shared" ref="AH3" si="10">AG3+1</f>
        <v>44490</v>
      </c>
      <c r="AI3" s="61">
        <f t="shared" ref="AI3" si="11">AH3+1</f>
        <v>44491</v>
      </c>
      <c r="AJ3" s="61">
        <f t="shared" ref="AJ3" si="12">AI3+1</f>
        <v>44492</v>
      </c>
      <c r="AK3" s="62">
        <f t="shared" ref="AK3" si="13">AJ3+1</f>
        <v>44493</v>
      </c>
      <c r="AL3" s="60">
        <f>AK3+1</f>
        <v>44494</v>
      </c>
      <c r="AM3" s="61">
        <f>AL3+1</f>
        <v>44495</v>
      </c>
      <c r="AN3" s="61">
        <f t="shared" si="8"/>
        <v>44496</v>
      </c>
      <c r="AO3" s="61">
        <f t="shared" si="8"/>
        <v>44497</v>
      </c>
      <c r="AP3" s="61">
        <f t="shared" si="8"/>
        <v>44498</v>
      </c>
      <c r="AQ3" s="61">
        <f t="shared" si="8"/>
        <v>44499</v>
      </c>
      <c r="AR3" s="62">
        <f t="shared" si="8"/>
        <v>44500</v>
      </c>
      <c r="AS3" s="60">
        <f>AR3+1</f>
        <v>44501</v>
      </c>
      <c r="AT3" s="61">
        <f>AS3+1</f>
        <v>44502</v>
      </c>
      <c r="AU3" s="61">
        <f t="shared" si="8"/>
        <v>44503</v>
      </c>
      <c r="AV3" s="61">
        <f t="shared" si="8"/>
        <v>44504</v>
      </c>
      <c r="AW3" s="61">
        <f t="shared" si="8"/>
        <v>44505</v>
      </c>
      <c r="AX3" s="61">
        <f t="shared" si="8"/>
        <v>44506</v>
      </c>
      <c r="AY3" s="62">
        <f t="shared" si="8"/>
        <v>44507</v>
      </c>
      <c r="AZ3" s="60">
        <f>AY3+1</f>
        <v>44508</v>
      </c>
      <c r="BA3" s="61">
        <f>AZ3+1</f>
        <v>44509</v>
      </c>
      <c r="BB3" s="61">
        <f t="shared" ref="BB3:BF3" si="14">BA3+1</f>
        <v>44510</v>
      </c>
      <c r="BC3" s="61">
        <f t="shared" si="14"/>
        <v>44511</v>
      </c>
      <c r="BD3" s="61">
        <f t="shared" si="14"/>
        <v>44512</v>
      </c>
      <c r="BE3" s="61">
        <f t="shared" si="14"/>
        <v>44513</v>
      </c>
      <c r="BF3" s="62">
        <f t="shared" si="14"/>
        <v>44514</v>
      </c>
      <c r="BG3" s="60">
        <f>BF3+1</f>
        <v>44515</v>
      </c>
      <c r="BH3" s="61">
        <f>BG3+1</f>
        <v>44516</v>
      </c>
      <c r="BI3" s="61">
        <f t="shared" ref="BI3:DH3" si="15">BH3+1</f>
        <v>44517</v>
      </c>
      <c r="BJ3" s="61">
        <f t="shared" si="15"/>
        <v>44518</v>
      </c>
      <c r="BK3" s="61">
        <f t="shared" si="15"/>
        <v>44519</v>
      </c>
      <c r="BL3" s="61">
        <f t="shared" si="15"/>
        <v>44520</v>
      </c>
      <c r="BM3" s="62">
        <f t="shared" si="15"/>
        <v>44521</v>
      </c>
      <c r="BN3" s="62">
        <f t="shared" si="15"/>
        <v>44522</v>
      </c>
      <c r="BO3" s="62">
        <f t="shared" si="15"/>
        <v>44523</v>
      </c>
      <c r="BP3" s="62">
        <f t="shared" si="15"/>
        <v>44524</v>
      </c>
      <c r="BQ3" s="62">
        <f t="shared" si="15"/>
        <v>44525</v>
      </c>
      <c r="BR3" s="62">
        <f t="shared" si="15"/>
        <v>44526</v>
      </c>
      <c r="BS3" s="62">
        <f t="shared" si="15"/>
        <v>44527</v>
      </c>
      <c r="BT3" s="62">
        <f t="shared" si="15"/>
        <v>44528</v>
      </c>
      <c r="BU3" s="62">
        <f t="shared" si="15"/>
        <v>44529</v>
      </c>
      <c r="BV3" s="62">
        <f t="shared" si="15"/>
        <v>44530</v>
      </c>
      <c r="BW3" s="62">
        <f t="shared" si="15"/>
        <v>44531</v>
      </c>
      <c r="BX3" s="62">
        <f t="shared" si="15"/>
        <v>44532</v>
      </c>
      <c r="BY3" s="62">
        <f t="shared" si="15"/>
        <v>44533</v>
      </c>
      <c r="BZ3" s="62">
        <f t="shared" si="15"/>
        <v>44534</v>
      </c>
      <c r="CA3" s="62">
        <f t="shared" si="15"/>
        <v>44535</v>
      </c>
      <c r="CB3" s="62">
        <f t="shared" si="15"/>
        <v>44536</v>
      </c>
      <c r="CC3" s="62">
        <f t="shared" si="15"/>
        <v>44537</v>
      </c>
      <c r="CD3" s="62">
        <f t="shared" si="15"/>
        <v>44538</v>
      </c>
      <c r="CE3" s="62">
        <f t="shared" si="15"/>
        <v>44539</v>
      </c>
      <c r="CF3" s="61">
        <f t="shared" si="15"/>
        <v>44540</v>
      </c>
      <c r="CG3" s="62">
        <f t="shared" si="15"/>
        <v>44541</v>
      </c>
      <c r="CH3" s="62">
        <f t="shared" si="15"/>
        <v>44542</v>
      </c>
      <c r="CI3" s="62">
        <f t="shared" ref="CI3" si="16">CH3+1</f>
        <v>44543</v>
      </c>
      <c r="CJ3" s="62">
        <f t="shared" ref="CJ3" si="17">CI3+1</f>
        <v>44544</v>
      </c>
      <c r="CK3" s="62">
        <f t="shared" ref="CK3" si="18">CJ3+1</f>
        <v>44545</v>
      </c>
      <c r="CL3" s="62">
        <f t="shared" ref="CL3" si="19">CK3+1</f>
        <v>44546</v>
      </c>
      <c r="CM3" s="62">
        <f t="shared" ref="CM3" si="20">CL3+1</f>
        <v>44547</v>
      </c>
      <c r="CN3" s="62">
        <f t="shared" ref="CN3" si="21">CM3+1</f>
        <v>44548</v>
      </c>
      <c r="CO3" s="62">
        <f t="shared" ref="CO3" si="22">CN3+1</f>
        <v>44549</v>
      </c>
      <c r="CP3" s="62">
        <f t="shared" ref="CP3" si="23">CO3+1</f>
        <v>44550</v>
      </c>
      <c r="CQ3" s="62">
        <f t="shared" ref="CQ3" si="24">CP3+1</f>
        <v>44551</v>
      </c>
      <c r="CR3" s="62">
        <f t="shared" ref="CR3" si="25">CQ3+1</f>
        <v>44552</v>
      </c>
      <c r="CS3" s="62">
        <f t="shared" ref="CS3" si="26">CR3+1</f>
        <v>44553</v>
      </c>
      <c r="CT3" s="61">
        <f t="shared" ref="CT3" si="27">CS3+1</f>
        <v>44554</v>
      </c>
      <c r="CU3" s="62">
        <f t="shared" ref="CU3" si="28">CT3+1</f>
        <v>44555</v>
      </c>
      <c r="CV3" s="62">
        <f t="shared" ref="CV3" si="29">CU3+1</f>
        <v>44556</v>
      </c>
      <c r="CW3" s="62">
        <f>CV3+1</f>
        <v>44557</v>
      </c>
      <c r="CX3" s="62">
        <f t="shared" si="15"/>
        <v>44558</v>
      </c>
      <c r="CY3" s="62">
        <f t="shared" si="15"/>
        <v>44559</v>
      </c>
      <c r="CZ3" s="62">
        <f t="shared" si="15"/>
        <v>44560</v>
      </c>
      <c r="DA3" s="62">
        <f t="shared" si="15"/>
        <v>44561</v>
      </c>
      <c r="DB3" s="62">
        <f t="shared" si="15"/>
        <v>44562</v>
      </c>
      <c r="DC3" s="62">
        <f t="shared" si="15"/>
        <v>44563</v>
      </c>
      <c r="DD3" s="62">
        <f t="shared" si="15"/>
        <v>44564</v>
      </c>
      <c r="DE3" s="62">
        <f t="shared" si="15"/>
        <v>44565</v>
      </c>
      <c r="DF3" s="62">
        <f t="shared" si="15"/>
        <v>44566</v>
      </c>
      <c r="DG3" s="62">
        <f t="shared" si="15"/>
        <v>44567</v>
      </c>
      <c r="DH3" s="62">
        <f t="shared" si="15"/>
        <v>44568</v>
      </c>
      <c r="DI3" s="62">
        <f t="shared" ref="DI3" si="30">DH3+1</f>
        <v>44569</v>
      </c>
      <c r="DJ3" s="62">
        <f t="shared" ref="DJ3" si="31">DI3+1</f>
        <v>44570</v>
      </c>
      <c r="DK3" s="62">
        <f t="shared" ref="DK3" si="32">DJ3+1</f>
        <v>44571</v>
      </c>
      <c r="DL3" s="62">
        <f t="shared" ref="DL3" si="33">DK3+1</f>
        <v>44572</v>
      </c>
      <c r="DM3" s="62">
        <f t="shared" ref="DM3" si="34">DL3+1</f>
        <v>44573</v>
      </c>
      <c r="DN3" s="62">
        <f t="shared" ref="DN3" si="35">DM3+1</f>
        <v>44574</v>
      </c>
      <c r="DO3" s="61">
        <f t="shared" ref="DO3" si="36">DN3+1</f>
        <v>44575</v>
      </c>
      <c r="DP3" s="62">
        <f t="shared" ref="DP3" si="37">DO3+1</f>
        <v>44576</v>
      </c>
      <c r="DQ3" s="62">
        <f t="shared" ref="DQ3" si="38">DP3+1</f>
        <v>44577</v>
      </c>
    </row>
    <row r="4" spans="1:121" ht="30" customHeight="1" thickBot="1" x14ac:dyDescent="0.3">
      <c r="A4" s="35" t="s">
        <v>8</v>
      </c>
      <c r="B4" s="7" t="s">
        <v>9</v>
      </c>
      <c r="C4" s="7" t="s">
        <v>29</v>
      </c>
      <c r="D4" s="8" t="s">
        <v>30</v>
      </c>
      <c r="E4" s="8" t="s">
        <v>10</v>
      </c>
      <c r="F4" s="8" t="s">
        <v>11</v>
      </c>
      <c r="G4" s="8" t="s">
        <v>12</v>
      </c>
      <c r="H4" s="8"/>
      <c r="I4" s="8" t="s">
        <v>13</v>
      </c>
      <c r="J4" s="9" t="str">
        <f t="shared" ref="J4:BU4" si="39">LEFT(TEXT(J3,"jjj"),1)</f>
        <v>l</v>
      </c>
      <c r="K4" s="9" t="str">
        <f t="shared" si="39"/>
        <v>m</v>
      </c>
      <c r="L4" s="9" t="str">
        <f t="shared" si="39"/>
        <v>m</v>
      </c>
      <c r="M4" s="9" t="str">
        <f t="shared" si="39"/>
        <v>j</v>
      </c>
      <c r="N4" s="9" t="str">
        <f t="shared" si="39"/>
        <v>v</v>
      </c>
      <c r="O4" s="9" t="str">
        <f t="shared" si="39"/>
        <v>s</v>
      </c>
      <c r="P4" s="9" t="str">
        <f t="shared" si="39"/>
        <v>d</v>
      </c>
      <c r="Q4" s="9" t="str">
        <f t="shared" si="39"/>
        <v>l</v>
      </c>
      <c r="R4" s="9" t="str">
        <f t="shared" si="39"/>
        <v>m</v>
      </c>
      <c r="S4" s="9" t="str">
        <f t="shared" si="39"/>
        <v>m</v>
      </c>
      <c r="T4" s="9" t="str">
        <f t="shared" si="39"/>
        <v>j</v>
      </c>
      <c r="U4" s="9" t="str">
        <f t="shared" ref="U4" si="40">LEFT(TEXT(U3,"jjj"),1)</f>
        <v>v</v>
      </c>
      <c r="V4" s="9" t="str">
        <f t="shared" si="39"/>
        <v>s</v>
      </c>
      <c r="W4" s="9" t="str">
        <f t="shared" si="39"/>
        <v>d</v>
      </c>
      <c r="X4" s="9" t="str">
        <f t="shared" si="39"/>
        <v>l</v>
      </c>
      <c r="Y4" s="9" t="str">
        <f t="shared" si="39"/>
        <v>m</v>
      </c>
      <c r="Z4" s="9" t="str">
        <f t="shared" si="39"/>
        <v>m</v>
      </c>
      <c r="AA4" s="9" t="str">
        <f t="shared" si="39"/>
        <v>j</v>
      </c>
      <c r="AB4" s="9" t="str">
        <f t="shared" si="39"/>
        <v>v</v>
      </c>
      <c r="AC4" s="9" t="str">
        <f t="shared" si="39"/>
        <v>s</v>
      </c>
      <c r="AD4" s="9" t="str">
        <f t="shared" si="39"/>
        <v>d</v>
      </c>
      <c r="AE4" s="9" t="str">
        <f t="shared" ref="AE4:AK4" si="41">LEFT(TEXT(AE3,"jjj"),1)</f>
        <v>l</v>
      </c>
      <c r="AF4" s="9" t="str">
        <f t="shared" si="41"/>
        <v>m</v>
      </c>
      <c r="AG4" s="9" t="str">
        <f t="shared" si="41"/>
        <v>m</v>
      </c>
      <c r="AH4" s="9" t="str">
        <f t="shared" si="41"/>
        <v>j</v>
      </c>
      <c r="AI4" s="9" t="str">
        <f t="shared" si="41"/>
        <v>v</v>
      </c>
      <c r="AJ4" s="9" t="str">
        <f t="shared" si="41"/>
        <v>s</v>
      </c>
      <c r="AK4" s="9" t="str">
        <f t="shared" si="41"/>
        <v>d</v>
      </c>
      <c r="AL4" s="9" t="str">
        <f t="shared" si="39"/>
        <v>l</v>
      </c>
      <c r="AM4" s="9" t="str">
        <f t="shared" si="39"/>
        <v>m</v>
      </c>
      <c r="AN4" s="9" t="str">
        <f t="shared" si="39"/>
        <v>m</v>
      </c>
      <c r="AO4" s="9" t="str">
        <f t="shared" si="39"/>
        <v>j</v>
      </c>
      <c r="AP4" s="9" t="str">
        <f t="shared" si="39"/>
        <v>v</v>
      </c>
      <c r="AQ4" s="9" t="str">
        <f t="shared" si="39"/>
        <v>s</v>
      </c>
      <c r="AR4" s="9" t="str">
        <f t="shared" si="39"/>
        <v>d</v>
      </c>
      <c r="AS4" s="9" t="str">
        <f t="shared" si="39"/>
        <v>l</v>
      </c>
      <c r="AT4" s="9" t="str">
        <f t="shared" si="39"/>
        <v>m</v>
      </c>
      <c r="AU4" s="9" t="str">
        <f t="shared" si="39"/>
        <v>m</v>
      </c>
      <c r="AV4" s="9" t="str">
        <f t="shared" si="39"/>
        <v>j</v>
      </c>
      <c r="AW4" s="9" t="str">
        <f t="shared" si="39"/>
        <v>v</v>
      </c>
      <c r="AX4" s="9" t="str">
        <f t="shared" si="39"/>
        <v>s</v>
      </c>
      <c r="AY4" s="9" t="str">
        <f t="shared" si="39"/>
        <v>d</v>
      </c>
      <c r="AZ4" s="9" t="str">
        <f t="shared" si="39"/>
        <v>l</v>
      </c>
      <c r="BA4" s="9" t="str">
        <f t="shared" si="39"/>
        <v>m</v>
      </c>
      <c r="BB4" s="9" t="str">
        <f t="shared" si="39"/>
        <v>m</v>
      </c>
      <c r="BC4" s="9" t="str">
        <f t="shared" si="39"/>
        <v>j</v>
      </c>
      <c r="BD4" s="9" t="str">
        <f t="shared" si="39"/>
        <v>v</v>
      </c>
      <c r="BE4" s="9" t="str">
        <f t="shared" si="39"/>
        <v>s</v>
      </c>
      <c r="BF4" s="9" t="str">
        <f t="shared" si="39"/>
        <v>d</v>
      </c>
      <c r="BG4" s="9" t="str">
        <f t="shared" si="39"/>
        <v>l</v>
      </c>
      <c r="BH4" s="9" t="str">
        <f t="shared" si="39"/>
        <v>m</v>
      </c>
      <c r="BI4" s="9" t="str">
        <f t="shared" si="39"/>
        <v>m</v>
      </c>
      <c r="BJ4" s="9" t="str">
        <f t="shared" si="39"/>
        <v>j</v>
      </c>
      <c r="BK4" s="9" t="str">
        <f t="shared" si="39"/>
        <v>v</v>
      </c>
      <c r="BL4" s="9" t="str">
        <f t="shared" si="39"/>
        <v>s</v>
      </c>
      <c r="BM4" s="9" t="str">
        <f t="shared" si="39"/>
        <v>d</v>
      </c>
      <c r="BN4" s="9" t="str">
        <f t="shared" si="39"/>
        <v>l</v>
      </c>
      <c r="BO4" s="9" t="str">
        <f t="shared" si="39"/>
        <v>m</v>
      </c>
      <c r="BP4" s="9" t="str">
        <f t="shared" si="39"/>
        <v>m</v>
      </c>
      <c r="BQ4" s="9" t="str">
        <f t="shared" si="39"/>
        <v>j</v>
      </c>
      <c r="BR4" s="9" t="str">
        <f t="shared" si="39"/>
        <v>v</v>
      </c>
      <c r="BS4" s="9" t="str">
        <f t="shared" si="39"/>
        <v>s</v>
      </c>
      <c r="BT4" s="9" t="str">
        <f t="shared" si="39"/>
        <v>d</v>
      </c>
      <c r="BU4" s="9" t="str">
        <f t="shared" si="39"/>
        <v>l</v>
      </c>
      <c r="BV4" s="9" t="str">
        <f t="shared" ref="BV4:DI4" si="42">LEFT(TEXT(BV3,"jjj"),1)</f>
        <v>m</v>
      </c>
      <c r="BW4" s="9" t="str">
        <f t="shared" si="42"/>
        <v>m</v>
      </c>
      <c r="BX4" s="9" t="str">
        <f t="shared" si="42"/>
        <v>j</v>
      </c>
      <c r="BY4" s="9" t="str">
        <f t="shared" si="42"/>
        <v>v</v>
      </c>
      <c r="BZ4" s="9" t="str">
        <f t="shared" si="42"/>
        <v>s</v>
      </c>
      <c r="CA4" s="9" t="str">
        <f t="shared" si="42"/>
        <v>d</v>
      </c>
      <c r="CB4" s="9" t="str">
        <f t="shared" si="42"/>
        <v>l</v>
      </c>
      <c r="CC4" s="9" t="str">
        <f t="shared" si="42"/>
        <v>m</v>
      </c>
      <c r="CD4" s="9" t="str">
        <f t="shared" si="42"/>
        <v>m</v>
      </c>
      <c r="CE4" s="9" t="str">
        <f t="shared" si="42"/>
        <v>j</v>
      </c>
      <c r="CF4" s="9" t="str">
        <f t="shared" si="42"/>
        <v>v</v>
      </c>
      <c r="CG4" s="9" t="str">
        <f t="shared" si="42"/>
        <v>s</v>
      </c>
      <c r="CH4" s="9" t="str">
        <f t="shared" si="42"/>
        <v>d</v>
      </c>
      <c r="CI4" s="9" t="str">
        <f t="shared" si="42"/>
        <v>l</v>
      </c>
      <c r="CJ4" s="9" t="str">
        <f t="shared" ref="CJ4:CV4" si="43">LEFT(TEXT(CJ3,"jjj"),1)</f>
        <v>m</v>
      </c>
      <c r="CK4" s="9" t="str">
        <f t="shared" si="43"/>
        <v>m</v>
      </c>
      <c r="CL4" s="9" t="str">
        <f t="shared" si="43"/>
        <v>j</v>
      </c>
      <c r="CM4" s="9" t="str">
        <f t="shared" si="43"/>
        <v>v</v>
      </c>
      <c r="CN4" s="9" t="str">
        <f t="shared" si="43"/>
        <v>s</v>
      </c>
      <c r="CO4" s="9" t="str">
        <f t="shared" si="43"/>
        <v>d</v>
      </c>
      <c r="CP4" s="9" t="str">
        <f t="shared" si="43"/>
        <v>l</v>
      </c>
      <c r="CQ4" s="9" t="str">
        <f t="shared" si="43"/>
        <v>m</v>
      </c>
      <c r="CR4" s="9" t="str">
        <f t="shared" si="43"/>
        <v>m</v>
      </c>
      <c r="CS4" s="9" t="str">
        <f t="shared" si="43"/>
        <v>j</v>
      </c>
      <c r="CT4" s="9" t="str">
        <f t="shared" si="43"/>
        <v>v</v>
      </c>
      <c r="CU4" s="9" t="str">
        <f t="shared" si="43"/>
        <v>s</v>
      </c>
      <c r="CV4" s="9" t="str">
        <f t="shared" si="43"/>
        <v>d</v>
      </c>
      <c r="CW4" s="9" t="str">
        <f t="shared" si="42"/>
        <v>l</v>
      </c>
      <c r="CX4" s="9" t="str">
        <f t="shared" si="42"/>
        <v>m</v>
      </c>
      <c r="CY4" s="9" t="str">
        <f t="shared" si="42"/>
        <v>m</v>
      </c>
      <c r="CZ4" s="9" t="str">
        <f t="shared" si="42"/>
        <v>j</v>
      </c>
      <c r="DA4" s="9" t="str">
        <f t="shared" si="42"/>
        <v>v</v>
      </c>
      <c r="DB4" s="9" t="str">
        <f t="shared" si="42"/>
        <v>s</v>
      </c>
      <c r="DC4" s="9" t="str">
        <f t="shared" si="42"/>
        <v>d</v>
      </c>
      <c r="DD4" s="9" t="str">
        <f t="shared" si="42"/>
        <v>l</v>
      </c>
      <c r="DE4" s="9" t="str">
        <f t="shared" si="42"/>
        <v>m</v>
      </c>
      <c r="DF4" s="9" t="str">
        <f t="shared" si="42"/>
        <v>m</v>
      </c>
      <c r="DG4" s="9" t="str">
        <f t="shared" si="42"/>
        <v>j</v>
      </c>
      <c r="DH4" s="9" t="str">
        <f t="shared" si="42"/>
        <v>v</v>
      </c>
      <c r="DI4" s="9" t="str">
        <f t="shared" si="42"/>
        <v>s</v>
      </c>
      <c r="DJ4" s="9" t="str">
        <f t="shared" ref="DJ4:DQ4" si="44">LEFT(TEXT(DJ3,"jjj"),1)</f>
        <v>d</v>
      </c>
      <c r="DK4" s="9" t="str">
        <f t="shared" si="44"/>
        <v>l</v>
      </c>
      <c r="DL4" s="9" t="str">
        <f t="shared" si="44"/>
        <v>m</v>
      </c>
      <c r="DM4" s="9" t="str">
        <f t="shared" si="44"/>
        <v>m</v>
      </c>
      <c r="DN4" s="9" t="str">
        <f t="shared" si="44"/>
        <v>j</v>
      </c>
      <c r="DO4" s="9" t="str">
        <f t="shared" si="44"/>
        <v>v</v>
      </c>
      <c r="DP4" s="9" t="str">
        <f t="shared" si="44"/>
        <v>s</v>
      </c>
      <c r="DQ4" s="9" t="str">
        <f t="shared" si="44"/>
        <v>d</v>
      </c>
    </row>
    <row r="5" spans="1:121" ht="15" customHeight="1" thickBot="1" x14ac:dyDescent="0.3">
      <c r="A5" s="34" t="s">
        <v>14</v>
      </c>
      <c r="D5" s="38"/>
      <c r="F5"/>
      <c r="I5" t="str">
        <f>IF(OR(ISBLANK(début_tâche),ISBLANK(fin_tâche)),"",fin_tâche-début_tâche+1)</f>
        <v/>
      </c>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row>
    <row r="6" spans="1:121" s="145" customFormat="1" ht="30" customHeight="1" thickBot="1" x14ac:dyDescent="0.3">
      <c r="A6" s="137"/>
      <c r="B6" s="138" t="s">
        <v>31</v>
      </c>
      <c r="C6" s="138"/>
      <c r="D6" s="139"/>
      <c r="E6" s="140">
        <f>AVERAGE(E7:E15)</f>
        <v>1</v>
      </c>
      <c r="F6" s="141">
        <v>44473</v>
      </c>
      <c r="G6" s="142">
        <f>F6+10</f>
        <v>44483</v>
      </c>
      <c r="H6" s="143"/>
      <c r="I6" s="143">
        <f t="shared" ref="I6:I65" si="45">IF(OR(ISBLANK(début_tâche),ISBLANK(fin_tâche)),"",fin_tâche-début_tâche+1)</f>
        <v>11</v>
      </c>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c r="CY6" s="144"/>
      <c r="CZ6" s="144"/>
      <c r="DA6" s="144"/>
      <c r="DB6" s="144"/>
      <c r="DC6" s="144"/>
      <c r="DD6" s="144"/>
      <c r="DE6" s="144"/>
      <c r="DF6" s="144"/>
      <c r="DG6" s="144"/>
      <c r="DH6" s="144"/>
      <c r="DI6" s="144"/>
      <c r="DJ6" s="144"/>
      <c r="DK6" s="144"/>
      <c r="DL6" s="144"/>
      <c r="DM6" s="144"/>
      <c r="DN6" s="144"/>
      <c r="DO6" s="144"/>
      <c r="DP6" s="144"/>
      <c r="DQ6" s="144"/>
    </row>
    <row r="7" spans="1:121" s="2" customFormat="1" ht="30" hidden="1" customHeight="1" thickBot="1" x14ac:dyDescent="0.3">
      <c r="A7" s="35"/>
      <c r="B7" s="98" t="s">
        <v>32</v>
      </c>
      <c r="C7" s="98"/>
      <c r="D7" s="67" t="s">
        <v>33</v>
      </c>
      <c r="E7" s="68">
        <v>1</v>
      </c>
      <c r="F7" s="69">
        <v>44473</v>
      </c>
      <c r="G7" s="70">
        <v>44477</v>
      </c>
      <c r="H7" s="13"/>
      <c r="I7" s="13"/>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row>
    <row r="8" spans="1:121" s="2" customFormat="1" ht="30" hidden="1" customHeight="1" thickBot="1" x14ac:dyDescent="0.3">
      <c r="A8" s="35"/>
      <c r="B8" s="98" t="s">
        <v>34</v>
      </c>
      <c r="C8" s="98"/>
      <c r="D8" s="42" t="s">
        <v>35</v>
      </c>
      <c r="E8" s="16">
        <v>1</v>
      </c>
      <c r="F8" s="69">
        <v>44474</v>
      </c>
      <c r="G8" s="70">
        <v>44480</v>
      </c>
      <c r="H8" s="13"/>
      <c r="I8" s="13"/>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row>
    <row r="9" spans="1:121" s="2" customFormat="1" ht="30" hidden="1" customHeight="1" thickBot="1" x14ac:dyDescent="0.3">
      <c r="A9" s="35" t="s">
        <v>36</v>
      </c>
      <c r="B9" s="98" t="s">
        <v>37</v>
      </c>
      <c r="C9" s="98"/>
      <c r="D9" s="42" t="s">
        <v>38</v>
      </c>
      <c r="E9" s="16">
        <v>1</v>
      </c>
      <c r="F9" s="69">
        <v>44477</v>
      </c>
      <c r="G9" s="70">
        <v>44480</v>
      </c>
      <c r="H9" s="13"/>
      <c r="I9" s="13">
        <f t="shared" si="45"/>
        <v>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row>
    <row r="10" spans="1:121" s="2" customFormat="1" ht="30" hidden="1" customHeight="1" thickBot="1" x14ac:dyDescent="0.3">
      <c r="A10" s="35"/>
      <c r="B10" s="98" t="s">
        <v>39</v>
      </c>
      <c r="C10" s="98"/>
      <c r="D10" s="42" t="s">
        <v>40</v>
      </c>
      <c r="E10" s="16">
        <v>1</v>
      </c>
      <c r="F10" s="69">
        <v>44477</v>
      </c>
      <c r="G10" s="70">
        <v>44480</v>
      </c>
      <c r="H10" s="13"/>
      <c r="I10" s="13"/>
      <c r="J10" s="30"/>
      <c r="K10" s="30"/>
      <c r="L10" s="30"/>
      <c r="M10" s="30"/>
      <c r="N10" s="30"/>
      <c r="O10" s="30"/>
      <c r="P10" s="30"/>
      <c r="Q10" s="30"/>
      <c r="R10" s="30"/>
      <c r="S10" s="30"/>
      <c r="T10" s="30"/>
      <c r="U10" s="30"/>
      <c r="V10" s="31"/>
      <c r="W10" s="31"/>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row>
    <row r="11" spans="1:121" s="2" customFormat="1" ht="30" hidden="1" customHeight="1" thickBot="1" x14ac:dyDescent="0.3">
      <c r="A11" s="35"/>
      <c r="B11" s="98" t="s">
        <v>41</v>
      </c>
      <c r="C11" s="98"/>
      <c r="D11" s="42" t="s">
        <v>42</v>
      </c>
      <c r="E11" s="16">
        <v>1</v>
      </c>
      <c r="F11" s="69">
        <v>44480</v>
      </c>
      <c r="G11" s="70">
        <v>44481</v>
      </c>
      <c r="H11" s="13"/>
      <c r="I11" s="13"/>
      <c r="J11" s="30"/>
      <c r="K11" s="30"/>
      <c r="L11" s="30"/>
      <c r="M11" s="30"/>
      <c r="N11" s="30"/>
      <c r="O11" s="30"/>
      <c r="P11" s="30"/>
      <c r="Q11" s="30"/>
      <c r="R11" s="30"/>
      <c r="S11" s="30"/>
      <c r="T11" s="30"/>
      <c r="U11" s="30"/>
      <c r="V11" s="31"/>
      <c r="W11" s="31"/>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row>
    <row r="12" spans="1:121" s="2" customFormat="1" ht="30" hidden="1" customHeight="1" thickBot="1" x14ac:dyDescent="0.3">
      <c r="A12" s="35"/>
      <c r="B12" s="98" t="s">
        <v>43</v>
      </c>
      <c r="C12" s="98"/>
      <c r="D12" s="42" t="s">
        <v>44</v>
      </c>
      <c r="E12" s="16">
        <v>1</v>
      </c>
      <c r="F12" s="69">
        <v>44473</v>
      </c>
      <c r="G12" s="70">
        <v>44480</v>
      </c>
      <c r="H12" s="13"/>
      <c r="I12" s="13"/>
      <c r="J12" s="30"/>
      <c r="K12" s="30"/>
      <c r="L12" s="30"/>
      <c r="M12" s="30"/>
      <c r="N12" s="30"/>
      <c r="O12" s="30"/>
      <c r="P12" s="30"/>
      <c r="Q12" s="30"/>
      <c r="R12" s="30"/>
      <c r="S12" s="30"/>
      <c r="T12" s="30"/>
      <c r="U12" s="30"/>
      <c r="V12" s="31"/>
      <c r="W12" s="31"/>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row>
    <row r="13" spans="1:121" s="2" customFormat="1" ht="30" hidden="1" customHeight="1" thickBot="1" x14ac:dyDescent="0.3">
      <c r="A13" s="35"/>
      <c r="B13" s="98" t="s">
        <v>45</v>
      </c>
      <c r="C13" s="98"/>
      <c r="D13" s="67" t="s">
        <v>46</v>
      </c>
      <c r="E13" s="16">
        <v>1</v>
      </c>
      <c r="F13" s="69">
        <v>44480</v>
      </c>
      <c r="G13" s="70">
        <v>44481</v>
      </c>
      <c r="H13" s="13"/>
      <c r="I13" s="13"/>
      <c r="J13" s="30"/>
      <c r="K13" s="30"/>
      <c r="L13" s="30"/>
      <c r="M13" s="30"/>
      <c r="N13" s="30"/>
      <c r="O13" s="30"/>
      <c r="P13" s="30"/>
      <c r="Q13" s="30"/>
      <c r="R13" s="30"/>
      <c r="S13" s="30"/>
      <c r="T13" s="30"/>
      <c r="U13" s="30"/>
      <c r="V13" s="31"/>
      <c r="W13" s="31"/>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row>
    <row r="14" spans="1:121" s="2" customFormat="1" ht="30" hidden="1" customHeight="1" thickBot="1" x14ac:dyDescent="0.3">
      <c r="A14" s="35"/>
      <c r="B14" s="98" t="s">
        <v>47</v>
      </c>
      <c r="C14" s="98"/>
      <c r="D14" s="42" t="s">
        <v>46</v>
      </c>
      <c r="E14" s="16">
        <v>1</v>
      </c>
      <c r="F14" s="69">
        <v>44473</v>
      </c>
      <c r="G14" s="70">
        <v>44477</v>
      </c>
      <c r="H14" s="13"/>
      <c r="I14" s="13"/>
      <c r="J14" s="30"/>
      <c r="K14" s="30"/>
      <c r="L14" s="30"/>
      <c r="M14" s="30"/>
      <c r="N14" s="30"/>
      <c r="O14" s="30"/>
      <c r="P14" s="30"/>
      <c r="Q14" s="30"/>
      <c r="R14" s="30"/>
      <c r="S14" s="30"/>
      <c r="T14" s="30"/>
      <c r="U14" s="30"/>
      <c r="V14" s="31"/>
      <c r="W14" s="31"/>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row>
    <row r="15" spans="1:121" s="2" customFormat="1" ht="30" hidden="1" customHeight="1" thickBot="1" x14ac:dyDescent="0.3">
      <c r="A15" s="34"/>
      <c r="B15" s="98" t="s">
        <v>48</v>
      </c>
      <c r="C15" s="98"/>
      <c r="D15" s="42" t="s">
        <v>49</v>
      </c>
      <c r="E15" s="16">
        <v>1</v>
      </c>
      <c r="F15" s="69">
        <v>44477</v>
      </c>
      <c r="G15" s="70">
        <v>44481</v>
      </c>
      <c r="H15" s="13"/>
      <c r="I15" s="13">
        <f t="shared" si="45"/>
        <v>5</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row>
    <row r="16" spans="1:121" s="2" customFormat="1" ht="30" customHeight="1" thickBot="1" x14ac:dyDescent="0.3">
      <c r="A16" s="153"/>
      <c r="B16" s="88" t="s">
        <v>50</v>
      </c>
      <c r="C16" s="88"/>
      <c r="D16" s="109"/>
      <c r="E16" s="110">
        <f>AVERAGE(E17:E18)</f>
        <v>1</v>
      </c>
      <c r="F16" s="111">
        <v>44487</v>
      </c>
      <c r="G16" s="112">
        <v>44494</v>
      </c>
      <c r="H16" s="13"/>
      <c r="I16" s="13"/>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row>
    <row r="17" spans="1:121" s="2" customFormat="1" ht="30" hidden="1" customHeight="1" thickBot="1" x14ac:dyDescent="0.3">
      <c r="A17" s="34"/>
      <c r="B17" s="97" t="s">
        <v>51</v>
      </c>
      <c r="C17" s="97"/>
      <c r="D17" s="84" t="s">
        <v>52</v>
      </c>
      <c r="E17" s="85">
        <v>1</v>
      </c>
      <c r="F17" s="86">
        <v>44487</v>
      </c>
      <c r="G17" s="87">
        <v>44487</v>
      </c>
      <c r="H17" s="13"/>
      <c r="I17" s="13"/>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row>
    <row r="18" spans="1:121" s="2" customFormat="1" ht="30" hidden="1" customHeight="1" thickBot="1" x14ac:dyDescent="0.3">
      <c r="A18" s="34"/>
      <c r="B18" s="97" t="s">
        <v>53</v>
      </c>
      <c r="C18" s="97"/>
      <c r="D18" s="84" t="s">
        <v>52</v>
      </c>
      <c r="E18" s="85">
        <v>1</v>
      </c>
      <c r="F18" s="86">
        <v>44488</v>
      </c>
      <c r="G18" s="87">
        <v>44494</v>
      </c>
      <c r="H18" s="13"/>
      <c r="I18" s="13"/>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row>
    <row r="19" spans="1:121" s="136" customFormat="1" ht="30" customHeight="1" thickBot="1" x14ac:dyDescent="0.3">
      <c r="A19" s="133"/>
      <c r="B19" s="17" t="s">
        <v>54</v>
      </c>
      <c r="C19" s="17"/>
      <c r="D19" s="113"/>
      <c r="E19" s="114">
        <f>AVERAGE(E20:E55)</f>
        <v>1</v>
      </c>
      <c r="F19" s="115">
        <v>44501</v>
      </c>
      <c r="G19" s="116">
        <v>44571</v>
      </c>
      <c r="H19" s="134"/>
      <c r="I19" s="134">
        <f t="shared" si="45"/>
        <v>71</v>
      </c>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row>
    <row r="20" spans="1:121" s="2" customFormat="1" ht="30" customHeight="1" thickBot="1" x14ac:dyDescent="0.3">
      <c r="A20" s="34"/>
      <c r="B20" s="95" t="s">
        <v>55</v>
      </c>
      <c r="C20" s="95" t="s">
        <v>56</v>
      </c>
      <c r="D20" s="92" t="s">
        <v>52</v>
      </c>
      <c r="E20" s="93">
        <v>1</v>
      </c>
      <c r="F20" s="94">
        <v>44501</v>
      </c>
      <c r="G20" s="94">
        <v>44512</v>
      </c>
      <c r="H20" s="13"/>
      <c r="I20" s="13"/>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row>
    <row r="21" spans="1:121" s="2" customFormat="1" ht="30" customHeight="1" thickBot="1" x14ac:dyDescent="0.3">
      <c r="A21" s="35"/>
      <c r="B21" s="96" t="s">
        <v>57</v>
      </c>
      <c r="C21" s="96" t="s">
        <v>58</v>
      </c>
      <c r="D21" s="43" t="s">
        <v>42</v>
      </c>
      <c r="E21" s="19">
        <v>1</v>
      </c>
      <c r="F21" s="63">
        <v>44512</v>
      </c>
      <c r="G21" s="63">
        <v>44519</v>
      </c>
      <c r="H21" s="13"/>
      <c r="I21" s="13"/>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row>
    <row r="22" spans="1:121" s="2" customFormat="1" ht="30" customHeight="1" thickBot="1" x14ac:dyDescent="0.3">
      <c r="A22" s="34"/>
      <c r="B22" s="47" t="s">
        <v>59</v>
      </c>
      <c r="C22" s="47" t="s">
        <v>60</v>
      </c>
      <c r="D22" s="43" t="s">
        <v>42</v>
      </c>
      <c r="E22" s="19">
        <v>1</v>
      </c>
      <c r="F22" s="63">
        <v>44519</v>
      </c>
      <c r="G22" s="63">
        <v>44529</v>
      </c>
      <c r="H22" s="13"/>
      <c r="I22" s="13">
        <f t="shared" si="45"/>
        <v>11</v>
      </c>
      <c r="J22" s="30"/>
      <c r="K22" s="30"/>
      <c r="L22" s="30"/>
      <c r="M22" s="30"/>
      <c r="N22" s="30"/>
      <c r="O22" s="30"/>
      <c r="P22" s="30"/>
      <c r="Q22" s="30"/>
      <c r="R22" s="30"/>
      <c r="S22" s="30"/>
      <c r="T22" s="30"/>
      <c r="U22" s="30"/>
      <c r="V22" s="31"/>
      <c r="W22" s="31"/>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row>
    <row r="23" spans="1:121" s="2" customFormat="1" ht="30" customHeight="1" thickBot="1" x14ac:dyDescent="0.3">
      <c r="A23" s="34"/>
      <c r="B23" s="47" t="s">
        <v>61</v>
      </c>
      <c r="C23" s="47" t="s">
        <v>62</v>
      </c>
      <c r="D23" s="43" t="s">
        <v>42</v>
      </c>
      <c r="E23" s="19">
        <v>1</v>
      </c>
      <c r="F23" s="63">
        <v>44529</v>
      </c>
      <c r="G23" s="63">
        <v>44535</v>
      </c>
      <c r="H23" s="13"/>
      <c r="I23" s="13"/>
      <c r="J23" s="30"/>
      <c r="K23" s="30"/>
      <c r="L23" s="30"/>
      <c r="M23" s="30"/>
      <c r="N23" s="30"/>
      <c r="O23" s="30"/>
      <c r="P23" s="30"/>
      <c r="Q23" s="30"/>
      <c r="R23" s="30"/>
      <c r="S23" s="30"/>
      <c r="T23" s="30"/>
      <c r="U23" s="30"/>
      <c r="V23" s="31"/>
      <c r="W23" s="31"/>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row>
    <row r="24" spans="1:121" s="2" customFormat="1" ht="30" customHeight="1" thickBot="1" x14ac:dyDescent="0.3">
      <c r="A24" s="34"/>
      <c r="B24" s="124" t="s">
        <v>63</v>
      </c>
      <c r="C24" s="131" t="s">
        <v>64</v>
      </c>
      <c r="D24" s="125" t="s">
        <v>42</v>
      </c>
      <c r="E24" s="126">
        <v>1</v>
      </c>
      <c r="F24" s="127">
        <v>44529</v>
      </c>
      <c r="G24" s="127">
        <v>44531</v>
      </c>
      <c r="H24" s="13"/>
      <c r="I24" s="13"/>
      <c r="J24" s="30"/>
      <c r="K24" s="30"/>
      <c r="L24" s="30"/>
      <c r="M24" s="30"/>
      <c r="N24" s="30"/>
      <c r="O24" s="30"/>
      <c r="P24" s="30"/>
      <c r="Q24" s="30"/>
      <c r="R24" s="30"/>
      <c r="S24" s="30"/>
      <c r="T24" s="30"/>
      <c r="U24" s="30"/>
      <c r="V24" s="31"/>
      <c r="W24" s="31"/>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row>
    <row r="25" spans="1:121" s="2" customFormat="1" ht="30" customHeight="1" x14ac:dyDescent="0.25">
      <c r="A25" s="34"/>
      <c r="B25" s="124" t="s">
        <v>65</v>
      </c>
      <c r="C25" s="131" t="s">
        <v>66</v>
      </c>
      <c r="D25" s="125" t="s">
        <v>42</v>
      </c>
      <c r="E25" s="126">
        <v>1</v>
      </c>
      <c r="F25" s="127">
        <v>44532</v>
      </c>
      <c r="G25" s="127">
        <v>44535</v>
      </c>
      <c r="H25" s="13"/>
      <c r="I25" s="13"/>
      <c r="J25" s="30"/>
      <c r="K25" s="30"/>
      <c r="L25" s="30"/>
      <c r="M25" s="30"/>
      <c r="N25" s="30"/>
      <c r="O25" s="30"/>
      <c r="P25" s="30"/>
      <c r="Q25" s="30"/>
      <c r="R25" s="30"/>
      <c r="S25" s="30"/>
      <c r="T25" s="30"/>
      <c r="U25" s="30"/>
      <c r="V25" s="31"/>
      <c r="W25" s="31"/>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row>
    <row r="26" spans="1:121" s="2" customFormat="1" ht="30" customHeight="1" x14ac:dyDescent="0.25">
      <c r="A26" s="34"/>
      <c r="B26" s="47" t="s">
        <v>67</v>
      </c>
      <c r="C26" s="47" t="s">
        <v>68</v>
      </c>
      <c r="D26" s="43" t="s">
        <v>49</v>
      </c>
      <c r="E26" s="156">
        <v>1</v>
      </c>
      <c r="F26" s="63">
        <v>44550</v>
      </c>
      <c r="G26" s="63">
        <v>44560</v>
      </c>
      <c r="H26" s="13"/>
      <c r="I26" s="13"/>
      <c r="J26" s="30"/>
      <c r="K26" s="30"/>
      <c r="L26" s="30"/>
      <c r="M26" s="30"/>
      <c r="N26" s="30"/>
      <c r="O26" s="30"/>
      <c r="P26" s="30"/>
      <c r="Q26" s="30"/>
      <c r="R26" s="30"/>
      <c r="S26" s="30"/>
      <c r="T26" s="30"/>
      <c r="U26" s="30"/>
      <c r="V26" s="31"/>
      <c r="W26" s="31"/>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row>
    <row r="27" spans="1:121" s="2" customFormat="1" ht="30" customHeight="1" x14ac:dyDescent="0.25">
      <c r="A27" s="34"/>
      <c r="B27" s="47" t="s">
        <v>69</v>
      </c>
      <c r="C27" s="47" t="s">
        <v>70</v>
      </c>
      <c r="D27" s="43" t="s">
        <v>40</v>
      </c>
      <c r="E27" s="155">
        <f>AVERAGE(E28:E35)</f>
        <v>1</v>
      </c>
      <c r="F27" s="63">
        <v>44512</v>
      </c>
      <c r="G27" s="63">
        <v>44571</v>
      </c>
      <c r="H27" s="13"/>
      <c r="I27" s="13"/>
      <c r="J27" s="30"/>
      <c r="K27" s="30"/>
      <c r="L27" s="30"/>
      <c r="M27" s="30"/>
      <c r="N27" s="30"/>
      <c r="O27" s="30"/>
      <c r="P27" s="30"/>
      <c r="Q27" s="30"/>
      <c r="R27" s="30"/>
      <c r="S27" s="30"/>
      <c r="T27" s="30"/>
      <c r="U27" s="30"/>
      <c r="V27" s="31"/>
      <c r="W27" s="31"/>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row>
    <row r="28" spans="1:121" s="2" customFormat="1" ht="30" customHeight="1" x14ac:dyDescent="0.25">
      <c r="A28" s="34"/>
      <c r="B28" s="124" t="s">
        <v>71</v>
      </c>
      <c r="C28" s="124" t="s">
        <v>72</v>
      </c>
      <c r="D28" s="125" t="s">
        <v>40</v>
      </c>
      <c r="E28" s="154">
        <v>1</v>
      </c>
      <c r="F28" s="127">
        <f>F29</f>
        <v>44512</v>
      </c>
      <c r="G28" s="127">
        <f>G30</f>
        <v>44560</v>
      </c>
      <c r="H28" s="13"/>
      <c r="I28" s="13"/>
      <c r="J28" s="30"/>
      <c r="K28" s="30"/>
      <c r="L28" s="30"/>
      <c r="M28" s="30"/>
      <c r="N28" s="30"/>
      <c r="O28" s="30"/>
      <c r="P28" s="30"/>
      <c r="Q28" s="30"/>
      <c r="R28" s="30"/>
      <c r="S28" s="30"/>
      <c r="T28" s="30"/>
      <c r="U28" s="30"/>
      <c r="V28" s="31"/>
      <c r="W28" s="31"/>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row>
    <row r="29" spans="1:121" s="2" customFormat="1" ht="30" customHeight="1" x14ac:dyDescent="0.25">
      <c r="A29" s="34"/>
      <c r="B29" s="129" t="s">
        <v>73</v>
      </c>
      <c r="C29" s="124" t="s">
        <v>72</v>
      </c>
      <c r="D29" s="125" t="s">
        <v>40</v>
      </c>
      <c r="E29" s="126">
        <v>1</v>
      </c>
      <c r="F29" s="127">
        <v>44512</v>
      </c>
      <c r="G29" s="127">
        <v>44515</v>
      </c>
      <c r="H29" s="13"/>
      <c r="I29" s="13"/>
      <c r="J29" s="30"/>
      <c r="K29" s="30"/>
      <c r="L29" s="30"/>
      <c r="M29" s="30"/>
      <c r="N29" s="30"/>
      <c r="O29" s="30"/>
      <c r="P29" s="30"/>
      <c r="Q29" s="30"/>
      <c r="R29" s="30"/>
      <c r="S29" s="30"/>
      <c r="T29" s="30"/>
      <c r="U29" s="30"/>
      <c r="V29" s="31"/>
      <c r="W29" s="31"/>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row>
    <row r="30" spans="1:121" s="2" customFormat="1" ht="30" customHeight="1" thickBot="1" x14ac:dyDescent="0.3">
      <c r="A30" s="34"/>
      <c r="B30" s="129" t="s">
        <v>74</v>
      </c>
      <c r="C30" s="124" t="s">
        <v>72</v>
      </c>
      <c r="D30" s="125" t="s">
        <v>42</v>
      </c>
      <c r="E30" s="126">
        <v>1</v>
      </c>
      <c r="F30" s="127">
        <v>44550</v>
      </c>
      <c r="G30" s="127">
        <v>44560</v>
      </c>
      <c r="H30" s="13"/>
      <c r="I30" s="13"/>
      <c r="J30" s="30"/>
      <c r="K30" s="30"/>
      <c r="L30" s="30"/>
      <c r="M30" s="30"/>
      <c r="N30" s="30"/>
      <c r="O30" s="30"/>
      <c r="P30" s="30"/>
      <c r="Q30" s="30"/>
      <c r="R30" s="30"/>
      <c r="S30" s="30"/>
      <c r="T30" s="30"/>
      <c r="U30" s="30"/>
      <c r="V30" s="31"/>
      <c r="W30" s="31"/>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row>
    <row r="31" spans="1:121" s="2" customFormat="1" ht="30" customHeight="1" thickBot="1" x14ac:dyDescent="0.3">
      <c r="A31" s="34"/>
      <c r="B31" s="124" t="s">
        <v>75</v>
      </c>
      <c r="C31" s="124" t="s">
        <v>58</v>
      </c>
      <c r="D31" s="125" t="s">
        <v>40</v>
      </c>
      <c r="E31" s="126">
        <v>1</v>
      </c>
      <c r="F31" s="127">
        <v>44531</v>
      </c>
      <c r="G31" s="127">
        <v>44540</v>
      </c>
      <c r="H31" s="13"/>
      <c r="I31" s="13"/>
      <c r="J31" s="30"/>
      <c r="K31" s="30"/>
      <c r="L31" s="30"/>
      <c r="M31" s="30"/>
      <c r="N31" s="30"/>
      <c r="O31" s="30"/>
      <c r="P31" s="30"/>
      <c r="Q31" s="30"/>
      <c r="R31" s="30"/>
      <c r="S31" s="30"/>
      <c r="T31" s="30"/>
      <c r="U31" s="30"/>
      <c r="V31" s="31"/>
      <c r="W31" s="31"/>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row>
    <row r="32" spans="1:121" s="2" customFormat="1" ht="30" customHeight="1" thickBot="1" x14ac:dyDescent="0.3">
      <c r="A32" s="34"/>
      <c r="B32" s="124" t="s">
        <v>76</v>
      </c>
      <c r="C32" s="124" t="s">
        <v>77</v>
      </c>
      <c r="D32" s="125" t="s">
        <v>42</v>
      </c>
      <c r="E32" s="126">
        <v>1</v>
      </c>
      <c r="F32" s="127">
        <v>44532</v>
      </c>
      <c r="G32" s="127">
        <v>44550</v>
      </c>
      <c r="H32" s="13"/>
      <c r="I32" s="13"/>
      <c r="J32" s="30"/>
      <c r="K32" s="30"/>
      <c r="L32" s="30"/>
      <c r="M32" s="30"/>
      <c r="N32" s="30"/>
      <c r="O32" s="30"/>
      <c r="P32" s="30"/>
      <c r="Q32" s="30"/>
      <c r="R32" s="30"/>
      <c r="S32" s="30"/>
      <c r="T32" s="30"/>
      <c r="U32" s="30"/>
      <c r="V32" s="31"/>
      <c r="W32" s="31"/>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row>
    <row r="33" spans="1:121" s="2" customFormat="1" ht="30" customHeight="1" thickBot="1" x14ac:dyDescent="0.3">
      <c r="A33" s="34"/>
      <c r="B33" s="130" t="s">
        <v>78</v>
      </c>
      <c r="C33" s="124" t="s">
        <v>72</v>
      </c>
      <c r="D33" s="125" t="s">
        <v>42</v>
      </c>
      <c r="E33" s="126">
        <v>1</v>
      </c>
      <c r="F33" s="127">
        <v>44540</v>
      </c>
      <c r="G33" s="127">
        <v>44550</v>
      </c>
      <c r="H33" s="13"/>
      <c r="I33" s="13"/>
      <c r="J33" s="30"/>
      <c r="K33" s="30"/>
      <c r="L33" s="30"/>
      <c r="M33" s="30"/>
      <c r="N33" s="30"/>
      <c r="O33" s="30"/>
      <c r="P33" s="30"/>
      <c r="Q33" s="30"/>
      <c r="R33" s="30"/>
      <c r="S33" s="30"/>
      <c r="T33" s="30"/>
      <c r="U33" s="30"/>
      <c r="V33" s="31"/>
      <c r="W33" s="31"/>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row>
    <row r="34" spans="1:121" s="2" customFormat="1" ht="30" customHeight="1" thickBot="1" x14ac:dyDescent="0.3">
      <c r="A34" s="34"/>
      <c r="B34" s="124" t="s">
        <v>113</v>
      </c>
      <c r="C34" s="124" t="s">
        <v>114</v>
      </c>
      <c r="D34" s="125" t="s">
        <v>40</v>
      </c>
      <c r="E34" s="126">
        <v>1</v>
      </c>
      <c r="F34" s="127">
        <v>44531</v>
      </c>
      <c r="G34" s="127">
        <v>44571</v>
      </c>
      <c r="H34" s="13"/>
      <c r="I34" s="13"/>
      <c r="J34" s="30"/>
      <c r="K34" s="30"/>
      <c r="L34" s="30"/>
      <c r="M34" s="30"/>
      <c r="N34" s="30"/>
      <c r="O34" s="30"/>
      <c r="P34" s="30"/>
      <c r="Q34" s="30"/>
      <c r="R34" s="30"/>
      <c r="S34" s="30"/>
      <c r="T34" s="30"/>
      <c r="U34" s="30"/>
      <c r="V34" s="31"/>
      <c r="W34" s="31"/>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row>
    <row r="35" spans="1:121" s="2" customFormat="1" ht="30" customHeight="1" thickBot="1" x14ac:dyDescent="0.3">
      <c r="A35" s="34"/>
      <c r="B35" s="124" t="s">
        <v>115</v>
      </c>
      <c r="C35" s="124" t="s">
        <v>72</v>
      </c>
      <c r="D35" s="125" t="s">
        <v>40</v>
      </c>
      <c r="E35" s="126">
        <v>1</v>
      </c>
      <c r="F35" s="127">
        <v>44540</v>
      </c>
      <c r="G35" s="127">
        <v>44550</v>
      </c>
      <c r="H35" s="13"/>
      <c r="I35" s="13"/>
      <c r="J35" s="30"/>
      <c r="K35" s="30"/>
      <c r="L35" s="30"/>
      <c r="M35" s="30"/>
      <c r="N35" s="30"/>
      <c r="O35" s="30"/>
      <c r="P35" s="30"/>
      <c r="Q35" s="30"/>
      <c r="R35" s="30"/>
      <c r="S35" s="30"/>
      <c r="T35" s="30"/>
      <c r="U35" s="30"/>
      <c r="V35" s="31"/>
      <c r="W35" s="31"/>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row>
    <row r="36" spans="1:121" s="2" customFormat="1" ht="30" customHeight="1" thickBot="1" x14ac:dyDescent="0.3">
      <c r="A36" s="34"/>
      <c r="B36" s="47" t="s">
        <v>79</v>
      </c>
      <c r="C36" s="47" t="s">
        <v>56</v>
      </c>
      <c r="D36" s="43" t="s">
        <v>38</v>
      </c>
      <c r="E36" s="19">
        <v>1</v>
      </c>
      <c r="F36" s="63">
        <v>44512</v>
      </c>
      <c r="G36" s="63">
        <v>44550</v>
      </c>
      <c r="H36" s="13"/>
      <c r="I36" s="13"/>
      <c r="J36" s="30"/>
      <c r="K36" s="30"/>
      <c r="L36" s="30"/>
      <c r="M36" s="30"/>
      <c r="N36" s="30"/>
      <c r="O36" s="30"/>
      <c r="P36" s="30"/>
      <c r="Q36" s="30"/>
      <c r="R36" s="30"/>
      <c r="S36" s="30"/>
      <c r="T36" s="30"/>
      <c r="U36" s="30"/>
      <c r="V36" s="31"/>
      <c r="W36" s="31"/>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row>
    <row r="37" spans="1:121" s="2" customFormat="1" ht="30" customHeight="1" thickBot="1" x14ac:dyDescent="0.3">
      <c r="A37" s="34"/>
      <c r="B37" s="128" t="s">
        <v>80</v>
      </c>
      <c r="C37" s="128" t="s">
        <v>56</v>
      </c>
      <c r="D37" s="125" t="s">
        <v>38</v>
      </c>
      <c r="E37" s="126">
        <v>1</v>
      </c>
      <c r="F37" s="127">
        <v>44512</v>
      </c>
      <c r="G37" s="127">
        <v>44545</v>
      </c>
      <c r="H37" s="13"/>
      <c r="I37" s="13"/>
      <c r="J37" s="30"/>
      <c r="K37" s="30"/>
      <c r="L37" s="30"/>
      <c r="M37" s="30"/>
      <c r="N37" s="30"/>
      <c r="O37" s="30"/>
      <c r="P37" s="30"/>
      <c r="Q37" s="30"/>
      <c r="R37" s="30"/>
      <c r="S37" s="30"/>
      <c r="T37" s="30"/>
      <c r="U37" s="30"/>
      <c r="V37" s="31"/>
      <c r="W37" s="31"/>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row>
    <row r="38" spans="1:121" s="2" customFormat="1" ht="30" customHeight="1" thickBot="1" x14ac:dyDescent="0.3">
      <c r="A38" s="34"/>
      <c r="B38" s="128" t="s">
        <v>116</v>
      </c>
      <c r="C38" s="128" t="s">
        <v>56</v>
      </c>
      <c r="D38" s="125" t="s">
        <v>38</v>
      </c>
      <c r="E38" s="126">
        <v>1</v>
      </c>
      <c r="F38" s="127">
        <v>44546</v>
      </c>
      <c r="G38" s="127">
        <v>44560</v>
      </c>
      <c r="H38" s="13"/>
      <c r="I38" s="13"/>
      <c r="J38" s="30"/>
      <c r="K38" s="30"/>
      <c r="L38" s="30"/>
      <c r="M38" s="30"/>
      <c r="N38" s="30"/>
      <c r="O38" s="30"/>
      <c r="P38" s="30"/>
      <c r="Q38" s="30"/>
      <c r="R38" s="30"/>
      <c r="S38" s="30"/>
      <c r="T38" s="30"/>
      <c r="U38" s="30"/>
      <c r="V38" s="31"/>
      <c r="W38" s="31"/>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row>
    <row r="39" spans="1:121" s="2" customFormat="1" ht="30" customHeight="1" thickBot="1" x14ac:dyDescent="0.3">
      <c r="A39" s="34"/>
      <c r="B39" s="47" t="s">
        <v>117</v>
      </c>
      <c r="C39" s="47" t="s">
        <v>83</v>
      </c>
      <c r="D39" s="43" t="s">
        <v>40</v>
      </c>
      <c r="E39" s="19">
        <v>1</v>
      </c>
      <c r="F39" s="63">
        <v>44550</v>
      </c>
      <c r="G39" s="63">
        <v>44564</v>
      </c>
      <c r="H39" s="13"/>
      <c r="I39" s="13"/>
      <c r="J39" s="30"/>
      <c r="K39" s="30"/>
      <c r="L39" s="30"/>
      <c r="M39" s="30"/>
      <c r="N39" s="30"/>
      <c r="O39" s="30"/>
      <c r="P39" s="30"/>
      <c r="Q39" s="30"/>
      <c r="R39" s="30"/>
      <c r="S39" s="30"/>
      <c r="T39" s="30"/>
      <c r="U39" s="30"/>
      <c r="V39" s="31"/>
      <c r="W39" s="31"/>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row>
    <row r="40" spans="1:121" s="2" customFormat="1" ht="30" customHeight="1" thickBot="1" x14ac:dyDescent="0.3">
      <c r="A40" s="34"/>
      <c r="B40" s="47" t="s">
        <v>118</v>
      </c>
      <c r="C40" s="47" t="s">
        <v>83</v>
      </c>
      <c r="D40" s="43" t="s">
        <v>46</v>
      </c>
      <c r="E40" s="19">
        <f>AVERAGE(E41:E47)</f>
        <v>1</v>
      </c>
      <c r="F40" s="63">
        <v>44512</v>
      </c>
      <c r="G40" s="63">
        <v>44563</v>
      </c>
      <c r="H40" s="13"/>
      <c r="I40" s="13"/>
      <c r="J40" s="30"/>
      <c r="K40" s="30"/>
      <c r="L40" s="30"/>
      <c r="M40" s="30"/>
      <c r="N40" s="30"/>
      <c r="O40" s="30"/>
      <c r="P40" s="30"/>
      <c r="Q40" s="30"/>
      <c r="R40" s="30"/>
      <c r="S40" s="30"/>
      <c r="T40" s="30"/>
      <c r="U40" s="30"/>
      <c r="V40" s="31"/>
      <c r="W40" s="31"/>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row>
    <row r="41" spans="1:121" s="2" customFormat="1" ht="30" customHeight="1" x14ac:dyDescent="0.25">
      <c r="A41" s="34"/>
      <c r="B41" s="124" t="s">
        <v>119</v>
      </c>
      <c r="C41" s="124" t="s">
        <v>83</v>
      </c>
      <c r="D41" s="125" t="s">
        <v>46</v>
      </c>
      <c r="E41" s="126">
        <v>1</v>
      </c>
      <c r="F41" s="127">
        <v>44512</v>
      </c>
      <c r="G41" s="127">
        <v>44531</v>
      </c>
      <c r="H41" s="13"/>
      <c r="I41" s="13"/>
      <c r="J41" s="30"/>
      <c r="K41" s="30"/>
      <c r="L41" s="30"/>
      <c r="M41" s="30"/>
      <c r="N41" s="30"/>
      <c r="O41" s="30"/>
      <c r="P41" s="30"/>
      <c r="Q41" s="30"/>
      <c r="R41" s="30"/>
      <c r="S41" s="30"/>
      <c r="T41" s="30"/>
      <c r="U41" s="30"/>
      <c r="V41" s="31"/>
      <c r="W41" s="31"/>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row>
    <row r="42" spans="1:121" s="2" customFormat="1" ht="30" customHeight="1" thickBot="1" x14ac:dyDescent="0.3">
      <c r="A42" s="34"/>
      <c r="B42" s="124" t="s">
        <v>85</v>
      </c>
      <c r="C42" s="124" t="s">
        <v>86</v>
      </c>
      <c r="D42" s="125" t="s">
        <v>46</v>
      </c>
      <c r="E42" s="126">
        <v>1</v>
      </c>
      <c r="F42" s="127">
        <v>44531</v>
      </c>
      <c r="G42" s="127">
        <v>44549</v>
      </c>
      <c r="H42" s="13"/>
      <c r="I42" s="13"/>
      <c r="J42" s="30"/>
      <c r="K42" s="30"/>
      <c r="L42" s="30"/>
      <c r="M42" s="30"/>
      <c r="N42" s="30"/>
      <c r="O42" s="30"/>
      <c r="P42" s="30"/>
      <c r="Q42" s="30"/>
      <c r="R42" s="30"/>
      <c r="S42" s="30"/>
      <c r="T42" s="30"/>
      <c r="U42" s="30"/>
      <c r="V42" s="31"/>
      <c r="W42" s="31"/>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row>
    <row r="43" spans="1:121" s="2" customFormat="1" ht="30" customHeight="1" thickBot="1" x14ac:dyDescent="0.3">
      <c r="A43" s="34"/>
      <c r="B43" s="124" t="s">
        <v>87</v>
      </c>
      <c r="C43" s="124" t="s">
        <v>88</v>
      </c>
      <c r="D43" s="125" t="s">
        <v>46</v>
      </c>
      <c r="E43" s="126">
        <v>1</v>
      </c>
      <c r="F43" s="127">
        <v>44550</v>
      </c>
      <c r="G43" s="127">
        <v>44553</v>
      </c>
      <c r="H43" s="13"/>
      <c r="I43" s="13"/>
      <c r="J43" s="30"/>
      <c r="K43" s="30"/>
      <c r="L43" s="30"/>
      <c r="M43" s="30"/>
      <c r="N43" s="30"/>
      <c r="O43" s="30"/>
      <c r="P43" s="30"/>
      <c r="Q43" s="30"/>
      <c r="R43" s="30"/>
      <c r="S43" s="30"/>
      <c r="T43" s="30"/>
      <c r="U43" s="30"/>
      <c r="V43" s="31"/>
      <c r="W43" s="31"/>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row>
    <row r="44" spans="1:121" s="2" customFormat="1" ht="30" customHeight="1" thickBot="1" x14ac:dyDescent="0.3">
      <c r="A44" s="34"/>
      <c r="B44" s="124" t="s">
        <v>120</v>
      </c>
      <c r="C44" s="124" t="s">
        <v>88</v>
      </c>
      <c r="D44" s="125" t="s">
        <v>46</v>
      </c>
      <c r="E44" s="126">
        <v>1</v>
      </c>
      <c r="F44" s="127">
        <v>44554</v>
      </c>
      <c r="G44" s="127">
        <v>44558</v>
      </c>
      <c r="H44" s="13"/>
      <c r="I44" s="13"/>
      <c r="J44" s="30"/>
      <c r="K44" s="30"/>
      <c r="L44" s="30"/>
      <c r="M44" s="30"/>
      <c r="N44" s="30"/>
      <c r="O44" s="30"/>
      <c r="P44" s="30"/>
      <c r="Q44" s="30"/>
      <c r="R44" s="30"/>
      <c r="S44" s="30"/>
      <c r="T44" s="30"/>
      <c r="U44" s="30"/>
      <c r="V44" s="31"/>
      <c r="W44" s="31"/>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row>
    <row r="45" spans="1:121" s="2" customFormat="1" ht="30" customHeight="1" thickBot="1" x14ac:dyDescent="0.3">
      <c r="A45" s="34"/>
      <c r="B45" s="124" t="s">
        <v>90</v>
      </c>
      <c r="C45" s="124" t="s">
        <v>86</v>
      </c>
      <c r="D45" s="125" t="s">
        <v>46</v>
      </c>
      <c r="E45" s="126">
        <v>1</v>
      </c>
      <c r="F45" s="127">
        <v>44559</v>
      </c>
      <c r="G45" s="127">
        <v>44560</v>
      </c>
      <c r="H45" s="13"/>
      <c r="I45" s="13"/>
      <c r="J45" s="30"/>
      <c r="K45" s="30"/>
      <c r="L45" s="30"/>
      <c r="M45" s="30"/>
      <c r="N45" s="30"/>
      <c r="O45" s="30"/>
      <c r="P45" s="30"/>
      <c r="Q45" s="30"/>
      <c r="R45" s="30"/>
      <c r="S45" s="30"/>
      <c r="T45" s="30"/>
      <c r="U45" s="30"/>
      <c r="V45" s="31"/>
      <c r="W45" s="31"/>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row>
    <row r="46" spans="1:121" s="2" customFormat="1" ht="30" customHeight="1" thickBot="1" x14ac:dyDescent="0.3">
      <c r="A46" s="34"/>
      <c r="B46" s="124" t="s">
        <v>91</v>
      </c>
      <c r="C46" s="124" t="s">
        <v>88</v>
      </c>
      <c r="D46" s="125" t="s">
        <v>46</v>
      </c>
      <c r="E46" s="126">
        <v>1</v>
      </c>
      <c r="F46" s="127">
        <v>44560</v>
      </c>
      <c r="G46" s="127">
        <v>44564</v>
      </c>
      <c r="H46" s="13"/>
      <c r="I46" s="13"/>
      <c r="J46" s="30"/>
      <c r="K46" s="30"/>
      <c r="L46" s="30"/>
      <c r="M46" s="30"/>
      <c r="N46" s="30"/>
      <c r="O46" s="30"/>
      <c r="P46" s="30"/>
      <c r="Q46" s="30"/>
      <c r="R46" s="30"/>
      <c r="S46" s="30"/>
      <c r="T46" s="30"/>
      <c r="U46" s="30"/>
      <c r="V46" s="31"/>
      <c r="W46" s="31"/>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row>
    <row r="47" spans="1:121" s="2" customFormat="1" ht="30" customHeight="1" x14ac:dyDescent="0.25">
      <c r="A47" s="34"/>
      <c r="B47" s="124" t="s">
        <v>121</v>
      </c>
      <c r="C47" s="124" t="s">
        <v>83</v>
      </c>
      <c r="D47" s="125" t="s">
        <v>46</v>
      </c>
      <c r="E47" s="126">
        <v>1</v>
      </c>
      <c r="F47" s="127">
        <v>44550</v>
      </c>
      <c r="G47" s="127">
        <v>44564</v>
      </c>
      <c r="H47" s="13"/>
      <c r="I47" s="13"/>
      <c r="J47" s="30"/>
      <c r="K47" s="30"/>
      <c r="L47" s="30"/>
      <c r="M47" s="30"/>
      <c r="N47" s="30"/>
      <c r="O47" s="30"/>
      <c r="P47" s="30"/>
      <c r="Q47" s="30"/>
      <c r="R47" s="30"/>
      <c r="S47" s="30"/>
      <c r="T47" s="30"/>
      <c r="U47" s="30"/>
      <c r="V47" s="31"/>
      <c r="W47" s="31"/>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row>
    <row r="48" spans="1:121" s="2" customFormat="1" ht="30" customHeight="1" thickBot="1" x14ac:dyDescent="0.3">
      <c r="A48" s="34"/>
      <c r="B48" s="47" t="s">
        <v>92</v>
      </c>
      <c r="C48" s="47" t="s">
        <v>93</v>
      </c>
      <c r="D48" s="43" t="s">
        <v>42</v>
      </c>
      <c r="E48" s="19">
        <v>1</v>
      </c>
      <c r="F48" s="63">
        <v>44535</v>
      </c>
      <c r="G48" s="63">
        <v>44541</v>
      </c>
      <c r="H48" s="13"/>
      <c r="I48" s="13"/>
      <c r="J48" s="30"/>
      <c r="K48" s="30"/>
      <c r="L48" s="30"/>
      <c r="M48" s="30"/>
      <c r="N48" s="30"/>
      <c r="O48" s="30"/>
      <c r="P48" s="30"/>
      <c r="Q48" s="30"/>
      <c r="R48" s="30"/>
      <c r="S48" s="30"/>
      <c r="T48" s="30"/>
      <c r="U48" s="30"/>
      <c r="V48" s="31"/>
      <c r="W48" s="31"/>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row>
    <row r="49" spans="1:121" s="2" customFormat="1" ht="30" customHeight="1" thickBot="1" x14ac:dyDescent="0.3">
      <c r="A49" s="34"/>
      <c r="B49" s="47" t="s">
        <v>94</v>
      </c>
      <c r="C49" s="47" t="s">
        <v>95</v>
      </c>
      <c r="D49" s="43" t="s">
        <v>96</v>
      </c>
      <c r="E49" s="19">
        <f>AVERAGE(E50:E51)</f>
        <v>1</v>
      </c>
      <c r="F49" s="63">
        <v>44512</v>
      </c>
      <c r="G49" s="63">
        <v>44550</v>
      </c>
      <c r="H49" s="13"/>
      <c r="I49" s="13"/>
      <c r="J49" s="30"/>
      <c r="K49" s="30"/>
      <c r="L49" s="30"/>
      <c r="M49" s="30"/>
      <c r="N49" s="30"/>
      <c r="O49" s="30"/>
      <c r="P49" s="30"/>
      <c r="Q49" s="30"/>
      <c r="R49" s="30"/>
      <c r="S49" s="30"/>
      <c r="T49" s="30"/>
      <c r="U49" s="30"/>
      <c r="V49" s="31"/>
      <c r="W49" s="31"/>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row>
    <row r="50" spans="1:121" s="2" customFormat="1" ht="30" customHeight="1" thickBot="1" x14ac:dyDescent="0.3">
      <c r="A50" s="34"/>
      <c r="B50" s="124" t="s">
        <v>97</v>
      </c>
      <c r="C50" s="124" t="s">
        <v>95</v>
      </c>
      <c r="D50" s="125" t="s">
        <v>49</v>
      </c>
      <c r="E50" s="126">
        <v>1</v>
      </c>
      <c r="F50" s="127">
        <f>F49</f>
        <v>44512</v>
      </c>
      <c r="G50" s="127">
        <f>G49</f>
        <v>44550</v>
      </c>
      <c r="H50" s="13"/>
      <c r="I50" s="13"/>
      <c r="J50" s="30"/>
      <c r="K50" s="30"/>
      <c r="L50" s="30"/>
      <c r="M50" s="30"/>
      <c r="N50" s="30"/>
      <c r="O50" s="30"/>
      <c r="P50" s="30"/>
      <c r="Q50" s="30"/>
      <c r="R50" s="30"/>
      <c r="S50" s="30"/>
      <c r="T50" s="30"/>
      <c r="U50" s="30"/>
      <c r="V50" s="31"/>
      <c r="W50" s="31"/>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row>
    <row r="51" spans="1:121" s="2" customFormat="1" ht="30" customHeight="1" thickBot="1" x14ac:dyDescent="0.3">
      <c r="A51" s="34"/>
      <c r="B51" s="124" t="s">
        <v>98</v>
      </c>
      <c r="C51" s="124" t="s">
        <v>95</v>
      </c>
      <c r="D51" s="125" t="s">
        <v>38</v>
      </c>
      <c r="E51" s="126">
        <v>1</v>
      </c>
      <c r="F51" s="127">
        <f>F49</f>
        <v>44512</v>
      </c>
      <c r="G51" s="127">
        <f>G49</f>
        <v>44550</v>
      </c>
      <c r="H51" s="13"/>
      <c r="I51" s="13"/>
      <c r="J51" s="30"/>
      <c r="K51" s="30"/>
      <c r="L51" s="30"/>
      <c r="M51" s="30"/>
      <c r="N51" s="30"/>
      <c r="O51" s="30"/>
      <c r="P51" s="30"/>
      <c r="Q51" s="30"/>
      <c r="R51" s="30"/>
      <c r="S51" s="30"/>
      <c r="T51" s="30"/>
      <c r="U51" s="30"/>
      <c r="V51" s="31"/>
      <c r="W51" s="31"/>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row>
    <row r="52" spans="1:121" s="2" customFormat="1" ht="30" customHeight="1" x14ac:dyDescent="0.25">
      <c r="A52" s="34"/>
      <c r="B52" s="47" t="s">
        <v>99</v>
      </c>
      <c r="C52" s="47" t="s">
        <v>100</v>
      </c>
      <c r="D52" s="43" t="s">
        <v>35</v>
      </c>
      <c r="E52" s="19">
        <f>AVERAGE(E53:E55)</f>
        <v>1</v>
      </c>
      <c r="F52" s="63">
        <v>44512</v>
      </c>
      <c r="G52" s="63">
        <v>44560</v>
      </c>
      <c r="H52" s="13"/>
      <c r="I52" s="13"/>
      <c r="J52" s="30"/>
      <c r="K52" s="30"/>
      <c r="L52" s="30"/>
      <c r="M52" s="30"/>
      <c r="N52" s="30"/>
      <c r="O52" s="30"/>
      <c r="P52" s="30"/>
      <c r="Q52" s="30"/>
      <c r="R52" s="30"/>
      <c r="S52" s="30"/>
      <c r="T52" s="30"/>
      <c r="U52" s="30"/>
      <c r="V52" s="31"/>
      <c r="W52" s="31"/>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row>
    <row r="53" spans="1:121" s="2" customFormat="1" ht="30" customHeight="1" x14ac:dyDescent="0.25">
      <c r="A53" s="34"/>
      <c r="B53" s="124" t="s">
        <v>122</v>
      </c>
      <c r="C53" s="124" t="s">
        <v>100</v>
      </c>
      <c r="D53" s="125" t="s">
        <v>35</v>
      </c>
      <c r="E53" s="126">
        <v>1</v>
      </c>
      <c r="F53" s="127">
        <v>44550</v>
      </c>
      <c r="G53" s="127">
        <v>44199</v>
      </c>
      <c r="H53" s="13"/>
      <c r="I53" s="13"/>
      <c r="J53" s="30"/>
      <c r="K53" s="30"/>
      <c r="L53" s="30"/>
      <c r="M53" s="30"/>
      <c r="N53" s="30"/>
      <c r="O53" s="30"/>
      <c r="P53" s="30"/>
      <c r="Q53" s="30"/>
      <c r="R53" s="30"/>
      <c r="S53" s="30"/>
      <c r="T53" s="30"/>
      <c r="U53" s="30"/>
      <c r="V53" s="31"/>
      <c r="W53" s="31"/>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row>
    <row r="54" spans="1:121" s="2" customFormat="1" ht="30" customHeight="1" x14ac:dyDescent="0.25">
      <c r="A54" s="34"/>
      <c r="B54" s="124" t="s">
        <v>123</v>
      </c>
      <c r="C54" s="124" t="s">
        <v>100</v>
      </c>
      <c r="D54" s="125" t="s">
        <v>35</v>
      </c>
      <c r="E54" s="126">
        <v>1</v>
      </c>
      <c r="F54" s="127">
        <v>44551</v>
      </c>
      <c r="G54" s="127">
        <f>G52</f>
        <v>44560</v>
      </c>
      <c r="H54" s="13"/>
      <c r="I54" s="13"/>
      <c r="J54" s="30"/>
      <c r="K54" s="30"/>
      <c r="L54" s="30"/>
      <c r="M54" s="30"/>
      <c r="N54" s="30"/>
      <c r="O54" s="30"/>
      <c r="P54" s="30"/>
      <c r="Q54" s="30"/>
      <c r="R54" s="30"/>
      <c r="S54" s="30"/>
      <c r="T54" s="30"/>
      <c r="U54" s="30"/>
      <c r="V54" s="31"/>
      <c r="W54" s="31"/>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row>
    <row r="55" spans="1:121" s="2" customFormat="1" ht="30" customHeight="1" thickBot="1" x14ac:dyDescent="0.3">
      <c r="A55" s="34"/>
      <c r="B55" s="124" t="s">
        <v>102</v>
      </c>
      <c r="C55" s="124" t="s">
        <v>100</v>
      </c>
      <c r="D55" s="125" t="s">
        <v>35</v>
      </c>
      <c r="E55" s="126">
        <v>1</v>
      </c>
      <c r="F55" s="127">
        <f>F52</f>
        <v>44512</v>
      </c>
      <c r="G55" s="127">
        <v>44550</v>
      </c>
      <c r="H55" s="13"/>
      <c r="I55" s="13"/>
      <c r="J55" s="30"/>
      <c r="K55" s="30"/>
      <c r="L55" s="30"/>
      <c r="M55" s="30"/>
      <c r="N55" s="30"/>
      <c r="O55" s="30"/>
      <c r="P55" s="30"/>
      <c r="Q55" s="30"/>
      <c r="R55" s="30"/>
      <c r="S55" s="30"/>
      <c r="T55" s="30"/>
      <c r="U55" s="30"/>
      <c r="V55" s="31"/>
      <c r="W55" s="31"/>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row>
    <row r="56" spans="1:121" s="2" customFormat="1" ht="30" customHeight="1" thickBot="1" x14ac:dyDescent="0.3">
      <c r="A56" s="34"/>
      <c r="B56" s="20" t="s">
        <v>103</v>
      </c>
      <c r="C56" s="20"/>
      <c r="D56" s="117"/>
      <c r="E56" s="118">
        <f>AVERAGE(E57:E58)</f>
        <v>1</v>
      </c>
      <c r="F56" s="119">
        <v>44571</v>
      </c>
      <c r="G56" s="120">
        <v>44581</v>
      </c>
      <c r="H56" s="13"/>
      <c r="I56" s="13">
        <f t="shared" si="45"/>
        <v>11</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row>
    <row r="57" spans="1:121" s="2" customFormat="1" ht="30" customHeight="1" thickBot="1" x14ac:dyDescent="0.3">
      <c r="A57" s="34"/>
      <c r="B57" s="48" t="s">
        <v>104</v>
      </c>
      <c r="C57" s="48"/>
      <c r="D57" s="44" t="s">
        <v>105</v>
      </c>
      <c r="E57" s="22">
        <v>1</v>
      </c>
      <c r="F57" s="64">
        <v>44571</v>
      </c>
      <c r="G57" s="64">
        <v>44578</v>
      </c>
      <c r="H57" s="13"/>
      <c r="I57" s="13">
        <f t="shared" si="45"/>
        <v>8</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row>
    <row r="58" spans="1:121" s="2" customFormat="1" ht="30" customHeight="1" thickBot="1" x14ac:dyDescent="0.3">
      <c r="A58" s="34"/>
      <c r="B58" s="48" t="s">
        <v>106</v>
      </c>
      <c r="C58" s="48"/>
      <c r="D58" s="44" t="s">
        <v>49</v>
      </c>
      <c r="E58" s="22">
        <v>1</v>
      </c>
      <c r="F58" s="64">
        <v>44571</v>
      </c>
      <c r="G58" s="64">
        <v>44581</v>
      </c>
      <c r="H58" s="13"/>
      <c r="I58" s="13">
        <f t="shared" si="45"/>
        <v>11</v>
      </c>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row>
    <row r="59" spans="1:121" s="149" customFormat="1" ht="30" customHeight="1" x14ac:dyDescent="0.25">
      <c r="A59" s="146"/>
      <c r="B59" s="23" t="s">
        <v>108</v>
      </c>
      <c r="C59" s="23"/>
      <c r="D59" s="121"/>
      <c r="E59" s="122">
        <f>AVERAGE(E60:E63)</f>
        <v>1</v>
      </c>
      <c r="F59" s="123">
        <v>44571</v>
      </c>
      <c r="G59" s="123">
        <v>44581</v>
      </c>
      <c r="H59" s="147"/>
      <c r="I59" s="147">
        <f t="shared" si="45"/>
        <v>11</v>
      </c>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c r="CH59" s="148"/>
      <c r="CI59" s="148"/>
      <c r="CJ59" s="148"/>
      <c r="CK59" s="148"/>
      <c r="CL59" s="148"/>
      <c r="CM59" s="148"/>
      <c r="CN59" s="148"/>
      <c r="CO59" s="148"/>
      <c r="CP59" s="148"/>
      <c r="CQ59" s="148"/>
      <c r="CR59" s="148"/>
      <c r="CS59" s="148"/>
      <c r="CT59" s="148"/>
      <c r="CU59" s="148"/>
      <c r="CV59" s="148"/>
      <c r="CW59" s="148"/>
      <c r="CX59" s="148"/>
      <c r="CY59" s="148"/>
      <c r="CZ59" s="148"/>
      <c r="DA59" s="148"/>
      <c r="DB59" s="148"/>
      <c r="DC59" s="148"/>
      <c r="DD59" s="148"/>
      <c r="DE59" s="148"/>
      <c r="DF59" s="148"/>
      <c r="DG59" s="148"/>
      <c r="DH59" s="148"/>
      <c r="DI59" s="148"/>
      <c r="DJ59" s="148"/>
      <c r="DK59" s="148"/>
      <c r="DL59" s="148"/>
      <c r="DM59" s="148"/>
      <c r="DN59" s="148"/>
      <c r="DO59" s="148"/>
      <c r="DP59" s="148"/>
      <c r="DQ59" s="148"/>
    </row>
    <row r="60" spans="1:121" s="2" customFormat="1" ht="30" customHeight="1" x14ac:dyDescent="0.25">
      <c r="A60" s="34"/>
      <c r="B60" s="99" t="s">
        <v>124</v>
      </c>
      <c r="C60" s="99"/>
      <c r="D60" s="71" t="s">
        <v>38</v>
      </c>
      <c r="E60" s="72">
        <v>1</v>
      </c>
      <c r="F60" s="73">
        <v>44571</v>
      </c>
      <c r="G60" s="73">
        <v>44576</v>
      </c>
      <c r="H60" s="13"/>
      <c r="I60" s="13"/>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row>
    <row r="61" spans="1:121" s="2" customFormat="1" ht="30" customHeight="1" x14ac:dyDescent="0.25">
      <c r="A61" s="34"/>
      <c r="B61" s="49" t="s">
        <v>110</v>
      </c>
      <c r="C61" s="49"/>
      <c r="D61" s="45" t="s">
        <v>46</v>
      </c>
      <c r="E61" s="25">
        <v>1</v>
      </c>
      <c r="F61" s="65">
        <v>44571</v>
      </c>
      <c r="G61" s="65">
        <v>44581</v>
      </c>
      <c r="H61" s="13"/>
      <c r="I61" s="13">
        <f t="shared" si="45"/>
        <v>11</v>
      </c>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row>
    <row r="62" spans="1:121" s="2" customFormat="1" ht="30" customHeight="1" thickBot="1" x14ac:dyDescent="0.3">
      <c r="A62" s="34"/>
      <c r="B62" s="49" t="s">
        <v>112</v>
      </c>
      <c r="C62" s="49"/>
      <c r="D62" s="45" t="s">
        <v>52</v>
      </c>
      <c r="E62" s="25">
        <v>1</v>
      </c>
      <c r="F62" s="65">
        <v>44571</v>
      </c>
      <c r="G62" s="65">
        <v>44581</v>
      </c>
      <c r="H62" s="13"/>
      <c r="I62" s="13">
        <f t="shared" si="45"/>
        <v>11</v>
      </c>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row>
    <row r="63" spans="1:121" s="2" customFormat="1" ht="30" customHeight="1" thickBot="1" x14ac:dyDescent="0.3">
      <c r="A63" s="34"/>
      <c r="B63" s="49" t="s">
        <v>125</v>
      </c>
      <c r="C63" s="49"/>
      <c r="D63" s="45" t="s">
        <v>126</v>
      </c>
      <c r="E63" s="25">
        <v>1</v>
      </c>
      <c r="F63" s="65">
        <v>44572</v>
      </c>
      <c r="G63" s="65">
        <v>44581</v>
      </c>
      <c r="H63" s="13"/>
      <c r="I63" s="13"/>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row>
    <row r="64" spans="1:121" s="2" customFormat="1" ht="30" customHeight="1" thickBot="1" x14ac:dyDescent="0.3">
      <c r="A64" s="34" t="s">
        <v>25</v>
      </c>
      <c r="B64" s="50"/>
      <c r="C64" s="50"/>
      <c r="D64" s="46"/>
      <c r="E64" s="12"/>
      <c r="F64" s="66"/>
      <c r="G64" s="66"/>
      <c r="H64" s="13"/>
      <c r="I64" s="13" t="str">
        <f t="shared" si="45"/>
        <v/>
      </c>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row>
    <row r="65" spans="1:121" s="2" customFormat="1" ht="30" customHeight="1" thickBot="1" x14ac:dyDescent="0.3">
      <c r="A65" s="35" t="s">
        <v>26</v>
      </c>
      <c r="B65" s="26"/>
      <c r="C65" s="26"/>
      <c r="D65" s="27"/>
      <c r="E65" s="28"/>
      <c r="F65" s="58"/>
      <c r="G65" s="59"/>
      <c r="H65" s="29"/>
      <c r="I65" s="29" t="str">
        <f t="shared" si="45"/>
        <v/>
      </c>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row>
    <row r="66" spans="1:121" ht="30" customHeight="1" x14ac:dyDescent="0.25">
      <c r="H66" s="5"/>
    </row>
    <row r="67" spans="1:121" ht="30" customHeight="1" x14ac:dyDescent="0.25">
      <c r="D67" s="10"/>
      <c r="G67" s="36"/>
    </row>
    <row r="68" spans="1:121" ht="30" customHeight="1" x14ac:dyDescent="0.25">
      <c r="D68" s="11"/>
    </row>
  </sheetData>
  <autoFilter ref="D1:D68" xr:uid="{208A7AC7-8188-4727-854F-46E882C2C2AD}"/>
  <mergeCells count="19">
    <mergeCell ref="CB2:CH2"/>
    <mergeCell ref="CI2:CO2"/>
    <mergeCell ref="B3:H3"/>
    <mergeCell ref="DK2:DQ2"/>
    <mergeCell ref="D1:E1"/>
    <mergeCell ref="F1:G1"/>
    <mergeCell ref="J2:P2"/>
    <mergeCell ref="Q2:W2"/>
    <mergeCell ref="DD2:DJ2"/>
    <mergeCell ref="AE2:AK2"/>
    <mergeCell ref="AL2:AR2"/>
    <mergeCell ref="AS2:AY2"/>
    <mergeCell ref="AZ2:BF2"/>
    <mergeCell ref="BG2:BM2"/>
    <mergeCell ref="BN2:BT2"/>
    <mergeCell ref="BU2:CA2"/>
    <mergeCell ref="X2:AD2"/>
    <mergeCell ref="CP2:CV2"/>
    <mergeCell ref="CW2:DC2"/>
  </mergeCells>
  <conditionalFormatting sqref="E42:E52 E5:E40 E54:E65">
    <cfRule type="dataBar" priority="52">
      <dataBar>
        <cfvo type="num" val="0"/>
        <cfvo type="num" val="1"/>
        <color theme="0" tint="-0.249977111117893"/>
      </dataBar>
      <extLst>
        <ext xmlns:x14="http://schemas.microsoft.com/office/spreadsheetml/2009/9/main" uri="{B025F937-C7B1-47D3-B67F-A62EFF666E3E}">
          <x14:id>{7A84A572-D229-49D3-8F9F-7C0481C540CB}</x14:id>
        </ext>
      </extLst>
    </cfRule>
  </conditionalFormatting>
  <conditionalFormatting sqref="J3:T65 V3:AD65 CG3:CH65 CW3:DH65 DP3:DP65 AL3:CE65">
    <cfRule type="expression" dxfId="29" priority="55">
      <formula>AND(TODAY()&gt;=J$3,TODAY()&lt;K$3)</formula>
    </cfRule>
  </conditionalFormatting>
  <conditionalFormatting sqref="J5:T65 V5:AD65 CG5:CH65 CW5:DH65 DP5:DP65 AL5:CE65">
    <cfRule type="expression" dxfId="28" priority="53">
      <formula>AND(début_tâche&lt;=J$3,ROUNDDOWN((fin_tâche-début_tâche+1)*avancement_tâche,0)+début_tâche-1&gt;=J$3)</formula>
    </cfRule>
    <cfRule type="expression" dxfId="27" priority="54" stopIfTrue="1">
      <formula>AND(fin_tâche&gt;=J$3,début_tâche&lt;K$3)</formula>
    </cfRule>
  </conditionalFormatting>
  <conditionalFormatting sqref="U3:U65">
    <cfRule type="expression" dxfId="26" priority="47">
      <formula>AND(TODAY()&gt;=U$3,TODAY()&lt;V$3)</formula>
    </cfRule>
  </conditionalFormatting>
  <conditionalFormatting sqref="U5:U65">
    <cfRule type="expression" dxfId="25" priority="45">
      <formula>AND(début_tâche&lt;=U$3,ROUNDDOWN((fin_tâche-début_tâche+1)*avancement_tâche,0)+début_tâche-1&gt;=U$3)</formula>
    </cfRule>
    <cfRule type="expression" dxfId="24" priority="46" stopIfTrue="1">
      <formula>AND(fin_tâche&gt;=U$3,début_tâche&lt;V$3)</formula>
    </cfRule>
  </conditionalFormatting>
  <conditionalFormatting sqref="CF3:CF65">
    <cfRule type="expression" dxfId="23" priority="44">
      <formula>AND(TODAY()&gt;=CF$3,TODAY()&lt;CG$3)</formula>
    </cfRule>
  </conditionalFormatting>
  <conditionalFormatting sqref="CF5:CF65">
    <cfRule type="expression" dxfId="22" priority="42">
      <formula>AND(début_tâche&lt;=CF$3,ROUNDDOWN((fin_tâche-début_tâche+1)*avancement_tâche,0)+début_tâche-1&gt;=CF$3)</formula>
    </cfRule>
    <cfRule type="expression" dxfId="21" priority="43" stopIfTrue="1">
      <formula>AND(fin_tâche&gt;=CF$3,début_tâche&lt;CG$3)</formula>
    </cfRule>
  </conditionalFormatting>
  <conditionalFormatting sqref="CI3:CS65 CU3:CV65">
    <cfRule type="expression" dxfId="20" priority="41">
      <formula>AND(TODAY()&gt;=CI$3,TODAY()&lt;CJ$3)</formula>
    </cfRule>
  </conditionalFormatting>
  <conditionalFormatting sqref="CI5:CS65 CU5:CV65">
    <cfRule type="expression" dxfId="19" priority="39">
      <formula>AND(début_tâche&lt;=CI$3,ROUNDDOWN((fin_tâche-début_tâche+1)*avancement_tâche,0)+début_tâche-1&gt;=CI$3)</formula>
    </cfRule>
    <cfRule type="expression" dxfId="18" priority="40" stopIfTrue="1">
      <formula>AND(fin_tâche&gt;=CI$3,début_tâche&lt;CJ$3)</formula>
    </cfRule>
  </conditionalFormatting>
  <conditionalFormatting sqref="CT3:CT65">
    <cfRule type="expression" dxfId="17" priority="38">
      <formula>AND(TODAY()&gt;=CT$3,TODAY()&lt;CU$3)</formula>
    </cfRule>
  </conditionalFormatting>
  <conditionalFormatting sqref="CT5:CT65">
    <cfRule type="expression" dxfId="16" priority="36">
      <formula>AND(début_tâche&lt;=CT$3,ROUNDDOWN((fin_tâche-début_tâche+1)*avancement_tâche,0)+début_tâche-1&gt;=CT$3)</formula>
    </cfRule>
    <cfRule type="expression" dxfId="15" priority="37" stopIfTrue="1">
      <formula>AND(fin_tâche&gt;=CT$3,début_tâche&lt;CU$3)</formula>
    </cfRule>
  </conditionalFormatting>
  <conditionalFormatting sqref="DI3:DJ65">
    <cfRule type="expression" dxfId="14" priority="35">
      <formula>AND(TODAY()&gt;=DI$3,TODAY()&lt;DJ$3)</formula>
    </cfRule>
  </conditionalFormatting>
  <conditionalFormatting sqref="DI5:DJ65">
    <cfRule type="expression" dxfId="13" priority="33">
      <formula>AND(début_tâche&lt;=DI$3,ROUNDDOWN((fin_tâche-début_tâche+1)*avancement_tâche,0)+début_tâche-1&gt;=DI$3)</formula>
    </cfRule>
    <cfRule type="expression" dxfId="12" priority="34" stopIfTrue="1">
      <formula>AND(fin_tâche&gt;=DI$3,début_tâche&lt;DJ$3)</formula>
    </cfRule>
  </conditionalFormatting>
  <conditionalFormatting sqref="DK3:DN65">
    <cfRule type="expression" dxfId="11" priority="20">
      <formula>AND(TODAY()&gt;=DK$3,TODAY()&lt;DL$3)</formula>
    </cfRule>
  </conditionalFormatting>
  <conditionalFormatting sqref="DK5:DN65">
    <cfRule type="expression" dxfId="10" priority="18">
      <formula>AND(début_tâche&lt;=DK$3,ROUNDDOWN((fin_tâche-début_tâche+1)*avancement_tâche,0)+début_tâche-1&gt;=DK$3)</formula>
    </cfRule>
    <cfRule type="expression" dxfId="9" priority="19" stopIfTrue="1">
      <formula>AND(fin_tâche&gt;=DK$3,début_tâche&lt;DL$3)</formula>
    </cfRule>
  </conditionalFormatting>
  <conditionalFormatting sqref="DO3:DO65">
    <cfRule type="expression" dxfId="8" priority="17">
      <formula>AND(TODAY()&gt;=DO$3,TODAY()&lt;DP$3)</formula>
    </cfRule>
  </conditionalFormatting>
  <conditionalFormatting sqref="DO5:DO65">
    <cfRule type="expression" dxfId="7" priority="15">
      <formula>AND(début_tâche&lt;=DO$3,ROUNDDOWN((fin_tâche-début_tâche+1)*avancement_tâche,0)+début_tâche-1&gt;=DO$3)</formula>
    </cfRule>
    <cfRule type="expression" dxfId="6" priority="16" stopIfTrue="1">
      <formula>AND(fin_tâche&gt;=DO$3,début_tâche&lt;DP$3)</formula>
    </cfRule>
  </conditionalFormatting>
  <conditionalFormatting sqref="DQ3:DQ65">
    <cfRule type="expression" dxfId="5" priority="78">
      <formula>AND(TODAY()&gt;=DQ$3,TODAY()&lt;#REF!)</formula>
    </cfRule>
  </conditionalFormatting>
  <conditionalFormatting sqref="DQ5:DQ65">
    <cfRule type="expression" dxfId="4" priority="81">
      <formula>AND(début_tâche&lt;=DQ$3,ROUNDDOWN((fin_tâche-début_tâche+1)*avancement_tâche,0)+début_tâche-1&gt;=DQ$3)</formula>
    </cfRule>
    <cfRule type="expression" dxfId="3" priority="82" stopIfTrue="1">
      <formula>AND(fin_tâche&gt;=DQ$3,début_tâche&lt;#REF!)</formula>
    </cfRule>
  </conditionalFormatting>
  <conditionalFormatting sqref="AE3:AK65">
    <cfRule type="expression" dxfId="2" priority="5">
      <formula>AND(TODAY()&gt;=AE$3,TODAY()&lt;AF$3)</formula>
    </cfRule>
  </conditionalFormatting>
  <conditionalFormatting sqref="AE5:AK65">
    <cfRule type="expression" dxfId="1" priority="3">
      <formula>AND(début_tâche&lt;=AE$3,ROUNDDOWN((fin_tâche-début_tâche+1)*avancement_tâche,0)+début_tâche-1&gt;=AE$3)</formula>
    </cfRule>
    <cfRule type="expression" dxfId="0" priority="4" stopIfTrue="1">
      <formula>AND(fin_tâche&gt;=AE$3,début_tâche&lt;AF$3)</formula>
    </cfRule>
  </conditionalFormatting>
  <conditionalFormatting sqref="E41">
    <cfRule type="dataBar" priority="2">
      <dataBar>
        <cfvo type="num" val="0"/>
        <cfvo type="num" val="1"/>
        <color theme="0" tint="-0.249977111117893"/>
      </dataBar>
      <extLst>
        <ext xmlns:x14="http://schemas.microsoft.com/office/spreadsheetml/2009/9/main" uri="{B025F937-C7B1-47D3-B67F-A62EFF666E3E}">
          <x14:id>{E6335A29-EA7A-410B-943F-E3C849A75792}</x14:id>
        </ext>
      </extLst>
    </cfRule>
  </conditionalFormatting>
  <conditionalFormatting sqref="E53">
    <cfRule type="dataBar" priority="1">
      <dataBar>
        <cfvo type="num" val="0"/>
        <cfvo type="num" val="1"/>
        <color theme="0" tint="-0.249977111117893"/>
      </dataBar>
      <extLst>
        <ext xmlns:x14="http://schemas.microsoft.com/office/spreadsheetml/2009/9/main" uri="{B025F937-C7B1-47D3-B67F-A62EFF666E3E}">
          <x14:id>{2766E8C8-89EE-4078-9A44-D0C373E358E6}</x14:id>
        </ext>
      </extLst>
    </cfRule>
  </conditionalFormatting>
  <dataValidations count="1">
    <dataValidation type="whole" operator="greaterThanOrEqual" allowBlank="1" showInputMessage="1" promptTitle="Semaine d’affichage" prompt="La modification de ce nombre entraînera la défilement du diagramme de Gantt." sqref="F2" xr:uid="{8941CEE7-9E42-4069-B166-CB0ABE3576E2}">
      <formula1>1</formula1>
    </dataValidation>
  </dataValidations>
  <printOptions horizontalCentered="1"/>
  <pageMargins left="0.35" right="0.35" top="0.35" bottom="0.5" header="0.3" footer="0.3"/>
  <pageSetup paperSize="9" scale="2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7A84A572-D229-49D3-8F9F-7C0481C540CB}">
            <x14:dataBar minLength="0" maxLength="100" gradient="0">
              <x14:cfvo type="num">
                <xm:f>0</xm:f>
              </x14:cfvo>
              <x14:cfvo type="num">
                <xm:f>1</xm:f>
              </x14:cfvo>
              <x14:negativeFillColor rgb="FFFF0000"/>
              <x14:axisColor rgb="FF000000"/>
            </x14:dataBar>
          </x14:cfRule>
          <xm:sqref>E42:E52 E5:E40 E54:E65</xm:sqref>
        </x14:conditionalFormatting>
        <x14:conditionalFormatting xmlns:xm="http://schemas.microsoft.com/office/excel/2006/main">
          <x14:cfRule type="dataBar" id="{E6335A29-EA7A-410B-943F-E3C849A75792}">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2766E8C8-89EE-4078-9A44-D0C373E358E6}">
            <x14:dataBar minLength="0" maxLength="100" gradient="0">
              <x14:cfvo type="num">
                <xm:f>0</xm:f>
              </x14:cfvo>
              <x14:cfvo type="num">
                <xm:f>1</xm:f>
              </x14:cfvo>
              <x14:negativeFillColor rgb="FFFF0000"/>
              <x14:axisColor rgb="FF000000"/>
            </x14:dataBar>
          </x14:cfRule>
          <xm:sqref>E53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A3DA-E403-42CF-9317-59ACCEC9B11A}">
  <dimension ref="A1"/>
  <sheetViews>
    <sheetView zoomScale="101" workbookViewId="0">
      <selection activeCell="T26" sqref="T26"/>
    </sheetView>
  </sheetViews>
  <sheetFormatPr baseColWidth="10"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E9DC-A5B6-4511-A795-574A11301A60}">
  <dimension ref="A1:AN208"/>
  <sheetViews>
    <sheetView topLeftCell="A72" workbookViewId="0">
      <selection activeCell="N118" sqref="N118:AN208"/>
    </sheetView>
  </sheetViews>
  <sheetFormatPr baseColWidth="10" defaultColWidth="8.85546875" defaultRowHeight="15" x14ac:dyDescent="0.25"/>
  <cols>
    <col min="1" max="1" width="25.28515625" bestFit="1" customWidth="1"/>
    <col min="2" max="2" width="11.42578125" bestFit="1" customWidth="1"/>
    <col min="3" max="3" width="10.5703125" bestFit="1" customWidth="1"/>
    <col min="4" max="4" width="25.85546875" bestFit="1" customWidth="1"/>
    <col min="5" max="5" width="12.140625" bestFit="1" customWidth="1"/>
    <col min="6" max="6" width="10.140625" bestFit="1" customWidth="1"/>
    <col min="7" max="7" width="12" bestFit="1" customWidth="1"/>
    <col min="8" max="8" width="16.5703125" bestFit="1" customWidth="1"/>
    <col min="9" max="9" width="13.5703125" bestFit="1" customWidth="1"/>
    <col min="10" max="10" width="14.5703125" bestFit="1" customWidth="1"/>
    <col min="11" max="12" width="15.5703125" bestFit="1" customWidth="1"/>
    <col min="13" max="13" width="10.140625" bestFit="1" customWidth="1"/>
    <col min="14" max="18" width="11.42578125" bestFit="1" customWidth="1"/>
    <col min="19" max="21" width="9.28515625" bestFit="1" customWidth="1"/>
    <col min="22" max="40" width="10.28515625" bestFit="1" customWidth="1"/>
  </cols>
  <sheetData>
    <row r="1" spans="1:40" x14ac:dyDescent="0.25">
      <c r="A1" s="78" t="s">
        <v>127</v>
      </c>
      <c r="B1" s="78">
        <f>Planning!Semaine_Affichage</f>
        <v>1</v>
      </c>
    </row>
    <row r="2" spans="1:40" x14ac:dyDescent="0.25">
      <c r="A2" t="s">
        <v>128</v>
      </c>
      <c r="B2">
        <v>18</v>
      </c>
    </row>
    <row r="4" spans="1:40" x14ac:dyDescent="0.25">
      <c r="A4" t="s">
        <v>129</v>
      </c>
      <c r="B4">
        <f>B2-B1</f>
        <v>17</v>
      </c>
      <c r="D4" t="s">
        <v>130</v>
      </c>
      <c r="E4" t="s">
        <v>131</v>
      </c>
      <c r="F4" t="s">
        <v>132</v>
      </c>
      <c r="G4" t="s">
        <v>133</v>
      </c>
      <c r="H4" t="s">
        <v>134</v>
      </c>
      <c r="I4" t="s">
        <v>135</v>
      </c>
      <c r="J4" t="s">
        <v>136</v>
      </c>
      <c r="K4" t="s">
        <v>137</v>
      </c>
      <c r="L4" t="s">
        <v>138</v>
      </c>
      <c r="M4" t="s">
        <v>139</v>
      </c>
      <c r="N4" t="s">
        <v>140</v>
      </c>
      <c r="O4" t="s">
        <v>141</v>
      </c>
      <c r="P4" t="s">
        <v>142</v>
      </c>
      <c r="Q4" t="s">
        <v>143</v>
      </c>
      <c r="R4" t="s">
        <v>144</v>
      </c>
    </row>
    <row r="5" spans="1:40" x14ac:dyDescent="0.25">
      <c r="D5" t="s">
        <v>145</v>
      </c>
      <c r="E5" s="77">
        <v>44472</v>
      </c>
      <c r="F5" s="77">
        <v>44479</v>
      </c>
      <c r="G5" s="77">
        <v>44486</v>
      </c>
      <c r="H5" s="77">
        <v>44500</v>
      </c>
      <c r="I5" s="74">
        <v>44507</v>
      </c>
      <c r="J5" s="77">
        <v>44514</v>
      </c>
      <c r="K5" s="74">
        <v>44521</v>
      </c>
      <c r="L5" s="77">
        <v>44528</v>
      </c>
      <c r="M5" s="77">
        <v>44535</v>
      </c>
      <c r="N5" s="74">
        <v>44542</v>
      </c>
      <c r="O5" s="74">
        <v>44563</v>
      </c>
      <c r="P5" s="74">
        <v>44570</v>
      </c>
      <c r="Q5" s="74">
        <v>44577</v>
      </c>
      <c r="R5" s="74">
        <v>44584</v>
      </c>
      <c r="S5" s="74"/>
    </row>
    <row r="6" spans="1:40" x14ac:dyDescent="0.25">
      <c r="A6" t="s">
        <v>146</v>
      </c>
      <c r="B6" s="74">
        <f ca="1">TODAY()</f>
        <v>44585</v>
      </c>
      <c r="D6" t="s">
        <v>147</v>
      </c>
      <c r="E6">
        <f t="shared" ref="E6" si="0">SUM(M12:M106)</f>
        <v>0</v>
      </c>
      <c r="F6">
        <f ca="1">SUM(N12:N106)</f>
        <v>3</v>
      </c>
      <c r="G6">
        <f t="shared" ref="G6:R6" ca="1" si="1">SUM(O12:O106)</f>
        <v>11</v>
      </c>
      <c r="H6">
        <f t="shared" ca="1" si="1"/>
        <v>14</v>
      </c>
      <c r="I6">
        <f t="shared" ca="1" si="1"/>
        <v>14</v>
      </c>
      <c r="J6">
        <f t="shared" ca="1" si="1"/>
        <v>15</v>
      </c>
      <c r="K6">
        <f t="shared" ca="1" si="1"/>
        <v>17</v>
      </c>
      <c r="L6">
        <f t="shared" ca="1" si="1"/>
        <v>17</v>
      </c>
      <c r="M6">
        <f t="shared" ca="1" si="1"/>
        <v>20</v>
      </c>
      <c r="N6">
        <f t="shared" ca="1" si="1"/>
        <v>24</v>
      </c>
      <c r="O6">
        <f t="shared" ca="1" si="1"/>
        <v>43</v>
      </c>
      <c r="P6">
        <f t="shared" ca="1" si="1"/>
        <v>47</v>
      </c>
      <c r="Q6">
        <f t="shared" ca="1" si="1"/>
        <v>51</v>
      </c>
      <c r="R6">
        <f t="shared" ca="1" si="1"/>
        <v>57</v>
      </c>
    </row>
    <row r="7" spans="1:40" x14ac:dyDescent="0.25">
      <c r="B7" s="74"/>
      <c r="D7" t="s">
        <v>148</v>
      </c>
      <c r="E7">
        <f>SUM(M114:M208)</f>
        <v>0</v>
      </c>
      <c r="F7">
        <f t="shared" ref="F7:R7" ca="1" si="2">SUM(N114:N208)</f>
        <v>2</v>
      </c>
      <c r="G7">
        <f t="shared" ca="1" si="2"/>
        <v>10</v>
      </c>
      <c r="H7">
        <f t="shared" ca="1" si="2"/>
        <v>13</v>
      </c>
      <c r="I7">
        <f t="shared" ca="1" si="2"/>
        <v>13</v>
      </c>
      <c r="J7">
        <f t="shared" ca="1" si="2"/>
        <v>14</v>
      </c>
      <c r="K7">
        <f t="shared" ca="1" si="2"/>
        <v>21</v>
      </c>
      <c r="L7">
        <f t="shared" ca="1" si="2"/>
        <v>24</v>
      </c>
      <c r="M7">
        <f t="shared" ca="1" si="2"/>
        <v>32</v>
      </c>
      <c r="N7">
        <f t="shared" ca="1" si="2"/>
        <v>37</v>
      </c>
      <c r="O7">
        <f t="shared" ca="1" si="2"/>
        <v>45</v>
      </c>
      <c r="P7">
        <f t="shared" ca="1" si="2"/>
        <v>45</v>
      </c>
      <c r="Q7">
        <f t="shared" ca="1" si="2"/>
        <v>46</v>
      </c>
      <c r="R7">
        <f t="shared" ca="1" si="2"/>
        <v>52</v>
      </c>
    </row>
    <row r="8" spans="1:40" x14ac:dyDescent="0.25">
      <c r="B8" s="74"/>
      <c r="D8" t="s">
        <v>149</v>
      </c>
      <c r="E8">
        <f t="shared" ref="E8" ca="1" si="3">SUM(AA12:AA106)</f>
        <v>1</v>
      </c>
      <c r="F8">
        <f ca="1">IF($B$6&lt;F$5,"",SUM(AB12:AB106))</f>
        <v>3</v>
      </c>
      <c r="G8">
        <f t="shared" ref="G8:R8" ca="1" si="4">IF($B$6&lt;G$5,"",SUM(AC12:AC106))</f>
        <v>11</v>
      </c>
      <c r="H8">
        <f t="shared" ca="1" si="4"/>
        <v>14</v>
      </c>
      <c r="I8">
        <f t="shared" ca="1" si="4"/>
        <v>14</v>
      </c>
      <c r="J8">
        <f t="shared" ca="1" si="4"/>
        <v>15</v>
      </c>
      <c r="K8">
        <f t="shared" ca="1" si="4"/>
        <v>17</v>
      </c>
      <c r="L8">
        <f t="shared" ca="1" si="4"/>
        <v>17</v>
      </c>
      <c r="M8">
        <f t="shared" ca="1" si="4"/>
        <v>20</v>
      </c>
      <c r="N8">
        <f t="shared" ca="1" si="4"/>
        <v>24</v>
      </c>
      <c r="O8">
        <f t="shared" ca="1" si="4"/>
        <v>43</v>
      </c>
      <c r="P8">
        <f t="shared" ca="1" si="4"/>
        <v>47</v>
      </c>
      <c r="Q8">
        <f t="shared" ca="1" si="4"/>
        <v>51</v>
      </c>
      <c r="R8">
        <f t="shared" ca="1" si="4"/>
        <v>57</v>
      </c>
    </row>
    <row r="9" spans="1:40" x14ac:dyDescent="0.25">
      <c r="B9" s="74"/>
      <c r="D9" t="s">
        <v>150</v>
      </c>
      <c r="E9">
        <f t="shared" ref="E9:H9" ca="1" si="5">E6-E8</f>
        <v>-1</v>
      </c>
      <c r="F9">
        <f t="shared" ca="1" si="5"/>
        <v>0</v>
      </c>
      <c r="G9">
        <f t="shared" ca="1" si="5"/>
        <v>0</v>
      </c>
      <c r="H9">
        <f t="shared" ca="1" si="5"/>
        <v>0</v>
      </c>
      <c r="I9">
        <f ca="1">IFERROR(I6-I8,"")</f>
        <v>0</v>
      </c>
      <c r="J9">
        <f t="shared" ref="J9:R9" ca="1" si="6">IFERROR(J6-J8,"")</f>
        <v>0</v>
      </c>
      <c r="K9">
        <f t="shared" ca="1" si="6"/>
        <v>0</v>
      </c>
      <c r="L9">
        <f t="shared" ca="1" si="6"/>
        <v>0</v>
      </c>
      <c r="M9">
        <f t="shared" ca="1" si="6"/>
        <v>0</v>
      </c>
      <c r="N9">
        <f t="shared" ca="1" si="6"/>
        <v>0</v>
      </c>
      <c r="O9">
        <f t="shared" ca="1" si="6"/>
        <v>0</v>
      </c>
      <c r="P9">
        <f t="shared" ca="1" si="6"/>
        <v>0</v>
      </c>
      <c r="Q9">
        <f t="shared" ca="1" si="6"/>
        <v>0</v>
      </c>
      <c r="R9">
        <f t="shared" ca="1" si="6"/>
        <v>0</v>
      </c>
    </row>
    <row r="10" spans="1:40" x14ac:dyDescent="0.25">
      <c r="B10" s="74"/>
      <c r="M10" s="165" t="s">
        <v>151</v>
      </c>
      <c r="N10" s="165"/>
      <c r="O10" s="165"/>
      <c r="P10" s="165"/>
      <c r="Q10" s="165"/>
      <c r="R10" s="165"/>
      <c r="S10" s="165"/>
      <c r="T10" s="165"/>
      <c r="U10" s="165"/>
      <c r="V10" s="165"/>
      <c r="W10" s="165"/>
      <c r="X10" s="165"/>
      <c r="Y10" s="165"/>
      <c r="Z10" s="165"/>
      <c r="AA10" s="165" t="s">
        <v>152</v>
      </c>
      <c r="AB10" s="165"/>
      <c r="AC10" s="165"/>
      <c r="AD10" s="165"/>
      <c r="AE10" s="165"/>
      <c r="AF10" s="165"/>
      <c r="AG10" s="165"/>
      <c r="AH10" s="165"/>
      <c r="AI10" s="165"/>
      <c r="AJ10" s="165"/>
      <c r="AK10" s="165"/>
      <c r="AL10" s="165"/>
      <c r="AM10" s="165"/>
      <c r="AN10" s="165"/>
    </row>
    <row r="11" spans="1:40" x14ac:dyDescent="0.25">
      <c r="A11" t="s">
        <v>153</v>
      </c>
      <c r="B11" t="s">
        <v>154</v>
      </c>
      <c r="C11" t="s">
        <v>155</v>
      </c>
      <c r="D11" t="s">
        <v>156</v>
      </c>
      <c r="E11" t="s">
        <v>157</v>
      </c>
      <c r="F11" t="s">
        <v>158</v>
      </c>
      <c r="G11" t="s">
        <v>159</v>
      </c>
      <c r="H11" t="s">
        <v>149</v>
      </c>
      <c r="I11" t="s">
        <v>160</v>
      </c>
      <c r="J11" t="s">
        <v>147</v>
      </c>
      <c r="K11" t="s">
        <v>161</v>
      </c>
      <c r="L11" t="s">
        <v>162</v>
      </c>
      <c r="M11" t="s">
        <v>131</v>
      </c>
      <c r="N11" t="s">
        <v>132</v>
      </c>
      <c r="O11" t="s">
        <v>133</v>
      </c>
      <c r="P11" t="s">
        <v>134</v>
      </c>
      <c r="Q11" t="s">
        <v>135</v>
      </c>
      <c r="R11" t="s">
        <v>136</v>
      </c>
      <c r="S11" t="s">
        <v>137</v>
      </c>
      <c r="T11" t="s">
        <v>138</v>
      </c>
      <c r="U11" t="s">
        <v>139</v>
      </c>
      <c r="V11" t="s">
        <v>140</v>
      </c>
      <c r="W11" t="s">
        <v>141</v>
      </c>
      <c r="X11" t="s">
        <v>142</v>
      </c>
      <c r="Y11" t="s">
        <v>143</v>
      </c>
      <c r="Z11" t="s">
        <v>144</v>
      </c>
      <c r="AA11" t="s">
        <v>131</v>
      </c>
      <c r="AB11" t="s">
        <v>132</v>
      </c>
      <c r="AC11" t="s">
        <v>133</v>
      </c>
      <c r="AD11" t="s">
        <v>134</v>
      </c>
      <c r="AE11" t="s">
        <v>135</v>
      </c>
      <c r="AF11" t="s">
        <v>136</v>
      </c>
      <c r="AG11" t="s">
        <v>137</v>
      </c>
      <c r="AH11" t="s">
        <v>138</v>
      </c>
      <c r="AI11" t="s">
        <v>139</v>
      </c>
      <c r="AJ11" t="s">
        <v>140</v>
      </c>
      <c r="AK11" t="s">
        <v>141</v>
      </c>
      <c r="AL11" t="s">
        <v>142</v>
      </c>
      <c r="AM11" t="s">
        <v>143</v>
      </c>
      <c r="AN11" t="s">
        <v>144</v>
      </c>
    </row>
    <row r="12" spans="1:40" x14ac:dyDescent="0.25">
      <c r="A12" t="str" cm="1">
        <f t="array" aca="1" ref="A12" ca="1">_xlfn.IFS(Planning!$G6&lt;= $B$6, Planning!$B6, Planning!$G6 &gt; $B$6, "")</f>
        <v>A - Analyse du besoin et spécifications</v>
      </c>
      <c r="B12" s="76" cm="1">
        <f t="array" aca="1" ref="B12" ca="1">_xlfn.IFS(Planning!$G6 &lt;= $B$6, Planning!$E6, Planning!$G6 &gt; $B$6, "")</f>
        <v>1</v>
      </c>
      <c r="C12" t="str" cm="1">
        <f t="array" aca="1" ref="C12" ca="1">TEXT(_xlfn.IFS(Planning!$G6 &lt;= $B$6, Planning!$F6, Planning!$G6 &gt; $B$6, ""), "JJ/MM/AA")</f>
        <v>04/10/21</v>
      </c>
      <c r="D12" t="str" cm="1">
        <f t="array" aca="1" ref="D12" ca="1">TEXT(_xlfn.IFS(Planning!$G6 &lt;= $B$6,Planning!$G6, Planning!$G6 &gt; $B$6, ""), "JJ/MM/AA")</f>
        <v>14/10/21</v>
      </c>
      <c r="E12">
        <f t="shared" ref="E12" ca="1" si="7">IF(B12=100%,1, 0)</f>
        <v>1</v>
      </c>
      <c r="F12" s="75">
        <f ca="1">IF(AND(Planning!$G6&lt;='Base de données'!$B$6,D12&lt;&gt;"00/01/00"),1,0)</f>
        <v>1</v>
      </c>
      <c r="G12" s="151">
        <f t="shared" ref="G12" ca="1" si="8">IF(A12&lt;&gt;0,1,0)</f>
        <v>1</v>
      </c>
      <c r="H12" s="164">
        <f ca="1">SUM(E12:E106)</f>
        <v>57</v>
      </c>
      <c r="I12" s="164">
        <f ca="1">SUM(G12:G106)</f>
        <v>57</v>
      </c>
      <c r="J12" s="164">
        <f ca="1">SUM(F12:F106)</f>
        <v>57</v>
      </c>
      <c r="K12" s="164">
        <f ca="1">I12-H12</f>
        <v>0</v>
      </c>
      <c r="L12" s="164">
        <f ca="1">J12-H12</f>
        <v>0</v>
      </c>
      <c r="M12">
        <v>0</v>
      </c>
      <c r="N12">
        <f ca="1">IF(AND(Planning!$G6&lt;F$5,$C12&lt;&gt;"00/01/00"),1,0)</f>
        <v>0</v>
      </c>
      <c r="O12">
        <f ca="1">IF(AND(Planning!$G6&lt;G$5,$C12&lt;&gt;"00/01/00"),1,0)</f>
        <v>1</v>
      </c>
      <c r="P12">
        <f ca="1">IF(AND(Planning!$G6&lt;H$5,$C12&lt;&gt;"00/01/00"),1,0)</f>
        <v>1</v>
      </c>
      <c r="Q12">
        <f ca="1">IF(AND(Planning!$G6&lt;I$5,$C12&lt;&gt;"00/01/00"),1,0)</f>
        <v>1</v>
      </c>
      <c r="R12">
        <f ca="1">IF(AND(Planning!$G6&lt;J$5,$C12&lt;&gt;"00/01/00"),1,0)</f>
        <v>1</v>
      </c>
      <c r="S12">
        <f ca="1">IF(AND(Planning!$G6&lt;K$5,$C12&lt;&gt;"00/01/00"),1,0)</f>
        <v>1</v>
      </c>
      <c r="T12">
        <f ca="1">IF(AND(Planning!$G6&lt;L$5,$C12&lt;&gt;"00/01/00"),1,0)</f>
        <v>1</v>
      </c>
      <c r="U12">
        <f ca="1">IF(AND(Planning!$G6&lt;M$5,$C12&lt;&gt;"00/01/00"),1,0)</f>
        <v>1</v>
      </c>
      <c r="V12">
        <f ca="1">IF(AND(Planning!$G6&lt;N$5,$C12&lt;&gt;"00/01/00"),1,0)</f>
        <v>1</v>
      </c>
      <c r="W12">
        <f ca="1">IF(AND(Planning!$G6&lt;O$5,$C12&lt;&gt;"00/01/00"),1,0)</f>
        <v>1</v>
      </c>
      <c r="X12">
        <f ca="1">IF(AND(Planning!$G6&lt;P$5,$C12&lt;&gt;"00/01/00"),1,0)</f>
        <v>1</v>
      </c>
      <c r="Y12">
        <f ca="1">IF(AND(Planning!$G6&lt;Q$5,$C12&lt;&gt;"00/01/00"),1,0)</f>
        <v>1</v>
      </c>
      <c r="Z12">
        <f ca="1">IF(AND(Planning!$G6&lt;R$5,$C12&lt;&gt;"00/01/00"),1,0)</f>
        <v>1</v>
      </c>
      <c r="AA12">
        <f ca="1">IF(AND(Planning!$E6=100%,$C12&lt;&gt;"00/01/00",Planning!$G6&lt;E$5),1,0)</f>
        <v>0</v>
      </c>
      <c r="AB12">
        <f ca="1">IF(AND(Planning!$E6=100%,$C12&lt;&gt;"00/01/00",Planning!$G6&lt;F$5),1,0)</f>
        <v>0</v>
      </c>
      <c r="AC12">
        <f ca="1">IF(AND(Planning!$E6=100%,$C12&lt;&gt;"00/01/00",Planning!$G6&lt;G$5),1,0)</f>
        <v>1</v>
      </c>
      <c r="AD12">
        <f ca="1">IF(AND(Planning!$E6=100%,$C12&lt;&gt;"00/01/00",Planning!$G6&lt;H$5),1,0)</f>
        <v>1</v>
      </c>
      <c r="AE12">
        <f ca="1">IF(AND(Planning!$E6=100%,$C12&lt;&gt;"00/01/00",Planning!$G6&lt;I$5),1,0)</f>
        <v>1</v>
      </c>
      <c r="AF12">
        <f ca="1">IF(AND(Planning!$E6=100%,$C12&lt;&gt;"00/01/00",Planning!$G6&lt;J$5),1,0)</f>
        <v>1</v>
      </c>
      <c r="AG12">
        <f ca="1">IF(AND(Planning!$E6=100%,$C12&lt;&gt;"00/01/00",Planning!$G6&lt;K$5),1,0)</f>
        <v>1</v>
      </c>
      <c r="AH12">
        <f ca="1">IF(AND(Planning!$E6=100%,$C12&lt;&gt;"00/01/00",Planning!$G6&lt;L$5),1,0)</f>
        <v>1</v>
      </c>
      <c r="AI12">
        <f ca="1">IF(AND(Planning!$E6=100%,$C12&lt;&gt;"00/01/00",Planning!$G6&lt;M$5),1,0)</f>
        <v>1</v>
      </c>
      <c r="AJ12">
        <f ca="1">IF(AND(Planning!$E6=100%,$C12&lt;&gt;"00/01/00",Planning!$G6&lt;N$5),1,0)</f>
        <v>1</v>
      </c>
      <c r="AK12">
        <f ca="1">IF(AND(Planning!$E6=100%,$C12&lt;&gt;"00/01/00",Planning!$G6&lt;O$5),1,0)</f>
        <v>1</v>
      </c>
      <c r="AL12">
        <f ca="1">IF(AND(Planning!$E6=100%,$C12&lt;&gt;"00/01/00",Planning!$G6&lt;P$5),1,0)</f>
        <v>1</v>
      </c>
      <c r="AM12">
        <f ca="1">IF(AND(Planning!$E6=100%,$C12&lt;&gt;"00/01/00",Planning!$G6&lt;Q$5),1,0)</f>
        <v>1</v>
      </c>
      <c r="AN12">
        <f ca="1">IF(AND(Planning!$E6=100%,$C12&lt;&gt;"00/01/00",Planning!$G6&lt;R$5),1,0)</f>
        <v>1</v>
      </c>
    </row>
    <row r="13" spans="1:40" x14ac:dyDescent="0.25">
      <c r="A13" t="str" cm="1">
        <f t="array" aca="1" ref="A13" ca="1">_xlfn.IFS(Planning!$G7&lt;= $B$6, Planning!$B7, Planning!$G7 &gt; $B$6, "")</f>
        <v>A.1.0 - Compréhension du besoin et application proposée (+ludique)</v>
      </c>
      <c r="B13" s="76" cm="1">
        <f t="array" aca="1" ref="B13" ca="1">_xlfn.IFS(Planning!$G7 &lt;= $B$6, Planning!$E7, Planning!$G7 &gt; $B$6, "")</f>
        <v>1</v>
      </c>
      <c r="C13" t="str" cm="1">
        <f t="array" aca="1" ref="C13" ca="1">TEXT(_xlfn.IFS(Planning!$G7 &lt;= $B$6, Planning!$F7, Planning!$G7 &gt; $B$6, ""), "JJ/MM/AA")</f>
        <v>04/10/21</v>
      </c>
      <c r="D13" t="str" cm="1">
        <f t="array" aca="1" ref="D13" ca="1">TEXT(_xlfn.IFS(Planning!$G7 &lt;= $B$6,Planning!$G7, Planning!$G7 &gt; $B$6, ""), "JJ/MM/AA")</f>
        <v>08/10/21</v>
      </c>
      <c r="E13">
        <f t="shared" ref="E13:E16" ca="1" si="9">IF(B13=100%,1, 0)</f>
        <v>1</v>
      </c>
      <c r="F13" s="75">
        <f ca="1">IF(AND(Planning!$G7&lt;='Base de données'!$B$6,D13&lt;&gt;"00/01/00"),1,0)</f>
        <v>1</v>
      </c>
      <c r="G13" s="151">
        <f t="shared" ref="G13:G16" ca="1" si="10">IF(A13&lt;&gt;0,1,0)</f>
        <v>1</v>
      </c>
      <c r="H13" s="164"/>
      <c r="I13" s="164"/>
      <c r="J13" s="164"/>
      <c r="K13" s="164"/>
      <c r="L13" s="164"/>
      <c r="M13">
        <v>0</v>
      </c>
      <c r="N13">
        <f ca="1">IF(AND(Planning!$G7&lt;F$5,$C13&lt;&gt;"00/01/00"),1,0)</f>
        <v>1</v>
      </c>
      <c r="O13">
        <f ca="1">IF(AND(Planning!$G7&lt;G$5,$C13&lt;&gt;"00/01/00"),1,0)</f>
        <v>1</v>
      </c>
      <c r="P13">
        <f ca="1">IF(AND(Planning!$G7&lt;H$5,$C13&lt;&gt;"00/01/00"),1,0)</f>
        <v>1</v>
      </c>
      <c r="Q13">
        <f ca="1">IF(AND(Planning!$G7&lt;I$5,$C13&lt;&gt;"00/01/00"),1,0)</f>
        <v>1</v>
      </c>
      <c r="R13">
        <f ca="1">IF(AND(Planning!$G7&lt;J$5,$C13&lt;&gt;"00/01/00"),1,0)</f>
        <v>1</v>
      </c>
      <c r="S13">
        <f ca="1">IF(AND(Planning!$G7&lt;K$5,$C13&lt;&gt;"00/01/00"),1,0)</f>
        <v>1</v>
      </c>
      <c r="T13">
        <f ca="1">IF(AND(Planning!$G7&lt;L$5,$C13&lt;&gt;"00/01/00"),1,0)</f>
        <v>1</v>
      </c>
      <c r="U13">
        <f ca="1">IF(AND(Planning!$G7&lt;M$5,$C13&lt;&gt;"00/01/00"),1,0)</f>
        <v>1</v>
      </c>
      <c r="V13">
        <f ca="1">IF(AND(Planning!$G7&lt;N$5,$C13&lt;&gt;"00/01/00"),1,0)</f>
        <v>1</v>
      </c>
      <c r="W13">
        <f ca="1">IF(AND(Planning!$G7&lt;O$5,$C13&lt;&gt;"00/01/00"),1,0)</f>
        <v>1</v>
      </c>
      <c r="X13">
        <f ca="1">IF(AND(Planning!$G7&lt;P$5,$C13&lt;&gt;"00/01/00"),1,0)</f>
        <v>1</v>
      </c>
      <c r="Y13">
        <f ca="1">IF(AND(Planning!$G7&lt;Q$5,$C13&lt;&gt;"00/01/00"),1,0)</f>
        <v>1</v>
      </c>
      <c r="Z13">
        <f ca="1">IF(AND(Planning!$G7&lt;R$5,$C13&lt;&gt;"00/01/00"),1,0)</f>
        <v>1</v>
      </c>
      <c r="AA13">
        <f ca="1">IF(AND(Planning!$E7=100%,$C13&lt;&gt;"00/01/00",Planning!$G7&lt;E$5),1,0)</f>
        <v>0</v>
      </c>
      <c r="AB13">
        <f ca="1">IF(AND(Planning!$E7=100%,$C13&lt;&gt;"00/01/00",Planning!$G7&lt;F$5),1,0)</f>
        <v>1</v>
      </c>
      <c r="AC13">
        <f ca="1">IF(AND(Planning!$E7=100%,$C13&lt;&gt;"00/01/00",Planning!$G7&lt;G$5),1,0)</f>
        <v>1</v>
      </c>
      <c r="AD13">
        <f ca="1">IF(AND(Planning!$E7=100%,$C13&lt;&gt;"00/01/00",Planning!$G7&lt;H$5),1,0)</f>
        <v>1</v>
      </c>
      <c r="AE13">
        <f ca="1">IF(AND(Planning!$E7=100%,$C13&lt;&gt;"00/01/00",Planning!$G7&lt;I$5),1,0)</f>
        <v>1</v>
      </c>
      <c r="AF13">
        <f ca="1">IF(AND(Planning!$E7=100%,$C13&lt;&gt;"00/01/00",Planning!$G7&lt;J$5),1,0)</f>
        <v>1</v>
      </c>
      <c r="AG13">
        <f ca="1">IF(AND(Planning!$E7=100%,$C13&lt;&gt;"00/01/00",Planning!$G7&lt;K$5),1,0)</f>
        <v>1</v>
      </c>
      <c r="AH13">
        <f ca="1">IF(AND(Planning!$E7=100%,$C13&lt;&gt;"00/01/00",Planning!$G7&lt;L$5),1,0)</f>
        <v>1</v>
      </c>
      <c r="AI13">
        <f ca="1">IF(AND(Planning!$E7=100%,$C13&lt;&gt;"00/01/00",Planning!$G7&lt;M$5),1,0)</f>
        <v>1</v>
      </c>
      <c r="AJ13">
        <f ca="1">IF(AND(Planning!$E7=100%,$C13&lt;&gt;"00/01/00",Planning!$G7&lt;N$5),1,0)</f>
        <v>1</v>
      </c>
      <c r="AK13">
        <f ca="1">IF(AND(Planning!$E7=100%,$C13&lt;&gt;"00/01/00",Planning!$G7&lt;O$5),1,0)</f>
        <v>1</v>
      </c>
      <c r="AL13">
        <f ca="1">IF(AND(Planning!$E7=100%,$C13&lt;&gt;"00/01/00",Planning!$G7&lt;P$5),1,0)</f>
        <v>1</v>
      </c>
      <c r="AM13">
        <f ca="1">IF(AND(Planning!$E7=100%,$C13&lt;&gt;"00/01/00",Planning!$G7&lt;Q$5),1,0)</f>
        <v>1</v>
      </c>
      <c r="AN13">
        <f ca="1">IF(AND(Planning!$E7=100%,$C13&lt;&gt;"00/01/00",Planning!$G7&lt;R$5),1,0)</f>
        <v>1</v>
      </c>
    </row>
    <row r="14" spans="1:40" x14ac:dyDescent="0.25">
      <c r="A14" t="str" cm="1">
        <f t="array" aca="1" ref="A14" ca="1">_xlfn.IFS(Planning!$G8&lt;= $B$6, Planning!$B8, Planning!$G8 &gt; $B$6, "")</f>
        <v>A.2.0 - Diagramme UML use case</v>
      </c>
      <c r="B14" s="76" cm="1">
        <f t="array" aca="1" ref="B14" ca="1">_xlfn.IFS(Planning!$G8 &lt;= $B$6, Planning!$E8, Planning!$G8 &gt; $B$6, "")</f>
        <v>1</v>
      </c>
      <c r="C14" t="str" cm="1">
        <f t="array" aca="1" ref="C14" ca="1">TEXT(_xlfn.IFS(Planning!$G8 &lt;= $B$6, Planning!$F8, Planning!$G8 &gt; $B$6, ""), "JJ/MM/AA")</f>
        <v>05/10/21</v>
      </c>
      <c r="D14" t="str" cm="1">
        <f t="array" aca="1" ref="D14" ca="1">TEXT(_xlfn.IFS(Planning!$G8 &lt;= $B$6,Planning!$G8, Planning!$G8 &gt; $B$6, ""), "JJ/MM/AA")</f>
        <v>11/10/21</v>
      </c>
      <c r="E14">
        <f t="shared" ca="1" si="9"/>
        <v>1</v>
      </c>
      <c r="F14" s="75">
        <f ca="1">IF(AND(Planning!$G8&lt;='Base de données'!$B$6,D14&lt;&gt;"00/01/00"),1,0)</f>
        <v>1</v>
      </c>
      <c r="G14" s="151">
        <f t="shared" ca="1" si="10"/>
        <v>1</v>
      </c>
      <c r="H14" s="164"/>
      <c r="I14" s="164"/>
      <c r="J14" s="164"/>
      <c r="K14" s="164"/>
      <c r="L14" s="164"/>
      <c r="M14">
        <v>0</v>
      </c>
      <c r="N14">
        <f ca="1">IF(AND(Planning!$G8&lt;F$5,$C14&lt;&gt;"00/01/00"),1,0)</f>
        <v>0</v>
      </c>
      <c r="O14">
        <f ca="1">IF(AND(Planning!$G8&lt;G$5,$C14&lt;&gt;"00/01/00"),1,0)</f>
        <v>1</v>
      </c>
      <c r="P14">
        <f ca="1">IF(AND(Planning!$G8&lt;H$5,$C14&lt;&gt;"00/01/00"),1,0)</f>
        <v>1</v>
      </c>
      <c r="Q14">
        <f ca="1">IF(AND(Planning!$G8&lt;I$5,$C14&lt;&gt;"00/01/00"),1,0)</f>
        <v>1</v>
      </c>
      <c r="R14">
        <f ca="1">IF(AND(Planning!$G8&lt;J$5,$C14&lt;&gt;"00/01/00"),1,0)</f>
        <v>1</v>
      </c>
      <c r="S14">
        <f ca="1">IF(AND(Planning!$G8&lt;K$5,$C14&lt;&gt;"00/01/00"),1,0)</f>
        <v>1</v>
      </c>
      <c r="T14">
        <f ca="1">IF(AND(Planning!$G8&lt;L$5,$C14&lt;&gt;"00/01/00"),1,0)</f>
        <v>1</v>
      </c>
      <c r="U14">
        <f ca="1">IF(AND(Planning!$G8&lt;M$5,$C14&lt;&gt;"00/01/00"),1,0)</f>
        <v>1</v>
      </c>
      <c r="V14">
        <f ca="1">IF(AND(Planning!$G8&lt;N$5,$C14&lt;&gt;"00/01/00"),1,0)</f>
        <v>1</v>
      </c>
      <c r="W14">
        <f ca="1">IF(AND(Planning!$G8&lt;O$5,$C14&lt;&gt;"00/01/00"),1,0)</f>
        <v>1</v>
      </c>
      <c r="X14">
        <f ca="1">IF(AND(Planning!$G8&lt;P$5,$C14&lt;&gt;"00/01/00"),1,0)</f>
        <v>1</v>
      </c>
      <c r="Y14">
        <f ca="1">IF(AND(Planning!$G8&lt;Q$5,$C14&lt;&gt;"00/01/00"),1,0)</f>
        <v>1</v>
      </c>
      <c r="Z14">
        <f ca="1">IF(AND(Planning!$G8&lt;R$5,$C14&lt;&gt;"00/01/00"),1,0)</f>
        <v>1</v>
      </c>
      <c r="AA14">
        <f ca="1">IF(AND(Planning!$E8=100%,$C14&lt;&gt;"00/01/00",Planning!$G8&lt;E$5),1,0)</f>
        <v>0</v>
      </c>
      <c r="AB14">
        <f ca="1">IF(AND(Planning!$E8=100%,$C14&lt;&gt;"00/01/00",Planning!$G8&lt;F$5),1,0)</f>
        <v>0</v>
      </c>
      <c r="AC14">
        <f ca="1">IF(AND(Planning!$E8=100%,$C14&lt;&gt;"00/01/00",Planning!$G8&lt;G$5),1,0)</f>
        <v>1</v>
      </c>
      <c r="AD14">
        <f ca="1">IF(AND(Planning!$E8=100%,$C14&lt;&gt;"00/01/00",Planning!$G8&lt;H$5),1,0)</f>
        <v>1</v>
      </c>
      <c r="AE14">
        <f ca="1">IF(AND(Planning!$E8=100%,$C14&lt;&gt;"00/01/00",Planning!$G8&lt;I$5),1,0)</f>
        <v>1</v>
      </c>
      <c r="AF14">
        <f ca="1">IF(AND(Planning!$E8=100%,$C14&lt;&gt;"00/01/00",Planning!$G8&lt;J$5),1,0)</f>
        <v>1</v>
      </c>
      <c r="AG14">
        <f ca="1">IF(AND(Planning!$E8=100%,$C14&lt;&gt;"00/01/00",Planning!$G8&lt;K$5),1,0)</f>
        <v>1</v>
      </c>
      <c r="AH14">
        <f ca="1">IF(AND(Planning!$E8=100%,$C14&lt;&gt;"00/01/00",Planning!$G8&lt;L$5),1,0)</f>
        <v>1</v>
      </c>
      <c r="AI14">
        <f ca="1">IF(AND(Planning!$E8=100%,$C14&lt;&gt;"00/01/00",Planning!$G8&lt;M$5),1,0)</f>
        <v>1</v>
      </c>
      <c r="AJ14">
        <f ca="1">IF(AND(Planning!$E8=100%,$C14&lt;&gt;"00/01/00",Planning!$G8&lt;N$5),1,0)</f>
        <v>1</v>
      </c>
      <c r="AK14">
        <f ca="1">IF(AND(Planning!$E8=100%,$C14&lt;&gt;"00/01/00",Planning!$G8&lt;O$5),1,0)</f>
        <v>1</v>
      </c>
      <c r="AL14">
        <f ca="1">IF(AND(Planning!$E8=100%,$C14&lt;&gt;"00/01/00",Planning!$G8&lt;P$5),1,0)</f>
        <v>1</v>
      </c>
      <c r="AM14">
        <f ca="1">IF(AND(Planning!$E8=100%,$C14&lt;&gt;"00/01/00",Planning!$G8&lt;Q$5),1,0)</f>
        <v>1</v>
      </c>
      <c r="AN14">
        <f ca="1">IF(AND(Planning!$E8=100%,$C14&lt;&gt;"00/01/00",Planning!$G8&lt;R$5),1,0)</f>
        <v>1</v>
      </c>
    </row>
    <row r="15" spans="1:40" x14ac:dyDescent="0.25">
      <c r="A15" t="str" cm="1">
        <f t="array" aca="1" ref="A15" ca="1">_xlfn.IFS(Planning!$G9&lt;= $B$6, Planning!$B9, Planning!$G9 &gt; $B$6, "")</f>
        <v>A.2.5 - Diagramme UML d'activité</v>
      </c>
      <c r="B15" s="76" cm="1">
        <f t="array" aca="1" ref="B15" ca="1">_xlfn.IFS(Planning!$G9 &lt;= $B$6, Planning!$E9, Planning!$G9 &gt; $B$6, "")</f>
        <v>1</v>
      </c>
      <c r="C15" t="str" cm="1">
        <f t="array" aca="1" ref="C15" ca="1">TEXT(_xlfn.IFS(Planning!$G9 &lt;= $B$6, Planning!$F9, Planning!$G9 &gt; $B$6, ""), "JJ/MM/AA")</f>
        <v>08/10/21</v>
      </c>
      <c r="D15" t="str" cm="1">
        <f t="array" aca="1" ref="D15" ca="1">TEXT(_xlfn.IFS(Planning!$G9 &lt;= $B$6,Planning!$G9, Planning!$G9 &gt; $B$6, ""), "JJ/MM/AA")</f>
        <v>11/10/21</v>
      </c>
      <c r="E15">
        <f t="shared" ca="1" si="9"/>
        <v>1</v>
      </c>
      <c r="F15" s="75">
        <f ca="1">IF(AND(Planning!$G9&lt;='Base de données'!$B$6,D15&lt;&gt;"00/01/00"),1,0)</f>
        <v>1</v>
      </c>
      <c r="G15" s="151">
        <f t="shared" ca="1" si="10"/>
        <v>1</v>
      </c>
      <c r="H15" s="164"/>
      <c r="I15" s="164"/>
      <c r="J15" s="164"/>
      <c r="K15" s="164"/>
      <c r="L15" s="164"/>
      <c r="M15">
        <v>0</v>
      </c>
      <c r="N15">
        <f ca="1">IF(AND(Planning!$G9&lt;F$5,$C15&lt;&gt;"00/01/00"),1,0)</f>
        <v>0</v>
      </c>
      <c r="O15">
        <f ca="1">IF(AND(Planning!$G9&lt;G$5,$C15&lt;&gt;"00/01/00"),1,0)</f>
        <v>1</v>
      </c>
      <c r="P15">
        <f ca="1">IF(AND(Planning!$G9&lt;H$5,$C15&lt;&gt;"00/01/00"),1,0)</f>
        <v>1</v>
      </c>
      <c r="Q15">
        <f ca="1">IF(AND(Planning!$G9&lt;I$5,$C15&lt;&gt;"00/01/00"),1,0)</f>
        <v>1</v>
      </c>
      <c r="R15">
        <f ca="1">IF(AND(Planning!$G9&lt;J$5,$C15&lt;&gt;"00/01/00"),1,0)</f>
        <v>1</v>
      </c>
      <c r="S15">
        <f ca="1">IF(AND(Planning!$G9&lt;K$5,$C15&lt;&gt;"00/01/00"),1,0)</f>
        <v>1</v>
      </c>
      <c r="T15">
        <f ca="1">IF(AND(Planning!$G9&lt;L$5,$C15&lt;&gt;"00/01/00"),1,0)</f>
        <v>1</v>
      </c>
      <c r="U15">
        <f ca="1">IF(AND(Planning!$G9&lt;M$5,$C15&lt;&gt;"00/01/00"),1,0)</f>
        <v>1</v>
      </c>
      <c r="V15">
        <f ca="1">IF(AND(Planning!$G9&lt;N$5,$C15&lt;&gt;"00/01/00"),1,0)</f>
        <v>1</v>
      </c>
      <c r="W15">
        <f ca="1">IF(AND(Planning!$G9&lt;O$5,$C15&lt;&gt;"00/01/00"),1,0)</f>
        <v>1</v>
      </c>
      <c r="X15">
        <f ca="1">IF(AND(Planning!$G9&lt;P$5,$C15&lt;&gt;"00/01/00"),1,0)</f>
        <v>1</v>
      </c>
      <c r="Y15">
        <f ca="1">IF(AND(Planning!$G9&lt;Q$5,$C15&lt;&gt;"00/01/00"),1,0)</f>
        <v>1</v>
      </c>
      <c r="Z15">
        <f ca="1">IF(AND(Planning!$G9&lt;R$5,$C15&lt;&gt;"00/01/00"),1,0)</f>
        <v>1</v>
      </c>
      <c r="AA15">
        <f ca="1">IF(AND(Planning!$E9=100%,$C15&lt;&gt;"00/01/00",Planning!$G9&lt;E$5),1,0)</f>
        <v>0</v>
      </c>
      <c r="AB15">
        <f ca="1">IF(AND(Planning!$E9=100%,$C15&lt;&gt;"00/01/00",Planning!$G9&lt;F$5),1,0)</f>
        <v>0</v>
      </c>
      <c r="AC15">
        <f ca="1">IF(AND(Planning!$E9=100%,$C15&lt;&gt;"00/01/00",Planning!$G9&lt;G$5),1,0)</f>
        <v>1</v>
      </c>
      <c r="AD15">
        <f ca="1">IF(AND(Planning!$E9=100%,$C15&lt;&gt;"00/01/00",Planning!$G9&lt;H$5),1,0)</f>
        <v>1</v>
      </c>
      <c r="AE15">
        <f ca="1">IF(AND(Planning!$E9=100%,$C15&lt;&gt;"00/01/00",Planning!$G9&lt;I$5),1,0)</f>
        <v>1</v>
      </c>
      <c r="AF15">
        <f ca="1">IF(AND(Planning!$E9=100%,$C15&lt;&gt;"00/01/00",Planning!$G9&lt;J$5),1,0)</f>
        <v>1</v>
      </c>
      <c r="AG15">
        <f ca="1">IF(AND(Planning!$E9=100%,$C15&lt;&gt;"00/01/00",Planning!$G9&lt;K$5),1,0)</f>
        <v>1</v>
      </c>
      <c r="AH15">
        <f ca="1">IF(AND(Planning!$E9=100%,$C15&lt;&gt;"00/01/00",Planning!$G9&lt;L$5),1,0)</f>
        <v>1</v>
      </c>
      <c r="AI15">
        <f ca="1">IF(AND(Planning!$E9=100%,$C15&lt;&gt;"00/01/00",Planning!$G9&lt;M$5),1,0)</f>
        <v>1</v>
      </c>
      <c r="AJ15">
        <f ca="1">IF(AND(Planning!$E9=100%,$C15&lt;&gt;"00/01/00",Planning!$G9&lt;N$5),1,0)</f>
        <v>1</v>
      </c>
      <c r="AK15">
        <f ca="1">IF(AND(Planning!$E9=100%,$C15&lt;&gt;"00/01/00",Planning!$G9&lt;O$5),1,0)</f>
        <v>1</v>
      </c>
      <c r="AL15">
        <f ca="1">IF(AND(Planning!$E9=100%,$C15&lt;&gt;"00/01/00",Planning!$G9&lt;P$5),1,0)</f>
        <v>1</v>
      </c>
      <c r="AM15">
        <f ca="1">IF(AND(Planning!$E9=100%,$C15&lt;&gt;"00/01/00",Planning!$G9&lt;Q$5),1,0)</f>
        <v>1</v>
      </c>
      <c r="AN15">
        <f ca="1">IF(AND(Planning!$E9=100%,$C15&lt;&gt;"00/01/00",Planning!$G9&lt;R$5),1,0)</f>
        <v>1</v>
      </c>
    </row>
    <row r="16" spans="1:40" x14ac:dyDescent="0.25">
      <c r="A16" t="str" cm="1">
        <f t="array" aca="1" ref="A16" ca="1">_xlfn.IFS(Planning!$G10&lt;= $B$6, Planning!$B10, Planning!$G10 &gt; $B$6, "")</f>
        <v>A.3.0 - Plan du site</v>
      </c>
      <c r="B16" s="76" cm="1">
        <f t="array" aca="1" ref="B16" ca="1">_xlfn.IFS(Planning!$G10 &lt;= $B$6, Planning!$E10, Planning!$G10 &gt; $B$6, "")</f>
        <v>1</v>
      </c>
      <c r="C16" t="str" cm="1">
        <f t="array" aca="1" ref="C16" ca="1">TEXT(_xlfn.IFS(Planning!$G10 &lt;= $B$6, Planning!$F10, Planning!$G10 &gt; $B$6, ""), "JJ/MM/AA")</f>
        <v>08/10/21</v>
      </c>
      <c r="D16" t="str" cm="1">
        <f t="array" aca="1" ref="D16" ca="1">TEXT(_xlfn.IFS(Planning!$G10 &lt;= $B$6,Planning!$G10, Planning!$G10 &gt; $B$6, ""), "JJ/MM/AA")</f>
        <v>11/10/21</v>
      </c>
      <c r="E16">
        <f t="shared" ca="1" si="9"/>
        <v>1</v>
      </c>
      <c r="F16" s="75">
        <f ca="1">IF(AND(Planning!$G10&lt;='Base de données'!$B$6,D16&lt;&gt;"00/01/00"),1,0)</f>
        <v>1</v>
      </c>
      <c r="G16" s="151">
        <f t="shared" ca="1" si="10"/>
        <v>1</v>
      </c>
      <c r="H16" s="164"/>
      <c r="I16" s="164"/>
      <c r="J16" s="164"/>
      <c r="K16" s="164"/>
      <c r="L16" s="164"/>
      <c r="M16">
        <v>0</v>
      </c>
      <c r="N16">
        <f ca="1">IF(AND(Planning!$G10&lt;F$5,$C16&lt;&gt;"00/01/00"),1,0)</f>
        <v>0</v>
      </c>
      <c r="O16">
        <f ca="1">IF(AND(Planning!$G10&lt;G$5,$C16&lt;&gt;"00/01/00"),1,0)</f>
        <v>1</v>
      </c>
      <c r="P16">
        <f ca="1">IF(AND(Planning!$G10&lt;H$5,$C16&lt;&gt;"00/01/00"),1,0)</f>
        <v>1</v>
      </c>
      <c r="Q16">
        <f ca="1">IF(AND(Planning!$G10&lt;I$5,$C16&lt;&gt;"00/01/00"),1,0)</f>
        <v>1</v>
      </c>
      <c r="R16">
        <f ca="1">IF(AND(Planning!$G10&lt;J$5,$C16&lt;&gt;"00/01/00"),1,0)</f>
        <v>1</v>
      </c>
      <c r="S16">
        <f ca="1">IF(AND(Planning!$G10&lt;K$5,$C16&lt;&gt;"00/01/00"),1,0)</f>
        <v>1</v>
      </c>
      <c r="T16">
        <f ca="1">IF(AND(Planning!$G10&lt;L$5,$C16&lt;&gt;"00/01/00"),1,0)</f>
        <v>1</v>
      </c>
      <c r="U16">
        <f ca="1">IF(AND(Planning!$G10&lt;M$5,$C16&lt;&gt;"00/01/00"),1,0)</f>
        <v>1</v>
      </c>
      <c r="V16">
        <f ca="1">IF(AND(Planning!$G10&lt;N$5,$C16&lt;&gt;"00/01/00"),1,0)</f>
        <v>1</v>
      </c>
      <c r="W16">
        <f ca="1">IF(AND(Planning!$G10&lt;O$5,$C16&lt;&gt;"00/01/00"),1,0)</f>
        <v>1</v>
      </c>
      <c r="X16">
        <f ca="1">IF(AND(Planning!$G10&lt;P$5,$C16&lt;&gt;"00/01/00"),1,0)</f>
        <v>1</v>
      </c>
      <c r="Y16">
        <f ca="1">IF(AND(Planning!$G10&lt;Q$5,$C16&lt;&gt;"00/01/00"),1,0)</f>
        <v>1</v>
      </c>
      <c r="Z16">
        <f ca="1">IF(AND(Planning!$G10&lt;R$5,$C16&lt;&gt;"00/01/00"),1,0)</f>
        <v>1</v>
      </c>
      <c r="AA16">
        <f ca="1">IF(AND(Planning!$E10=100%,$C16&lt;&gt;"00/01/00",Planning!$G10&lt;E$5),1,0)</f>
        <v>0</v>
      </c>
      <c r="AB16">
        <f ca="1">IF(AND(Planning!$E10=100%,$C16&lt;&gt;"00/01/00",Planning!$G10&lt;F$5),1,0)</f>
        <v>0</v>
      </c>
      <c r="AC16">
        <f ca="1">IF(AND(Planning!$E10=100%,$C16&lt;&gt;"00/01/00",Planning!$G10&lt;G$5),1,0)</f>
        <v>1</v>
      </c>
      <c r="AD16">
        <f ca="1">IF(AND(Planning!$E10=100%,$C16&lt;&gt;"00/01/00",Planning!$G10&lt;H$5),1,0)</f>
        <v>1</v>
      </c>
      <c r="AE16">
        <f ca="1">IF(AND(Planning!$E10=100%,$C16&lt;&gt;"00/01/00",Planning!$G10&lt;I$5),1,0)</f>
        <v>1</v>
      </c>
      <c r="AF16">
        <f ca="1">IF(AND(Planning!$E10=100%,$C16&lt;&gt;"00/01/00",Planning!$G10&lt;J$5),1,0)</f>
        <v>1</v>
      </c>
      <c r="AG16">
        <f ca="1">IF(AND(Planning!$E10=100%,$C16&lt;&gt;"00/01/00",Planning!$G10&lt;K$5),1,0)</f>
        <v>1</v>
      </c>
      <c r="AH16">
        <f ca="1">IF(AND(Planning!$E10=100%,$C16&lt;&gt;"00/01/00",Planning!$G10&lt;L$5),1,0)</f>
        <v>1</v>
      </c>
      <c r="AI16">
        <f ca="1">IF(AND(Planning!$E10=100%,$C16&lt;&gt;"00/01/00",Planning!$G10&lt;M$5),1,0)</f>
        <v>1</v>
      </c>
      <c r="AJ16">
        <f ca="1">IF(AND(Planning!$E10=100%,$C16&lt;&gt;"00/01/00",Planning!$G10&lt;N$5),1,0)</f>
        <v>1</v>
      </c>
      <c r="AK16">
        <f ca="1">IF(AND(Planning!$E10=100%,$C16&lt;&gt;"00/01/00",Planning!$G10&lt;O$5),1,0)</f>
        <v>1</v>
      </c>
      <c r="AL16">
        <f ca="1">IF(AND(Planning!$E10=100%,$C16&lt;&gt;"00/01/00",Planning!$G10&lt;P$5),1,0)</f>
        <v>1</v>
      </c>
      <c r="AM16">
        <f ca="1">IF(AND(Planning!$E10=100%,$C16&lt;&gt;"00/01/00",Planning!$G10&lt;Q$5),1,0)</f>
        <v>1</v>
      </c>
      <c r="AN16">
        <f ca="1">IF(AND(Planning!$E10=100%,$C16&lt;&gt;"00/01/00",Planning!$G10&lt;R$5),1,0)</f>
        <v>1</v>
      </c>
    </row>
    <row r="17" spans="1:40" x14ac:dyDescent="0.25">
      <c r="A17" t="str" cm="1">
        <f t="array" aca="1" ref="A17" ca="1">_xlfn.IFS(Planning!$G11&lt;= $B$6, Planning!$B11, Planning!$G11 &gt; $B$6, "")</f>
        <v>A.3.3 - Charte graphique</v>
      </c>
      <c r="B17" s="76" cm="1">
        <f t="array" aca="1" ref="B17" ca="1">_xlfn.IFS(Planning!$G11 &lt;= $B$6, Planning!$E11, Planning!$G11 &gt; $B$6, "")</f>
        <v>1</v>
      </c>
      <c r="C17" t="str" cm="1">
        <f t="array" aca="1" ref="C17" ca="1">TEXT(_xlfn.IFS(Planning!$G11 &lt;= $B$6, Planning!$F11, Planning!$G11 &gt; $B$6, ""), "JJ/MM/AA")</f>
        <v>11/10/21</v>
      </c>
      <c r="D17" t="str" cm="1">
        <f t="array" aca="1" ref="D17" ca="1">TEXT(_xlfn.IFS(Planning!$G11 &lt;= $B$6,Planning!$G11, Planning!$G11 &gt; $B$6, ""), "JJ/MM/AA")</f>
        <v>12/10/21</v>
      </c>
      <c r="E17">
        <f t="shared" ref="E17:E21" ca="1" si="11">IF(B17=100%,1, 0)</f>
        <v>1</v>
      </c>
      <c r="F17" s="75">
        <f ca="1">IF(AND(Planning!$G11&lt;='Base de données'!$B$6,D17&lt;&gt;"00/01/00"),1,0)</f>
        <v>1</v>
      </c>
      <c r="G17" s="151">
        <f t="shared" ref="G17:G21" ca="1" si="12">IF(A17&lt;&gt;0,1,0)</f>
        <v>1</v>
      </c>
      <c r="H17" s="164"/>
      <c r="I17" s="164"/>
      <c r="J17" s="164"/>
      <c r="K17" s="164"/>
      <c r="L17" s="164"/>
      <c r="M17">
        <v>0</v>
      </c>
      <c r="N17">
        <f ca="1">IF(AND(Planning!$G11&lt;F$5,$C17&lt;&gt;"00/01/00"),1,0)</f>
        <v>0</v>
      </c>
      <c r="O17">
        <f ca="1">IF(AND(Planning!$G11&lt;G$5,$C17&lt;&gt;"00/01/00"),1,0)</f>
        <v>1</v>
      </c>
      <c r="P17">
        <f ca="1">IF(AND(Planning!$G11&lt;H$5,$C17&lt;&gt;"00/01/00"),1,0)</f>
        <v>1</v>
      </c>
      <c r="Q17">
        <f ca="1">IF(AND(Planning!$G11&lt;I$5,$C17&lt;&gt;"00/01/00"),1,0)</f>
        <v>1</v>
      </c>
      <c r="R17">
        <f ca="1">IF(AND(Planning!$G11&lt;J$5,$C17&lt;&gt;"00/01/00"),1,0)</f>
        <v>1</v>
      </c>
      <c r="S17">
        <f ca="1">IF(AND(Planning!$G11&lt;K$5,$C17&lt;&gt;"00/01/00"),1,0)</f>
        <v>1</v>
      </c>
      <c r="T17">
        <f ca="1">IF(AND(Planning!$G11&lt;L$5,$C17&lt;&gt;"00/01/00"),1,0)</f>
        <v>1</v>
      </c>
      <c r="U17">
        <f ca="1">IF(AND(Planning!$G11&lt;M$5,$C17&lt;&gt;"00/01/00"),1,0)</f>
        <v>1</v>
      </c>
      <c r="V17">
        <f ca="1">IF(AND(Planning!$G11&lt;N$5,$C17&lt;&gt;"00/01/00"),1,0)</f>
        <v>1</v>
      </c>
      <c r="W17">
        <f ca="1">IF(AND(Planning!$G11&lt;O$5,$C17&lt;&gt;"00/01/00"),1,0)</f>
        <v>1</v>
      </c>
      <c r="X17">
        <f ca="1">IF(AND(Planning!$G11&lt;P$5,$C17&lt;&gt;"00/01/00"),1,0)</f>
        <v>1</v>
      </c>
      <c r="Y17">
        <f ca="1">IF(AND(Planning!$G11&lt;Q$5,$C17&lt;&gt;"00/01/00"),1,0)</f>
        <v>1</v>
      </c>
      <c r="Z17">
        <f ca="1">IF(AND(Planning!$G11&lt;R$5,$C17&lt;&gt;"00/01/00"),1,0)</f>
        <v>1</v>
      </c>
      <c r="AA17">
        <f ca="1">IF(AND(Planning!$E11=100%,$C17&lt;&gt;"00/01/00",Planning!$G11&lt;E$5),1,0)</f>
        <v>0</v>
      </c>
      <c r="AB17">
        <f ca="1">IF(AND(Planning!$E11=100%,$C17&lt;&gt;"00/01/00",Planning!$G11&lt;F$5),1,0)</f>
        <v>0</v>
      </c>
      <c r="AC17">
        <f ca="1">IF(AND(Planning!$E11=100%,$C17&lt;&gt;"00/01/00",Planning!$G11&lt;G$5),1,0)</f>
        <v>1</v>
      </c>
      <c r="AD17">
        <f ca="1">IF(AND(Planning!$E11=100%,$C17&lt;&gt;"00/01/00",Planning!$G11&lt;H$5),1,0)</f>
        <v>1</v>
      </c>
      <c r="AE17">
        <f ca="1">IF(AND(Planning!$E11=100%,$C17&lt;&gt;"00/01/00",Planning!$G11&lt;I$5),1,0)</f>
        <v>1</v>
      </c>
      <c r="AF17">
        <f ca="1">IF(AND(Planning!$E11=100%,$C17&lt;&gt;"00/01/00",Planning!$G11&lt;J$5),1,0)</f>
        <v>1</v>
      </c>
      <c r="AG17">
        <f ca="1">IF(AND(Planning!$E11=100%,$C17&lt;&gt;"00/01/00",Planning!$G11&lt;K$5),1,0)</f>
        <v>1</v>
      </c>
      <c r="AH17">
        <f ca="1">IF(AND(Planning!$E11=100%,$C17&lt;&gt;"00/01/00",Planning!$G11&lt;L$5),1,0)</f>
        <v>1</v>
      </c>
      <c r="AI17">
        <f ca="1">IF(AND(Planning!$E11=100%,$C17&lt;&gt;"00/01/00",Planning!$G11&lt;M$5),1,0)</f>
        <v>1</v>
      </c>
      <c r="AJ17">
        <f ca="1">IF(AND(Planning!$E11=100%,$C17&lt;&gt;"00/01/00",Planning!$G11&lt;N$5),1,0)</f>
        <v>1</v>
      </c>
      <c r="AK17">
        <f ca="1">IF(AND(Planning!$E11=100%,$C17&lt;&gt;"00/01/00",Planning!$G11&lt;O$5),1,0)</f>
        <v>1</v>
      </c>
      <c r="AL17">
        <f ca="1">IF(AND(Planning!$E11=100%,$C17&lt;&gt;"00/01/00",Planning!$G11&lt;P$5),1,0)</f>
        <v>1</v>
      </c>
      <c r="AM17">
        <f ca="1">IF(AND(Planning!$E11=100%,$C17&lt;&gt;"00/01/00",Planning!$G11&lt;Q$5),1,0)</f>
        <v>1</v>
      </c>
      <c r="AN17">
        <f ca="1">IF(AND(Planning!$E11=100%,$C17&lt;&gt;"00/01/00",Planning!$G11&lt;R$5),1,0)</f>
        <v>1</v>
      </c>
    </row>
    <row r="18" spans="1:40" x14ac:dyDescent="0.25">
      <c r="A18" t="str" cm="1">
        <f t="array" aca="1" ref="A18" ca="1">_xlfn.IFS(Planning!$G12&lt;= $B$6, Planning!$B12, Planning!$G12 &gt; $B$6, "")</f>
        <v>A.3.6 - Maquette</v>
      </c>
      <c r="B18" s="76" cm="1">
        <f t="array" aca="1" ref="B18" ca="1">_xlfn.IFS(Planning!$G12 &lt;= $B$6, Planning!$E12, Planning!$G12 &gt; $B$6, "")</f>
        <v>1</v>
      </c>
      <c r="C18" t="str" cm="1">
        <f t="array" aca="1" ref="C18" ca="1">TEXT(_xlfn.IFS(Planning!$G12 &lt;= $B$6, Planning!$F12, Planning!$G12 &gt; $B$6, ""), "JJ/MM/AA")</f>
        <v>04/10/21</v>
      </c>
      <c r="D18" t="str" cm="1">
        <f t="array" aca="1" ref="D18" ca="1">TEXT(_xlfn.IFS(Planning!$G12 &lt;= $B$6,Planning!$G12, Planning!$G12 &gt; $B$6, ""), "JJ/MM/AA")</f>
        <v>11/10/21</v>
      </c>
      <c r="E18">
        <f t="shared" ca="1" si="11"/>
        <v>1</v>
      </c>
      <c r="F18" s="75">
        <f ca="1">IF(AND(Planning!$G12&lt;='Base de données'!$B$6,D18&lt;&gt;"00/01/00"),1,0)</f>
        <v>1</v>
      </c>
      <c r="G18" s="151">
        <f t="shared" ca="1" si="12"/>
        <v>1</v>
      </c>
      <c r="H18" s="164"/>
      <c r="I18" s="164"/>
      <c r="J18" s="164"/>
      <c r="K18" s="164"/>
      <c r="L18" s="164"/>
      <c r="M18">
        <v>0</v>
      </c>
      <c r="N18">
        <f ca="1">IF(AND(Planning!$G12&lt;F$5,$C18&lt;&gt;"00/01/00"),1,0)</f>
        <v>0</v>
      </c>
      <c r="O18">
        <f ca="1">IF(AND(Planning!$G12&lt;G$5,$C18&lt;&gt;"00/01/00"),1,0)</f>
        <v>1</v>
      </c>
      <c r="P18">
        <f ca="1">IF(AND(Planning!$G12&lt;H$5,$C18&lt;&gt;"00/01/00"),1,0)</f>
        <v>1</v>
      </c>
      <c r="Q18">
        <f ca="1">IF(AND(Planning!$G12&lt;I$5,$C18&lt;&gt;"00/01/00"),1,0)</f>
        <v>1</v>
      </c>
      <c r="R18">
        <f ca="1">IF(AND(Planning!$G12&lt;J$5,$C18&lt;&gt;"00/01/00"),1,0)</f>
        <v>1</v>
      </c>
      <c r="S18">
        <f ca="1">IF(AND(Planning!$G12&lt;K$5,$C18&lt;&gt;"00/01/00"),1,0)</f>
        <v>1</v>
      </c>
      <c r="T18">
        <f ca="1">IF(AND(Planning!$G12&lt;L$5,$C18&lt;&gt;"00/01/00"),1,0)</f>
        <v>1</v>
      </c>
      <c r="U18">
        <f ca="1">IF(AND(Planning!$G12&lt;M$5,$C18&lt;&gt;"00/01/00"),1,0)</f>
        <v>1</v>
      </c>
      <c r="V18">
        <f ca="1">IF(AND(Planning!$G12&lt;N$5,$C18&lt;&gt;"00/01/00"),1,0)</f>
        <v>1</v>
      </c>
      <c r="W18">
        <f ca="1">IF(AND(Planning!$G12&lt;O$5,$C18&lt;&gt;"00/01/00"),1,0)</f>
        <v>1</v>
      </c>
      <c r="X18">
        <f ca="1">IF(AND(Planning!$G12&lt;P$5,$C18&lt;&gt;"00/01/00"),1,0)</f>
        <v>1</v>
      </c>
      <c r="Y18">
        <f ca="1">IF(AND(Planning!$G12&lt;Q$5,$C18&lt;&gt;"00/01/00"),1,0)</f>
        <v>1</v>
      </c>
      <c r="Z18">
        <f ca="1">IF(AND(Planning!$G12&lt;R$5,$C18&lt;&gt;"00/01/00"),1,0)</f>
        <v>1</v>
      </c>
      <c r="AA18">
        <f ca="1">IF(AND(Planning!$E12=100%,$C18&lt;&gt;"00/01/00",Planning!$G12&lt;E$5),1,0)</f>
        <v>0</v>
      </c>
      <c r="AB18">
        <f ca="1">IF(AND(Planning!$E12=100%,$C18&lt;&gt;"00/01/00",Planning!$G12&lt;F$5),1,0)</f>
        <v>0</v>
      </c>
      <c r="AC18">
        <f ca="1">IF(AND(Planning!$E12=100%,$C18&lt;&gt;"00/01/00",Planning!$G12&lt;G$5),1,0)</f>
        <v>1</v>
      </c>
      <c r="AD18">
        <f ca="1">IF(AND(Planning!$E12=100%,$C18&lt;&gt;"00/01/00",Planning!$G12&lt;H$5),1,0)</f>
        <v>1</v>
      </c>
      <c r="AE18">
        <f ca="1">IF(AND(Planning!$E12=100%,$C18&lt;&gt;"00/01/00",Planning!$G12&lt;I$5),1,0)</f>
        <v>1</v>
      </c>
      <c r="AF18">
        <f ca="1">IF(AND(Planning!$E12=100%,$C18&lt;&gt;"00/01/00",Planning!$G12&lt;J$5),1,0)</f>
        <v>1</v>
      </c>
      <c r="AG18">
        <f ca="1">IF(AND(Planning!$E12=100%,$C18&lt;&gt;"00/01/00",Planning!$G12&lt;K$5),1,0)</f>
        <v>1</v>
      </c>
      <c r="AH18">
        <f ca="1">IF(AND(Planning!$E12=100%,$C18&lt;&gt;"00/01/00",Planning!$G12&lt;L$5),1,0)</f>
        <v>1</v>
      </c>
      <c r="AI18">
        <f ca="1">IF(AND(Planning!$E12=100%,$C18&lt;&gt;"00/01/00",Planning!$G12&lt;M$5),1,0)</f>
        <v>1</v>
      </c>
      <c r="AJ18">
        <f ca="1">IF(AND(Planning!$E12=100%,$C18&lt;&gt;"00/01/00",Planning!$G12&lt;N$5),1,0)</f>
        <v>1</v>
      </c>
      <c r="AK18">
        <f ca="1">IF(AND(Planning!$E12=100%,$C18&lt;&gt;"00/01/00",Planning!$G12&lt;O$5),1,0)</f>
        <v>1</v>
      </c>
      <c r="AL18">
        <f ca="1">IF(AND(Planning!$E12=100%,$C18&lt;&gt;"00/01/00",Planning!$G12&lt;P$5),1,0)</f>
        <v>1</v>
      </c>
      <c r="AM18">
        <f ca="1">IF(AND(Planning!$E12=100%,$C18&lt;&gt;"00/01/00",Planning!$G12&lt;Q$5),1,0)</f>
        <v>1</v>
      </c>
      <c r="AN18">
        <f ca="1">IF(AND(Planning!$E12=100%,$C18&lt;&gt;"00/01/00",Planning!$G12&lt;R$5),1,0)</f>
        <v>1</v>
      </c>
    </row>
    <row r="19" spans="1:40" x14ac:dyDescent="0.25">
      <c r="A19" t="str" cm="1">
        <f t="array" aca="1" ref="A19" ca="1">_xlfn.IFS(Planning!$G13&lt;= $B$6, Planning!$B13, Planning!$G13 &gt; $B$6, "")</f>
        <v>A.4.0 -  Diagramme de Gantt (tâches, ressources, jalons)</v>
      </c>
      <c r="B19" s="76" cm="1">
        <f t="array" aca="1" ref="B19" ca="1">_xlfn.IFS(Planning!$G13 &lt;= $B$6, Planning!$E13, Planning!$G13 &gt; $B$6, "")</f>
        <v>1</v>
      </c>
      <c r="C19" t="str" cm="1">
        <f t="array" aca="1" ref="C19" ca="1">TEXT(_xlfn.IFS(Planning!$G13 &lt;= $B$6, Planning!$F13, Planning!$G13 &gt; $B$6, ""), "JJ/MM/AA")</f>
        <v>11/10/21</v>
      </c>
      <c r="D19" t="str" cm="1">
        <f t="array" aca="1" ref="D19" ca="1">TEXT(_xlfn.IFS(Planning!$G13 &lt;= $B$6,Planning!$G13, Planning!$G13 &gt; $B$6, ""), "JJ/MM/AA")</f>
        <v>12/10/21</v>
      </c>
      <c r="E19">
        <f t="shared" ca="1" si="11"/>
        <v>1</v>
      </c>
      <c r="F19" s="75">
        <f ca="1">IF(AND(Planning!$G13&lt;='Base de données'!$B$6,D19&lt;&gt;"00/01/00"),1,0)</f>
        <v>1</v>
      </c>
      <c r="G19" s="151">
        <f t="shared" ca="1" si="12"/>
        <v>1</v>
      </c>
      <c r="H19" s="164"/>
      <c r="I19" s="164"/>
      <c r="J19" s="164"/>
      <c r="K19" s="164"/>
      <c r="L19" s="164"/>
      <c r="M19">
        <v>0</v>
      </c>
      <c r="N19">
        <f ca="1">IF(AND(Planning!$G13&lt;F$5,$C19&lt;&gt;"00/01/00"),1,0)</f>
        <v>0</v>
      </c>
      <c r="O19">
        <f ca="1">IF(AND(Planning!$G13&lt;G$5,$C19&lt;&gt;"00/01/00"),1,0)</f>
        <v>1</v>
      </c>
      <c r="P19">
        <f ca="1">IF(AND(Planning!$G13&lt;H$5,$C19&lt;&gt;"00/01/00"),1,0)</f>
        <v>1</v>
      </c>
      <c r="Q19">
        <f ca="1">IF(AND(Planning!$G13&lt;I$5,$C19&lt;&gt;"00/01/00"),1,0)</f>
        <v>1</v>
      </c>
      <c r="R19">
        <f ca="1">IF(AND(Planning!$G13&lt;J$5,$C19&lt;&gt;"00/01/00"),1,0)</f>
        <v>1</v>
      </c>
      <c r="S19">
        <f ca="1">IF(AND(Planning!$G13&lt;K$5,$C19&lt;&gt;"00/01/00"),1,0)</f>
        <v>1</v>
      </c>
      <c r="T19">
        <f ca="1">IF(AND(Planning!$G13&lt;L$5,$C19&lt;&gt;"00/01/00"),1,0)</f>
        <v>1</v>
      </c>
      <c r="U19">
        <f ca="1">IF(AND(Planning!$G13&lt;M$5,$C19&lt;&gt;"00/01/00"),1,0)</f>
        <v>1</v>
      </c>
      <c r="V19">
        <f ca="1">IF(AND(Planning!$G13&lt;N$5,$C19&lt;&gt;"00/01/00"),1,0)</f>
        <v>1</v>
      </c>
      <c r="W19">
        <f ca="1">IF(AND(Planning!$G13&lt;O$5,$C19&lt;&gt;"00/01/00"),1,0)</f>
        <v>1</v>
      </c>
      <c r="X19">
        <f ca="1">IF(AND(Planning!$G13&lt;P$5,$C19&lt;&gt;"00/01/00"),1,0)</f>
        <v>1</v>
      </c>
      <c r="Y19">
        <f ca="1">IF(AND(Planning!$G13&lt;Q$5,$C19&lt;&gt;"00/01/00"),1,0)</f>
        <v>1</v>
      </c>
      <c r="Z19">
        <f ca="1">IF(AND(Planning!$G13&lt;R$5,$C19&lt;&gt;"00/01/00"),1,0)</f>
        <v>1</v>
      </c>
      <c r="AA19">
        <f ca="1">IF(AND(Planning!$E13=100%,$C19&lt;&gt;"00/01/00",Planning!$G13&lt;E$5),1,0)</f>
        <v>0</v>
      </c>
      <c r="AB19">
        <f ca="1">IF(AND(Planning!$E13=100%,$C19&lt;&gt;"00/01/00",Planning!$G13&lt;F$5),1,0)</f>
        <v>0</v>
      </c>
      <c r="AC19">
        <f ca="1">IF(AND(Planning!$E13=100%,$C19&lt;&gt;"00/01/00",Planning!$G13&lt;G$5),1,0)</f>
        <v>1</v>
      </c>
      <c r="AD19">
        <f ca="1">IF(AND(Planning!$E13=100%,$C19&lt;&gt;"00/01/00",Planning!$G13&lt;H$5),1,0)</f>
        <v>1</v>
      </c>
      <c r="AE19">
        <f ca="1">IF(AND(Planning!$E13=100%,$C19&lt;&gt;"00/01/00",Planning!$G13&lt;I$5),1,0)</f>
        <v>1</v>
      </c>
      <c r="AF19">
        <f ca="1">IF(AND(Planning!$E13=100%,$C19&lt;&gt;"00/01/00",Planning!$G13&lt;J$5),1,0)</f>
        <v>1</v>
      </c>
      <c r="AG19">
        <f ca="1">IF(AND(Planning!$E13=100%,$C19&lt;&gt;"00/01/00",Planning!$G13&lt;K$5),1,0)</f>
        <v>1</v>
      </c>
      <c r="AH19">
        <f ca="1">IF(AND(Planning!$E13=100%,$C19&lt;&gt;"00/01/00",Planning!$G13&lt;L$5),1,0)</f>
        <v>1</v>
      </c>
      <c r="AI19">
        <f ca="1">IF(AND(Planning!$E13=100%,$C19&lt;&gt;"00/01/00",Planning!$G13&lt;M$5),1,0)</f>
        <v>1</v>
      </c>
      <c r="AJ19">
        <f ca="1">IF(AND(Planning!$E13=100%,$C19&lt;&gt;"00/01/00",Planning!$G13&lt;N$5),1,0)</f>
        <v>1</v>
      </c>
      <c r="AK19">
        <f ca="1">IF(AND(Planning!$E13=100%,$C19&lt;&gt;"00/01/00",Planning!$G13&lt;O$5),1,0)</f>
        <v>1</v>
      </c>
      <c r="AL19">
        <f ca="1">IF(AND(Planning!$E13=100%,$C19&lt;&gt;"00/01/00",Planning!$G13&lt;P$5),1,0)</f>
        <v>1</v>
      </c>
      <c r="AM19">
        <f ca="1">IF(AND(Planning!$E13=100%,$C19&lt;&gt;"00/01/00",Planning!$G13&lt;Q$5),1,0)</f>
        <v>1</v>
      </c>
      <c r="AN19">
        <f ca="1">IF(AND(Planning!$E13=100%,$C19&lt;&gt;"00/01/00",Planning!$G13&lt;R$5),1,0)</f>
        <v>1</v>
      </c>
    </row>
    <row r="20" spans="1:40" x14ac:dyDescent="0.25">
      <c r="A20" t="str" cm="1">
        <f t="array" aca="1" ref="A20" ca="1">_xlfn.IFS(Planning!$G14&lt;= $B$6, Planning!$B14, Planning!$G14 &gt; $B$6, "")</f>
        <v>A.4.5 - Tableau de bord</v>
      </c>
      <c r="B20" s="76" cm="1">
        <f t="array" aca="1" ref="B20" ca="1">_xlfn.IFS(Planning!$G14 &lt;= $B$6, Planning!$E14, Planning!$G14 &gt; $B$6, "")</f>
        <v>1</v>
      </c>
      <c r="C20" t="str" cm="1">
        <f t="array" aca="1" ref="C20" ca="1">TEXT(_xlfn.IFS(Planning!$G14 &lt;= $B$6, Planning!$F14, Planning!$G14 &gt; $B$6, ""), "JJ/MM/AA")</f>
        <v>04/10/21</v>
      </c>
      <c r="D20" t="str" cm="1">
        <f t="array" aca="1" ref="D20" ca="1">TEXT(_xlfn.IFS(Planning!$G14 &lt;= $B$6,Planning!$G14, Planning!$G14 &gt; $B$6, ""), "JJ/MM/AA")</f>
        <v>08/10/21</v>
      </c>
      <c r="E20">
        <f t="shared" ca="1" si="11"/>
        <v>1</v>
      </c>
      <c r="F20" s="75">
        <f ca="1">IF(AND(Planning!$G14&lt;='Base de données'!$B$6,D20&lt;&gt;"00/01/00"),1,0)</f>
        <v>1</v>
      </c>
      <c r="G20" s="151">
        <f t="shared" ca="1" si="12"/>
        <v>1</v>
      </c>
      <c r="H20" s="164"/>
      <c r="I20" s="164"/>
      <c r="J20" s="164"/>
      <c r="K20" s="164"/>
      <c r="L20" s="164"/>
      <c r="M20">
        <v>0</v>
      </c>
      <c r="N20">
        <f ca="1">IF(AND(Planning!$G14&lt;F$5,$C20&lt;&gt;"00/01/00"),1,0)</f>
        <v>1</v>
      </c>
      <c r="O20">
        <f ca="1">IF(AND(Planning!$G14&lt;G$5,$C20&lt;&gt;"00/01/00"),1,0)</f>
        <v>1</v>
      </c>
      <c r="P20">
        <f ca="1">IF(AND(Planning!$G14&lt;H$5,$C20&lt;&gt;"00/01/00"),1,0)</f>
        <v>1</v>
      </c>
      <c r="Q20">
        <f ca="1">IF(AND(Planning!$G14&lt;I$5,$C20&lt;&gt;"00/01/00"),1,0)</f>
        <v>1</v>
      </c>
      <c r="R20">
        <f ca="1">IF(AND(Planning!$G14&lt;J$5,$C20&lt;&gt;"00/01/00"),1,0)</f>
        <v>1</v>
      </c>
      <c r="S20">
        <f ca="1">IF(AND(Planning!$G14&lt;K$5,$C20&lt;&gt;"00/01/00"),1,0)</f>
        <v>1</v>
      </c>
      <c r="T20">
        <f ca="1">IF(AND(Planning!$G14&lt;L$5,$C20&lt;&gt;"00/01/00"),1,0)</f>
        <v>1</v>
      </c>
      <c r="U20">
        <f ca="1">IF(AND(Planning!$G14&lt;M$5,$C20&lt;&gt;"00/01/00"),1,0)</f>
        <v>1</v>
      </c>
      <c r="V20">
        <f ca="1">IF(AND(Planning!$G14&lt;N$5,$C20&lt;&gt;"00/01/00"),1,0)</f>
        <v>1</v>
      </c>
      <c r="W20">
        <f ca="1">IF(AND(Planning!$G14&lt;O$5,$C20&lt;&gt;"00/01/00"),1,0)</f>
        <v>1</v>
      </c>
      <c r="X20">
        <f ca="1">IF(AND(Planning!$G14&lt;P$5,$C20&lt;&gt;"00/01/00"),1,0)</f>
        <v>1</v>
      </c>
      <c r="Y20">
        <f ca="1">IF(AND(Planning!$G14&lt;Q$5,$C20&lt;&gt;"00/01/00"),1,0)</f>
        <v>1</v>
      </c>
      <c r="Z20">
        <f ca="1">IF(AND(Planning!$G14&lt;R$5,$C20&lt;&gt;"00/01/00"),1,0)</f>
        <v>1</v>
      </c>
      <c r="AA20">
        <f ca="1">IF(AND(Planning!$E14=100%,$C20&lt;&gt;"00/01/00",Planning!$G14&lt;E$5),1,0)</f>
        <v>0</v>
      </c>
      <c r="AB20">
        <f ca="1">IF(AND(Planning!$E14=100%,$C20&lt;&gt;"00/01/00",Planning!$G14&lt;F$5),1,0)</f>
        <v>1</v>
      </c>
      <c r="AC20">
        <f ca="1">IF(AND(Planning!$E14=100%,$C20&lt;&gt;"00/01/00",Planning!$G14&lt;G$5),1,0)</f>
        <v>1</v>
      </c>
      <c r="AD20">
        <f ca="1">IF(AND(Planning!$E14=100%,$C20&lt;&gt;"00/01/00",Planning!$G14&lt;H$5),1,0)</f>
        <v>1</v>
      </c>
      <c r="AE20">
        <f ca="1">IF(AND(Planning!$E14=100%,$C20&lt;&gt;"00/01/00",Planning!$G14&lt;I$5),1,0)</f>
        <v>1</v>
      </c>
      <c r="AF20">
        <f ca="1">IF(AND(Planning!$E14=100%,$C20&lt;&gt;"00/01/00",Planning!$G14&lt;J$5),1,0)</f>
        <v>1</v>
      </c>
      <c r="AG20">
        <f ca="1">IF(AND(Planning!$E14=100%,$C20&lt;&gt;"00/01/00",Planning!$G14&lt;K$5),1,0)</f>
        <v>1</v>
      </c>
      <c r="AH20">
        <f ca="1">IF(AND(Planning!$E14=100%,$C20&lt;&gt;"00/01/00",Planning!$G14&lt;L$5),1,0)</f>
        <v>1</v>
      </c>
      <c r="AI20">
        <f ca="1">IF(AND(Planning!$E14=100%,$C20&lt;&gt;"00/01/00",Planning!$G14&lt;M$5),1,0)</f>
        <v>1</v>
      </c>
      <c r="AJ20">
        <f ca="1">IF(AND(Planning!$E14=100%,$C20&lt;&gt;"00/01/00",Planning!$G14&lt;N$5),1,0)</f>
        <v>1</v>
      </c>
      <c r="AK20">
        <f ca="1">IF(AND(Planning!$E14=100%,$C20&lt;&gt;"00/01/00",Planning!$G14&lt;O$5),1,0)</f>
        <v>1</v>
      </c>
      <c r="AL20">
        <f ca="1">IF(AND(Planning!$E14=100%,$C20&lt;&gt;"00/01/00",Planning!$G14&lt;P$5),1,0)</f>
        <v>1</v>
      </c>
      <c r="AM20">
        <f ca="1">IF(AND(Planning!$E14=100%,$C20&lt;&gt;"00/01/00",Planning!$G14&lt;Q$5),1,0)</f>
        <v>1</v>
      </c>
      <c r="AN20">
        <f ca="1">IF(AND(Planning!$E14=100%,$C20&lt;&gt;"00/01/00",Planning!$G14&lt;R$5),1,0)</f>
        <v>1</v>
      </c>
    </row>
    <row r="21" spans="1:40" x14ac:dyDescent="0.25">
      <c r="A21" t="str" cm="1">
        <f t="array" aca="1" ref="A21" ca="1">_xlfn.IFS(Planning!$G15&lt;= $B$6, Planning!$B15, Planning!$G15 &gt; $B$6, "")</f>
        <v>A.5 - Présentation</v>
      </c>
      <c r="B21" s="76" cm="1">
        <f t="array" aca="1" ref="B21" ca="1">_xlfn.IFS(Planning!$G15 &lt;= $B$6, Planning!$E15, Planning!$G15 &gt; $B$6, "")</f>
        <v>1</v>
      </c>
      <c r="C21" t="str" cm="1">
        <f t="array" aca="1" ref="C21" ca="1">TEXT(_xlfn.IFS(Planning!$G15 &lt;= $B$6, Planning!$F15, Planning!$G15 &gt; $B$6, ""), "JJ/MM/AA")</f>
        <v>08/10/21</v>
      </c>
      <c r="D21" t="str" cm="1">
        <f t="array" aca="1" ref="D21" ca="1">TEXT(_xlfn.IFS(Planning!$G15 &lt;= $B$6,Planning!$G15, Planning!$G15 &gt; $B$6, ""), "JJ/MM/AA")</f>
        <v>12/10/21</v>
      </c>
      <c r="E21">
        <f t="shared" ca="1" si="11"/>
        <v>1</v>
      </c>
      <c r="F21" s="75">
        <f ca="1">IF(AND(Planning!$G15&lt;='Base de données'!$B$6,D21&lt;&gt;"00/01/00"),1,0)</f>
        <v>1</v>
      </c>
      <c r="G21" s="151">
        <f t="shared" ca="1" si="12"/>
        <v>1</v>
      </c>
      <c r="H21" s="164"/>
      <c r="I21" s="164"/>
      <c r="J21" s="164"/>
      <c r="K21" s="164"/>
      <c r="L21" s="164"/>
      <c r="M21">
        <v>0</v>
      </c>
      <c r="N21">
        <f ca="1">IF(AND(Planning!$G15&lt;F$5,$C21&lt;&gt;"00/01/00"),1,0)</f>
        <v>0</v>
      </c>
      <c r="O21">
        <f ca="1">IF(AND(Planning!$G15&lt;G$5,$C21&lt;&gt;"00/01/00"),1,0)</f>
        <v>1</v>
      </c>
      <c r="P21">
        <f ca="1">IF(AND(Planning!$G15&lt;H$5,$C21&lt;&gt;"00/01/00"),1,0)</f>
        <v>1</v>
      </c>
      <c r="Q21">
        <f ca="1">IF(AND(Planning!$G15&lt;I$5,$C21&lt;&gt;"00/01/00"),1,0)</f>
        <v>1</v>
      </c>
      <c r="R21">
        <f ca="1">IF(AND(Planning!$G15&lt;J$5,$C21&lt;&gt;"00/01/00"),1,0)</f>
        <v>1</v>
      </c>
      <c r="S21">
        <f ca="1">IF(AND(Planning!$G15&lt;K$5,$C21&lt;&gt;"00/01/00"),1,0)</f>
        <v>1</v>
      </c>
      <c r="T21">
        <f ca="1">IF(AND(Planning!$G15&lt;L$5,$C21&lt;&gt;"00/01/00"),1,0)</f>
        <v>1</v>
      </c>
      <c r="U21">
        <f ca="1">IF(AND(Planning!$G15&lt;M$5,$C21&lt;&gt;"00/01/00"),1,0)</f>
        <v>1</v>
      </c>
      <c r="V21">
        <f ca="1">IF(AND(Planning!$G15&lt;N$5,$C21&lt;&gt;"00/01/00"),1,0)</f>
        <v>1</v>
      </c>
      <c r="W21">
        <f ca="1">IF(AND(Planning!$G15&lt;O$5,$C21&lt;&gt;"00/01/00"),1,0)</f>
        <v>1</v>
      </c>
      <c r="X21">
        <f ca="1">IF(AND(Planning!$G15&lt;P$5,$C21&lt;&gt;"00/01/00"),1,0)</f>
        <v>1</v>
      </c>
      <c r="Y21">
        <f ca="1">IF(AND(Planning!$G15&lt;Q$5,$C21&lt;&gt;"00/01/00"),1,0)</f>
        <v>1</v>
      </c>
      <c r="Z21">
        <f ca="1">IF(AND(Planning!$G15&lt;R$5,$C21&lt;&gt;"00/01/00"),1,0)</f>
        <v>1</v>
      </c>
      <c r="AA21">
        <f ca="1">IF(AND(Planning!$E15=100%,$C21&lt;&gt;"00/01/00",Planning!$G15&lt;E$5),1,0)</f>
        <v>0</v>
      </c>
      <c r="AB21">
        <f ca="1">IF(AND(Planning!$E15=100%,$C21&lt;&gt;"00/01/00",Planning!$G15&lt;F$5),1,0)</f>
        <v>0</v>
      </c>
      <c r="AC21">
        <f ca="1">IF(AND(Planning!$E15=100%,$C21&lt;&gt;"00/01/00",Planning!$G15&lt;G$5),1,0)</f>
        <v>1</v>
      </c>
      <c r="AD21">
        <f ca="1">IF(AND(Planning!$E15=100%,$C21&lt;&gt;"00/01/00",Planning!$G15&lt;H$5),1,0)</f>
        <v>1</v>
      </c>
      <c r="AE21">
        <f ca="1">IF(AND(Planning!$E15=100%,$C21&lt;&gt;"00/01/00",Planning!$G15&lt;I$5),1,0)</f>
        <v>1</v>
      </c>
      <c r="AF21">
        <f ca="1">IF(AND(Planning!$E15=100%,$C21&lt;&gt;"00/01/00",Planning!$G15&lt;J$5),1,0)</f>
        <v>1</v>
      </c>
      <c r="AG21">
        <f ca="1">IF(AND(Planning!$E15=100%,$C21&lt;&gt;"00/01/00",Planning!$G15&lt;K$5),1,0)</f>
        <v>1</v>
      </c>
      <c r="AH21">
        <f ca="1">IF(AND(Planning!$E15=100%,$C21&lt;&gt;"00/01/00",Planning!$G15&lt;L$5),1,0)</f>
        <v>1</v>
      </c>
      <c r="AI21">
        <f ca="1">IF(AND(Planning!$E15=100%,$C21&lt;&gt;"00/01/00",Planning!$G15&lt;M$5),1,0)</f>
        <v>1</v>
      </c>
      <c r="AJ21">
        <f ca="1">IF(AND(Planning!$E15=100%,$C21&lt;&gt;"00/01/00",Planning!$G15&lt;N$5),1,0)</f>
        <v>1</v>
      </c>
      <c r="AK21">
        <f ca="1">IF(AND(Planning!$E15=100%,$C21&lt;&gt;"00/01/00",Planning!$G15&lt;O$5),1,0)</f>
        <v>1</v>
      </c>
      <c r="AL21">
        <f ca="1">IF(AND(Planning!$E15=100%,$C21&lt;&gt;"00/01/00",Planning!$G15&lt;P$5),1,0)</f>
        <v>1</v>
      </c>
      <c r="AM21">
        <f ca="1">IF(AND(Planning!$E15=100%,$C21&lt;&gt;"00/01/00",Planning!$G15&lt;Q$5),1,0)</f>
        <v>1</v>
      </c>
      <c r="AN21">
        <f ca="1">IF(AND(Planning!$E15=100%,$C21&lt;&gt;"00/01/00",Planning!$G15&lt;R$5),1,0)</f>
        <v>1</v>
      </c>
    </row>
    <row r="22" spans="1:40" x14ac:dyDescent="0.25">
      <c r="A22" t="str" cm="1">
        <f t="array" aca="1" ref="A22" ca="1">_xlfn.IFS(Planning!$G16&lt;= $B$6, Planning!$B16, Planning!$G16 &gt; $B$6, "")</f>
        <v>B - Conception</v>
      </c>
      <c r="B22" s="76" cm="1">
        <f t="array" aca="1" ref="B22" ca="1">_xlfn.IFS(Planning!$G16 &lt;= $B$6, Planning!$E16, Planning!$G16 &gt; $B$6, "")</f>
        <v>1</v>
      </c>
      <c r="C22" t="str" cm="1">
        <f t="array" aca="1" ref="C22" ca="1">TEXT(_xlfn.IFS(Planning!$G16 &lt;= $B$6, Planning!$F16, Planning!$G16 &gt; $B$6, ""), "JJ/MM/AA")</f>
        <v>18/10/21</v>
      </c>
      <c r="D22" t="str" cm="1">
        <f t="array" aca="1" ref="D22" ca="1">TEXT(_xlfn.IFS(Planning!$G16 &lt;= $B$6,Planning!$G16, Planning!$G16 &gt; $B$6, ""), "JJ/MM/AA")</f>
        <v>25/10/21</v>
      </c>
      <c r="E22">
        <f t="shared" ref="E22:E85" ca="1" si="13">IF(B22=100%,1, 0)</f>
        <v>1</v>
      </c>
      <c r="F22" s="75">
        <f ca="1">IF(AND(Planning!$G16&lt;='Base de données'!$B$6,D22&lt;&gt;"00/01/00"),1,0)</f>
        <v>1</v>
      </c>
      <c r="G22" s="151">
        <f t="shared" ref="G22:G85" ca="1" si="14">IF(A22&lt;&gt;0,1,0)</f>
        <v>1</v>
      </c>
      <c r="H22" s="164"/>
      <c r="I22" s="164"/>
      <c r="J22" s="164"/>
      <c r="K22" s="164"/>
      <c r="L22" s="164"/>
      <c r="M22">
        <v>0</v>
      </c>
      <c r="N22">
        <f ca="1">IF(AND(Planning!$G16&lt;F$5,$C22&lt;&gt;"00/01/00"),1,0)</f>
        <v>0</v>
      </c>
      <c r="O22">
        <f ca="1">IF(AND(Planning!$G16&lt;G$5,$C22&lt;&gt;"00/01/00"),1,0)</f>
        <v>0</v>
      </c>
      <c r="P22">
        <f ca="1">IF(AND(Planning!$G16&lt;H$5,$C22&lt;&gt;"00/01/00"),1,0)</f>
        <v>1</v>
      </c>
      <c r="Q22">
        <f ca="1">IF(AND(Planning!$G16&lt;I$5,$C22&lt;&gt;"00/01/00"),1,0)</f>
        <v>1</v>
      </c>
      <c r="R22">
        <f ca="1">IF(AND(Planning!$G16&lt;J$5,$C22&lt;&gt;"00/01/00"),1,0)</f>
        <v>1</v>
      </c>
      <c r="S22">
        <f ca="1">IF(AND(Planning!$G16&lt;K$5,$C22&lt;&gt;"00/01/00"),1,0)</f>
        <v>1</v>
      </c>
      <c r="T22">
        <f ca="1">IF(AND(Planning!$G16&lt;L$5,$C22&lt;&gt;"00/01/00"),1,0)</f>
        <v>1</v>
      </c>
      <c r="U22">
        <f ca="1">IF(AND(Planning!$G16&lt;M$5,$C22&lt;&gt;"00/01/00"),1,0)</f>
        <v>1</v>
      </c>
      <c r="V22">
        <f ca="1">IF(AND(Planning!$G16&lt;N$5,$C22&lt;&gt;"00/01/00"),1,0)</f>
        <v>1</v>
      </c>
      <c r="W22">
        <f ca="1">IF(AND(Planning!$G16&lt;O$5,$C22&lt;&gt;"00/01/00"),1,0)</f>
        <v>1</v>
      </c>
      <c r="X22">
        <f ca="1">IF(AND(Planning!$G16&lt;P$5,$C22&lt;&gt;"00/01/00"),1,0)</f>
        <v>1</v>
      </c>
      <c r="Y22">
        <f ca="1">IF(AND(Planning!$G16&lt;Q$5,$C22&lt;&gt;"00/01/00"),1,0)</f>
        <v>1</v>
      </c>
      <c r="Z22">
        <f ca="1">IF(AND(Planning!$G16&lt;R$5,$C22&lt;&gt;"00/01/00"),1,0)</f>
        <v>1</v>
      </c>
      <c r="AA22">
        <f ca="1">IF(AND(Planning!$E16=100%,$C22&lt;&gt;"00/01/00",Planning!$G16&lt;E$5),1,0)</f>
        <v>0</v>
      </c>
      <c r="AB22">
        <f ca="1">IF(AND(Planning!$E16=100%,$C22&lt;&gt;"00/01/00",Planning!$G16&lt;F$5),1,0)</f>
        <v>0</v>
      </c>
      <c r="AC22">
        <f ca="1">IF(AND(Planning!$E16=100%,$C22&lt;&gt;"00/01/00",Planning!$G16&lt;G$5),1,0)</f>
        <v>0</v>
      </c>
      <c r="AD22">
        <f ca="1">IF(AND(Planning!$E16=100%,$C22&lt;&gt;"00/01/00",Planning!$G16&lt;H$5),1,0)</f>
        <v>1</v>
      </c>
      <c r="AE22">
        <f ca="1">IF(AND(Planning!$E16=100%,$C22&lt;&gt;"00/01/00",Planning!$G16&lt;I$5),1,0)</f>
        <v>1</v>
      </c>
      <c r="AF22">
        <f ca="1">IF(AND(Planning!$E16=100%,$C22&lt;&gt;"00/01/00",Planning!$G16&lt;J$5),1,0)</f>
        <v>1</v>
      </c>
      <c r="AG22">
        <f ca="1">IF(AND(Planning!$E16=100%,$C22&lt;&gt;"00/01/00",Planning!$G16&lt;K$5),1,0)</f>
        <v>1</v>
      </c>
      <c r="AH22">
        <f ca="1">IF(AND(Planning!$E16=100%,$C22&lt;&gt;"00/01/00",Planning!$G16&lt;L$5),1,0)</f>
        <v>1</v>
      </c>
      <c r="AI22">
        <f ca="1">IF(AND(Planning!$E16=100%,$C22&lt;&gt;"00/01/00",Planning!$G16&lt;M$5),1,0)</f>
        <v>1</v>
      </c>
      <c r="AJ22">
        <f ca="1">IF(AND(Planning!$E16=100%,$C22&lt;&gt;"00/01/00",Planning!$G16&lt;N$5),1,0)</f>
        <v>1</v>
      </c>
      <c r="AK22">
        <f ca="1">IF(AND(Planning!$E16=100%,$C22&lt;&gt;"00/01/00",Planning!$G16&lt;O$5),1,0)</f>
        <v>1</v>
      </c>
      <c r="AL22">
        <f ca="1">IF(AND(Planning!$E16=100%,$C22&lt;&gt;"00/01/00",Planning!$G16&lt;P$5),1,0)</f>
        <v>1</v>
      </c>
      <c r="AM22">
        <f ca="1">IF(AND(Planning!$E16=100%,$C22&lt;&gt;"00/01/00",Planning!$G16&lt;Q$5),1,0)</f>
        <v>1</v>
      </c>
      <c r="AN22">
        <f ca="1">IF(AND(Planning!$E16=100%,$C22&lt;&gt;"00/01/00",Planning!$G16&lt;R$5),1,0)</f>
        <v>1</v>
      </c>
    </row>
    <row r="23" spans="1:40" x14ac:dyDescent="0.25">
      <c r="A23" t="str" cm="1">
        <f t="array" aca="1" ref="A23" ca="1">_xlfn.IFS(Planning!$G17&lt;= $B$6, Planning!$B17, Planning!$G17 &gt; $B$6, "")</f>
        <v>B.1 - Modélisation conceptuelle de la base de données</v>
      </c>
      <c r="B23" s="76" cm="1">
        <f t="array" aca="1" ref="B23" ca="1">_xlfn.IFS(Planning!$G17 &lt;= $B$6, Planning!$E17, Planning!$G17 &gt; $B$6, "")</f>
        <v>1</v>
      </c>
      <c r="C23" t="str" cm="1">
        <f t="array" aca="1" ref="C23" ca="1">TEXT(_xlfn.IFS(Planning!$G17 &lt;= $B$6, Planning!$F17, Planning!$G17 &gt; $B$6, ""), "JJ/MM/AA")</f>
        <v>18/10/21</v>
      </c>
      <c r="D23" t="str" cm="1">
        <f t="array" aca="1" ref="D23" ca="1">TEXT(_xlfn.IFS(Planning!$G17 &lt;= $B$6,Planning!$G17, Planning!$G17 &gt; $B$6, ""), "JJ/MM/AA")</f>
        <v>18/10/21</v>
      </c>
      <c r="E23">
        <f t="shared" ca="1" si="13"/>
        <v>1</v>
      </c>
      <c r="F23" s="75">
        <f ca="1">IF(AND(Planning!$G17&lt;='Base de données'!$B$6,D23&lt;&gt;"00/01/00"),1,0)</f>
        <v>1</v>
      </c>
      <c r="G23" s="151">
        <f t="shared" ca="1" si="14"/>
        <v>1</v>
      </c>
      <c r="H23" s="164"/>
      <c r="I23" s="164"/>
      <c r="J23" s="164"/>
      <c r="K23" s="164"/>
      <c r="L23" s="164"/>
      <c r="M23">
        <v>0</v>
      </c>
      <c r="N23">
        <f ca="1">IF(AND(Planning!$G17&lt;F$5,$C23&lt;&gt;"00/01/00"),1,0)</f>
        <v>0</v>
      </c>
      <c r="O23">
        <f ca="1">IF(AND(Planning!$G17&lt;G$5,$C23&lt;&gt;"00/01/00"),1,0)</f>
        <v>0</v>
      </c>
      <c r="P23">
        <f ca="1">IF(AND(Planning!$G17&lt;H$5,$C23&lt;&gt;"00/01/00"),1,0)</f>
        <v>1</v>
      </c>
      <c r="Q23">
        <f ca="1">IF(AND(Planning!$G17&lt;I$5,$C23&lt;&gt;"00/01/00"),1,0)</f>
        <v>1</v>
      </c>
      <c r="R23">
        <f ca="1">IF(AND(Planning!$G17&lt;J$5,$C23&lt;&gt;"00/01/00"),1,0)</f>
        <v>1</v>
      </c>
      <c r="S23">
        <f ca="1">IF(AND(Planning!$G17&lt;K$5,$C23&lt;&gt;"00/01/00"),1,0)</f>
        <v>1</v>
      </c>
      <c r="T23">
        <f ca="1">IF(AND(Planning!$G17&lt;L$5,$C23&lt;&gt;"00/01/00"),1,0)</f>
        <v>1</v>
      </c>
      <c r="U23">
        <f ca="1">IF(AND(Planning!$G17&lt;M$5,$C23&lt;&gt;"00/01/00"),1,0)</f>
        <v>1</v>
      </c>
      <c r="V23">
        <f ca="1">IF(AND(Planning!$G17&lt;N$5,$C23&lt;&gt;"00/01/00"),1,0)</f>
        <v>1</v>
      </c>
      <c r="W23">
        <f ca="1">IF(AND(Planning!$G17&lt;O$5,$C23&lt;&gt;"00/01/00"),1,0)</f>
        <v>1</v>
      </c>
      <c r="X23">
        <f ca="1">IF(AND(Planning!$G17&lt;P$5,$C23&lt;&gt;"00/01/00"),1,0)</f>
        <v>1</v>
      </c>
      <c r="Y23">
        <f ca="1">IF(AND(Planning!$G17&lt;Q$5,$C23&lt;&gt;"00/01/00"),1,0)</f>
        <v>1</v>
      </c>
      <c r="Z23">
        <f ca="1">IF(AND(Planning!$G17&lt;R$5,$C23&lt;&gt;"00/01/00"),1,0)</f>
        <v>1</v>
      </c>
      <c r="AA23">
        <f ca="1">IF(AND(Planning!$E17=100%,$C23&lt;&gt;"00/01/00",Planning!$G17&lt;E$5),1,0)</f>
        <v>0</v>
      </c>
      <c r="AB23">
        <f ca="1">IF(AND(Planning!$E17=100%,$C23&lt;&gt;"00/01/00",Planning!$G17&lt;F$5),1,0)</f>
        <v>0</v>
      </c>
      <c r="AC23">
        <f ca="1">IF(AND(Planning!$E17=100%,$C23&lt;&gt;"00/01/00",Planning!$G17&lt;G$5),1,0)</f>
        <v>0</v>
      </c>
      <c r="AD23">
        <f ca="1">IF(AND(Planning!$E17=100%,$C23&lt;&gt;"00/01/00",Planning!$G17&lt;H$5),1,0)</f>
        <v>1</v>
      </c>
      <c r="AE23">
        <f ca="1">IF(AND(Planning!$E17=100%,$C23&lt;&gt;"00/01/00",Planning!$G17&lt;I$5),1,0)</f>
        <v>1</v>
      </c>
      <c r="AF23">
        <f ca="1">IF(AND(Planning!$E17=100%,$C23&lt;&gt;"00/01/00",Planning!$G17&lt;J$5),1,0)</f>
        <v>1</v>
      </c>
      <c r="AG23">
        <f ca="1">IF(AND(Planning!$E17=100%,$C23&lt;&gt;"00/01/00",Planning!$G17&lt;K$5),1,0)</f>
        <v>1</v>
      </c>
      <c r="AH23">
        <f ca="1">IF(AND(Planning!$E17=100%,$C23&lt;&gt;"00/01/00",Planning!$G17&lt;L$5),1,0)</f>
        <v>1</v>
      </c>
      <c r="AI23">
        <f ca="1">IF(AND(Planning!$E17=100%,$C23&lt;&gt;"00/01/00",Planning!$G17&lt;M$5),1,0)</f>
        <v>1</v>
      </c>
      <c r="AJ23">
        <f ca="1">IF(AND(Planning!$E17=100%,$C23&lt;&gt;"00/01/00",Planning!$G17&lt;N$5),1,0)</f>
        <v>1</v>
      </c>
      <c r="AK23">
        <f ca="1">IF(AND(Planning!$E17=100%,$C23&lt;&gt;"00/01/00",Planning!$G17&lt;O$5),1,0)</f>
        <v>1</v>
      </c>
      <c r="AL23">
        <f ca="1">IF(AND(Planning!$E17=100%,$C23&lt;&gt;"00/01/00",Planning!$G17&lt;P$5),1,0)</f>
        <v>1</v>
      </c>
      <c r="AM23">
        <f ca="1">IF(AND(Planning!$E17=100%,$C23&lt;&gt;"00/01/00",Planning!$G17&lt;Q$5),1,0)</f>
        <v>1</v>
      </c>
      <c r="AN23">
        <f ca="1">IF(AND(Planning!$E17=100%,$C23&lt;&gt;"00/01/00",Planning!$G17&lt;R$5),1,0)</f>
        <v>1</v>
      </c>
    </row>
    <row r="24" spans="1:40" x14ac:dyDescent="0.25">
      <c r="A24" t="str" cm="1">
        <f t="array" aca="1" ref="A24" ca="1">_xlfn.IFS(Planning!$G18&lt;= $B$6, Planning!$B18, Planning!$G18 &gt; $B$6, "")</f>
        <v>B.2 - Modélisation logique de la base de données</v>
      </c>
      <c r="B24" s="76" cm="1">
        <f t="array" aca="1" ref="B24" ca="1">_xlfn.IFS(Planning!$G18 &lt;= $B$6, Planning!$E18, Planning!$G18 &gt; $B$6, "")</f>
        <v>1</v>
      </c>
      <c r="C24" t="str" cm="1">
        <f t="array" aca="1" ref="C24" ca="1">TEXT(_xlfn.IFS(Planning!$G18 &lt;= $B$6, Planning!$F18, Planning!$G18 &gt; $B$6, ""), "JJ/MM/AA")</f>
        <v>19/10/21</v>
      </c>
      <c r="D24" t="str" cm="1">
        <f t="array" aca="1" ref="D24" ca="1">TEXT(_xlfn.IFS(Planning!$G18 &lt;= $B$6,Planning!$G18, Planning!$G18 &gt; $B$6, ""), "JJ/MM/AA")</f>
        <v>25/10/21</v>
      </c>
      <c r="E24">
        <f t="shared" ca="1" si="13"/>
        <v>1</v>
      </c>
      <c r="F24" s="75">
        <f ca="1">IF(AND(Planning!$G18&lt;='Base de données'!$B$6,D24&lt;&gt;"00/01/00"),1,0)</f>
        <v>1</v>
      </c>
      <c r="G24" s="151">
        <f t="shared" ca="1" si="14"/>
        <v>1</v>
      </c>
      <c r="H24" s="164"/>
      <c r="I24" s="164"/>
      <c r="J24" s="164"/>
      <c r="K24" s="164"/>
      <c r="L24" s="164"/>
      <c r="M24">
        <v>0</v>
      </c>
      <c r="N24">
        <f ca="1">IF(AND(Planning!$G18&lt;F$5,$C24&lt;&gt;"00/01/00"),1,0)</f>
        <v>0</v>
      </c>
      <c r="O24">
        <f ca="1">IF(AND(Planning!$G18&lt;G$5,$C24&lt;&gt;"00/01/00"),1,0)</f>
        <v>0</v>
      </c>
      <c r="P24">
        <f ca="1">IF(AND(Planning!$G18&lt;H$5,$C24&lt;&gt;"00/01/00"),1,0)</f>
        <v>1</v>
      </c>
      <c r="Q24">
        <f ca="1">IF(AND(Planning!$G18&lt;I$5,$C24&lt;&gt;"00/01/00"),1,0)</f>
        <v>1</v>
      </c>
      <c r="R24">
        <f ca="1">IF(AND(Planning!$G18&lt;J$5,$C24&lt;&gt;"00/01/00"),1,0)</f>
        <v>1</v>
      </c>
      <c r="S24">
        <f ca="1">IF(AND(Planning!$G18&lt;K$5,$C24&lt;&gt;"00/01/00"),1,0)</f>
        <v>1</v>
      </c>
      <c r="T24">
        <f ca="1">IF(AND(Planning!$G18&lt;L$5,$C24&lt;&gt;"00/01/00"),1,0)</f>
        <v>1</v>
      </c>
      <c r="U24">
        <f ca="1">IF(AND(Planning!$G18&lt;M$5,$C24&lt;&gt;"00/01/00"),1,0)</f>
        <v>1</v>
      </c>
      <c r="V24">
        <f ca="1">IF(AND(Planning!$G18&lt;N$5,$C24&lt;&gt;"00/01/00"),1,0)</f>
        <v>1</v>
      </c>
      <c r="W24">
        <f ca="1">IF(AND(Planning!$G18&lt;O$5,$C24&lt;&gt;"00/01/00"),1,0)</f>
        <v>1</v>
      </c>
      <c r="X24">
        <f ca="1">IF(AND(Planning!$G18&lt;P$5,$C24&lt;&gt;"00/01/00"),1,0)</f>
        <v>1</v>
      </c>
      <c r="Y24">
        <f ca="1">IF(AND(Planning!$G18&lt;Q$5,$C24&lt;&gt;"00/01/00"),1,0)</f>
        <v>1</v>
      </c>
      <c r="Z24">
        <f ca="1">IF(AND(Planning!$G18&lt;R$5,$C24&lt;&gt;"00/01/00"),1,0)</f>
        <v>1</v>
      </c>
      <c r="AA24">
        <f ca="1">IF(AND(Planning!$E18=100%,$C24&lt;&gt;"00/01/00",Planning!$G18&lt;E$5),1,0)</f>
        <v>0</v>
      </c>
      <c r="AB24">
        <f ca="1">IF(AND(Planning!$E18=100%,$C24&lt;&gt;"00/01/00",Planning!$G18&lt;F$5),1,0)</f>
        <v>0</v>
      </c>
      <c r="AC24">
        <f ca="1">IF(AND(Planning!$E18=100%,$C24&lt;&gt;"00/01/00",Planning!$G18&lt;G$5),1,0)</f>
        <v>0</v>
      </c>
      <c r="AD24">
        <f ca="1">IF(AND(Planning!$E18=100%,$C24&lt;&gt;"00/01/00",Planning!$G18&lt;H$5),1,0)</f>
        <v>1</v>
      </c>
      <c r="AE24">
        <f ca="1">IF(AND(Planning!$E18=100%,$C24&lt;&gt;"00/01/00",Planning!$G18&lt;I$5),1,0)</f>
        <v>1</v>
      </c>
      <c r="AF24">
        <f ca="1">IF(AND(Planning!$E18=100%,$C24&lt;&gt;"00/01/00",Planning!$G18&lt;J$5),1,0)</f>
        <v>1</v>
      </c>
      <c r="AG24">
        <f ca="1">IF(AND(Planning!$E18=100%,$C24&lt;&gt;"00/01/00",Planning!$G18&lt;K$5),1,0)</f>
        <v>1</v>
      </c>
      <c r="AH24">
        <f ca="1">IF(AND(Planning!$E18=100%,$C24&lt;&gt;"00/01/00",Planning!$G18&lt;L$5),1,0)</f>
        <v>1</v>
      </c>
      <c r="AI24">
        <f ca="1">IF(AND(Planning!$E18=100%,$C24&lt;&gt;"00/01/00",Planning!$G18&lt;M$5),1,0)</f>
        <v>1</v>
      </c>
      <c r="AJ24">
        <f ca="1">IF(AND(Planning!$E18=100%,$C24&lt;&gt;"00/01/00",Planning!$G18&lt;N$5),1,0)</f>
        <v>1</v>
      </c>
      <c r="AK24">
        <f ca="1">IF(AND(Planning!$E18=100%,$C24&lt;&gt;"00/01/00",Planning!$G18&lt;O$5),1,0)</f>
        <v>1</v>
      </c>
      <c r="AL24">
        <f ca="1">IF(AND(Planning!$E18=100%,$C24&lt;&gt;"00/01/00",Planning!$G18&lt;P$5),1,0)</f>
        <v>1</v>
      </c>
      <c r="AM24">
        <f ca="1">IF(AND(Planning!$E18=100%,$C24&lt;&gt;"00/01/00",Planning!$G18&lt;Q$5),1,0)</f>
        <v>1</v>
      </c>
      <c r="AN24">
        <f ca="1">IF(AND(Planning!$E18=100%,$C24&lt;&gt;"00/01/00",Planning!$G18&lt;R$5),1,0)</f>
        <v>1</v>
      </c>
    </row>
    <row r="25" spans="1:40" x14ac:dyDescent="0.25">
      <c r="A25" t="str" cm="1">
        <f t="array" aca="1" ref="A25" ca="1">_xlfn.IFS(Planning!$G19&lt;= $B$6, Planning!$B19, Planning!$G19 &gt; $B$6, "")</f>
        <v>C - Programmation</v>
      </c>
      <c r="B25" s="76" cm="1">
        <f t="array" aca="1" ref="B25" ca="1">_xlfn.IFS(Planning!$G19 &lt;= $B$6, Planning!$E19, Planning!$G19 &gt; $B$6, "")</f>
        <v>1</v>
      </c>
      <c r="C25" t="str" cm="1">
        <f t="array" aca="1" ref="C25" ca="1">TEXT(_xlfn.IFS(Planning!$G19 &lt;= $B$6, Planning!$F19, Planning!$G19 &gt; $B$6, ""), "JJ/MM/AA")</f>
        <v>01/11/21</v>
      </c>
      <c r="D25" t="str" cm="1">
        <f t="array" aca="1" ref="D25" ca="1">TEXT(_xlfn.IFS(Planning!$G19 &lt;= $B$6,Planning!$G19, Planning!$G19 &gt; $B$6, ""), "JJ/MM/AA")</f>
        <v>10/01/22</v>
      </c>
      <c r="E25">
        <f t="shared" ca="1" si="13"/>
        <v>1</v>
      </c>
      <c r="F25" s="75">
        <f ca="1">IF(AND(Planning!$G19&lt;='Base de données'!$B$6,D25&lt;&gt;"00/01/00"),1,0)</f>
        <v>1</v>
      </c>
      <c r="G25" s="151">
        <f t="shared" ca="1" si="14"/>
        <v>1</v>
      </c>
      <c r="H25" s="164"/>
      <c r="I25" s="164"/>
      <c r="J25" s="164"/>
      <c r="K25" s="164"/>
      <c r="L25" s="164"/>
      <c r="M25">
        <v>0</v>
      </c>
      <c r="N25">
        <f ca="1">IF(AND(Planning!$G19&lt;F$5,$C25&lt;&gt;"00/01/00"),1,0)</f>
        <v>0</v>
      </c>
      <c r="O25">
        <f ca="1">IF(AND(Planning!$G19&lt;G$5,$C25&lt;&gt;"00/01/00"),1,0)</f>
        <v>0</v>
      </c>
      <c r="P25">
        <f ca="1">IF(AND(Planning!$G19&lt;H$5,$C25&lt;&gt;"00/01/00"),1,0)</f>
        <v>0</v>
      </c>
      <c r="Q25">
        <f ca="1">IF(AND(Planning!$G19&lt;I$5,$C25&lt;&gt;"00/01/00"),1,0)</f>
        <v>0</v>
      </c>
      <c r="R25">
        <f ca="1">IF(AND(Planning!$G19&lt;J$5,$C25&lt;&gt;"00/01/00"),1,0)</f>
        <v>0</v>
      </c>
      <c r="S25">
        <f ca="1">IF(AND(Planning!$G19&lt;K$5,$C25&lt;&gt;"00/01/00"),1,0)</f>
        <v>0</v>
      </c>
      <c r="T25">
        <f ca="1">IF(AND(Planning!$G19&lt;L$5,$C25&lt;&gt;"00/01/00"),1,0)</f>
        <v>0</v>
      </c>
      <c r="U25">
        <f ca="1">IF(AND(Planning!$G19&lt;M$5,$C25&lt;&gt;"00/01/00"),1,0)</f>
        <v>0</v>
      </c>
      <c r="V25">
        <f ca="1">IF(AND(Planning!$G19&lt;N$5,$C25&lt;&gt;"00/01/00"),1,0)</f>
        <v>0</v>
      </c>
      <c r="W25">
        <f ca="1">IF(AND(Planning!$G19&lt;O$5,$C25&lt;&gt;"00/01/00"),1,0)</f>
        <v>0</v>
      </c>
      <c r="X25">
        <f ca="1">IF(AND(Planning!$G19&lt;P$5,$C25&lt;&gt;"00/01/00"),1,0)</f>
        <v>0</v>
      </c>
      <c r="Y25">
        <f ca="1">IF(AND(Planning!$G19&lt;Q$5,$C25&lt;&gt;"00/01/00"),1,0)</f>
        <v>1</v>
      </c>
      <c r="Z25">
        <f ca="1">IF(AND(Planning!$G19&lt;R$5,$C25&lt;&gt;"00/01/00"),1,0)</f>
        <v>1</v>
      </c>
      <c r="AA25">
        <f ca="1">IF(AND(Planning!$E19=100%,$C25&lt;&gt;"00/01/00",Planning!$G19&lt;E$5),1,0)</f>
        <v>0</v>
      </c>
      <c r="AB25">
        <f ca="1">IF(AND(Planning!$E19=100%,$C25&lt;&gt;"00/01/00",Planning!$G19&lt;F$5),1,0)</f>
        <v>0</v>
      </c>
      <c r="AC25">
        <f ca="1">IF(AND(Planning!$E19=100%,$C25&lt;&gt;"00/01/00",Planning!$G19&lt;G$5),1,0)</f>
        <v>0</v>
      </c>
      <c r="AD25">
        <f ca="1">IF(AND(Planning!$E19=100%,$C25&lt;&gt;"00/01/00",Planning!$G19&lt;H$5),1,0)</f>
        <v>0</v>
      </c>
      <c r="AE25">
        <f ca="1">IF(AND(Planning!$E19=100%,$C25&lt;&gt;"00/01/00",Planning!$G19&lt;I$5),1,0)</f>
        <v>0</v>
      </c>
      <c r="AF25">
        <f ca="1">IF(AND(Planning!$E19=100%,$C25&lt;&gt;"00/01/00",Planning!$G19&lt;J$5),1,0)</f>
        <v>0</v>
      </c>
      <c r="AG25">
        <f ca="1">IF(AND(Planning!$E19=100%,$C25&lt;&gt;"00/01/00",Planning!$G19&lt;K$5),1,0)</f>
        <v>0</v>
      </c>
      <c r="AH25">
        <f ca="1">IF(AND(Planning!$E19=100%,$C25&lt;&gt;"00/01/00",Planning!$G19&lt;L$5),1,0)</f>
        <v>0</v>
      </c>
      <c r="AI25">
        <f ca="1">IF(AND(Planning!$E19=100%,$C25&lt;&gt;"00/01/00",Planning!$G19&lt;M$5),1,0)</f>
        <v>0</v>
      </c>
      <c r="AJ25">
        <f ca="1">IF(AND(Planning!$E19=100%,$C25&lt;&gt;"00/01/00",Planning!$G19&lt;N$5),1,0)</f>
        <v>0</v>
      </c>
      <c r="AK25">
        <f ca="1">IF(AND(Planning!$E19=100%,$C25&lt;&gt;"00/01/00",Planning!$G19&lt;O$5),1,0)</f>
        <v>0</v>
      </c>
      <c r="AL25">
        <f ca="1">IF(AND(Planning!$E19=100%,$C25&lt;&gt;"00/01/00",Planning!$G19&lt;P$5),1,0)</f>
        <v>0</v>
      </c>
      <c r="AM25">
        <f ca="1">IF(AND(Planning!$E19=100%,$C25&lt;&gt;"00/01/00",Planning!$G19&lt;Q$5),1,0)</f>
        <v>1</v>
      </c>
      <c r="AN25">
        <f ca="1">IF(AND(Planning!$E19=100%,$C25&lt;&gt;"00/01/00",Planning!$G19&lt;R$5),1,0)</f>
        <v>1</v>
      </c>
    </row>
    <row r="26" spans="1:40" x14ac:dyDescent="0.25">
      <c r="A26" t="str" cm="1">
        <f t="array" aca="1" ref="A26" ca="1">_xlfn.IFS(Planning!$G20&lt;= $B$6, Planning!$B20, Planning!$G20 &gt; $B$6, "")</f>
        <v>C.0 - Architecture du site + GitHub</v>
      </c>
      <c r="B26" s="76" cm="1">
        <f t="array" aca="1" ref="B26" ca="1">_xlfn.IFS(Planning!$G20 &lt;= $B$6, Planning!$E20, Planning!$G20 &gt; $B$6, "")</f>
        <v>1</v>
      </c>
      <c r="C26" t="str" cm="1">
        <f t="array" aca="1" ref="C26" ca="1">TEXT(_xlfn.IFS(Planning!$G20 &lt;= $B$6, Planning!$F20, Planning!$G20 &gt; $B$6, ""), "JJ/MM/AA")</f>
        <v>01/11/21</v>
      </c>
      <c r="D26" t="str" cm="1">
        <f t="array" aca="1" ref="D26" ca="1">TEXT(_xlfn.IFS(Planning!$G20 &lt;= $B$6,Planning!$G20, Planning!$G20 &gt; $B$6, ""), "JJ/MM/AA")</f>
        <v>12/11/21</v>
      </c>
      <c r="E26">
        <f t="shared" ca="1" si="13"/>
        <v>1</v>
      </c>
      <c r="F26" s="75">
        <f ca="1">IF(AND(Planning!$G20&lt;='Base de données'!$B$6,D26&lt;&gt;"00/01/00"),1,0)</f>
        <v>1</v>
      </c>
      <c r="G26" s="151">
        <f t="shared" ca="1" si="14"/>
        <v>1</v>
      </c>
      <c r="H26" s="164"/>
      <c r="I26" s="164"/>
      <c r="J26" s="164"/>
      <c r="K26" s="164"/>
      <c r="L26" s="164"/>
      <c r="M26">
        <v>0</v>
      </c>
      <c r="N26">
        <f ca="1">IF(AND(Planning!$G20&lt;F$5,$C26&lt;&gt;"00/01/00"),1,0)</f>
        <v>0</v>
      </c>
      <c r="O26">
        <f ca="1">IF(AND(Planning!$G20&lt;G$5,$C26&lt;&gt;"00/01/00"),1,0)</f>
        <v>0</v>
      </c>
      <c r="P26">
        <f ca="1">IF(AND(Planning!$G20&lt;H$5,$C26&lt;&gt;"00/01/00"),1,0)</f>
        <v>0</v>
      </c>
      <c r="Q26">
        <f ca="1">IF(AND(Planning!$G20&lt;I$5,$C26&lt;&gt;"00/01/00"),1,0)</f>
        <v>0</v>
      </c>
      <c r="R26">
        <f ca="1">IF(AND(Planning!$G20&lt;J$5,$C26&lt;&gt;"00/01/00"),1,0)</f>
        <v>1</v>
      </c>
      <c r="S26">
        <f ca="1">IF(AND(Planning!$G20&lt;K$5,$C26&lt;&gt;"00/01/00"),1,0)</f>
        <v>1</v>
      </c>
      <c r="T26">
        <f ca="1">IF(AND(Planning!$G20&lt;L$5,$C26&lt;&gt;"00/01/00"),1,0)</f>
        <v>1</v>
      </c>
      <c r="U26">
        <f ca="1">IF(AND(Planning!$G20&lt;M$5,$C26&lt;&gt;"00/01/00"),1,0)</f>
        <v>1</v>
      </c>
      <c r="V26">
        <f ca="1">IF(AND(Planning!$G20&lt;N$5,$C26&lt;&gt;"00/01/00"),1,0)</f>
        <v>1</v>
      </c>
      <c r="W26">
        <f ca="1">IF(AND(Planning!$G20&lt;O$5,$C26&lt;&gt;"00/01/00"),1,0)</f>
        <v>1</v>
      </c>
      <c r="X26">
        <f ca="1">IF(AND(Planning!$G20&lt;P$5,$C26&lt;&gt;"00/01/00"),1,0)</f>
        <v>1</v>
      </c>
      <c r="Y26">
        <f ca="1">IF(AND(Planning!$G20&lt;Q$5,$C26&lt;&gt;"00/01/00"),1,0)</f>
        <v>1</v>
      </c>
      <c r="Z26">
        <f ca="1">IF(AND(Planning!$G20&lt;R$5,$C26&lt;&gt;"00/01/00"),1,0)</f>
        <v>1</v>
      </c>
      <c r="AA26">
        <f ca="1">IF(AND(Planning!$E20=100%,$C26&lt;&gt;"00/01/00",Planning!$G20&lt;E$5),1,0)</f>
        <v>0</v>
      </c>
      <c r="AB26">
        <f ca="1">IF(AND(Planning!$E20=100%,$C26&lt;&gt;"00/01/00",Planning!$G20&lt;F$5),1,0)</f>
        <v>0</v>
      </c>
      <c r="AC26">
        <f ca="1">IF(AND(Planning!$E20=100%,$C26&lt;&gt;"00/01/00",Planning!$G20&lt;G$5),1,0)</f>
        <v>0</v>
      </c>
      <c r="AD26">
        <f ca="1">IF(AND(Planning!$E20=100%,$C26&lt;&gt;"00/01/00",Planning!$G20&lt;H$5),1,0)</f>
        <v>0</v>
      </c>
      <c r="AE26">
        <f ca="1">IF(AND(Planning!$E20=100%,$C26&lt;&gt;"00/01/00",Planning!$G20&lt;I$5),1,0)</f>
        <v>0</v>
      </c>
      <c r="AF26">
        <f ca="1">IF(AND(Planning!$E20=100%,$C26&lt;&gt;"00/01/00",Planning!$G20&lt;J$5),1,0)</f>
        <v>1</v>
      </c>
      <c r="AG26">
        <f ca="1">IF(AND(Planning!$E20=100%,$C26&lt;&gt;"00/01/00",Planning!$G20&lt;K$5),1,0)</f>
        <v>1</v>
      </c>
      <c r="AH26">
        <f ca="1">IF(AND(Planning!$E20=100%,$C26&lt;&gt;"00/01/00",Planning!$G20&lt;L$5),1,0)</f>
        <v>1</v>
      </c>
      <c r="AI26">
        <f ca="1">IF(AND(Planning!$E20=100%,$C26&lt;&gt;"00/01/00",Planning!$G20&lt;M$5),1,0)</f>
        <v>1</v>
      </c>
      <c r="AJ26">
        <f ca="1">IF(AND(Planning!$E20=100%,$C26&lt;&gt;"00/01/00",Planning!$G20&lt;N$5),1,0)</f>
        <v>1</v>
      </c>
      <c r="AK26">
        <f ca="1">IF(AND(Planning!$E20=100%,$C26&lt;&gt;"00/01/00",Planning!$G20&lt;O$5),1,0)</f>
        <v>1</v>
      </c>
      <c r="AL26">
        <f ca="1">IF(AND(Planning!$E20=100%,$C26&lt;&gt;"00/01/00",Planning!$G20&lt;P$5),1,0)</f>
        <v>1</v>
      </c>
      <c r="AM26">
        <f ca="1">IF(AND(Planning!$E20=100%,$C26&lt;&gt;"00/01/00",Planning!$G20&lt;Q$5),1,0)</f>
        <v>1</v>
      </c>
      <c r="AN26">
        <f ca="1">IF(AND(Planning!$E20=100%,$C26&lt;&gt;"00/01/00",Planning!$G20&lt;R$5),1,0)</f>
        <v>1</v>
      </c>
    </row>
    <row r="27" spans="1:40" x14ac:dyDescent="0.25">
      <c r="A27" t="str" cm="1">
        <f t="array" aca="1" ref="A27" ca="1">_xlfn.IFS(Planning!$G21&lt;= $B$6, Planning!$B21, Planning!$G21 &gt; $B$6, "")</f>
        <v>C.1 - Header</v>
      </c>
      <c r="B27" s="76" cm="1">
        <f t="array" aca="1" ref="B27" ca="1">_xlfn.IFS(Planning!$G21 &lt;= $B$6, Planning!$E21, Planning!$G21 &gt; $B$6, "")</f>
        <v>1</v>
      </c>
      <c r="C27" t="str" cm="1">
        <f t="array" aca="1" ref="C27" ca="1">TEXT(_xlfn.IFS(Planning!$G21 &lt;= $B$6, Planning!$F21, Planning!$G21 &gt; $B$6, ""), "JJ/MM/AA")</f>
        <v>12/11/21</v>
      </c>
      <c r="D27" t="str" cm="1">
        <f t="array" aca="1" ref="D27" ca="1">TEXT(_xlfn.IFS(Planning!$G21 &lt;= $B$6,Planning!$G21, Planning!$G21 &gt; $B$6, ""), "JJ/MM/AA")</f>
        <v>19/11/21</v>
      </c>
      <c r="E27">
        <f t="shared" ca="1" si="13"/>
        <v>1</v>
      </c>
      <c r="F27" s="75">
        <f ca="1">IF(AND(Planning!$G21&lt;='Base de données'!$B$6,D27&lt;&gt;"00/01/00"),1,0)</f>
        <v>1</v>
      </c>
      <c r="G27" s="151">
        <f t="shared" ca="1" si="14"/>
        <v>1</v>
      </c>
      <c r="H27" s="164"/>
      <c r="I27" s="164"/>
      <c r="J27" s="164"/>
      <c r="K27" s="164"/>
      <c r="L27" s="164"/>
      <c r="M27">
        <v>0</v>
      </c>
      <c r="N27">
        <f ca="1">IF(AND(Planning!$G21&lt;F$5,$C27&lt;&gt;"00/01/00"),1,0)</f>
        <v>0</v>
      </c>
      <c r="O27">
        <f ca="1">IF(AND(Planning!$G21&lt;G$5,$C27&lt;&gt;"00/01/00"),1,0)</f>
        <v>0</v>
      </c>
      <c r="P27">
        <f ca="1">IF(AND(Planning!$G21&lt;H$5,$C27&lt;&gt;"00/01/00"),1,0)</f>
        <v>0</v>
      </c>
      <c r="Q27">
        <f ca="1">IF(AND(Planning!$G21&lt;I$5,$C27&lt;&gt;"00/01/00"),1,0)</f>
        <v>0</v>
      </c>
      <c r="R27">
        <f ca="1">IF(AND(Planning!$G21&lt;J$5,$C27&lt;&gt;"00/01/00"),1,0)</f>
        <v>0</v>
      </c>
      <c r="S27">
        <f ca="1">IF(AND(Planning!$G21&lt;K$5,$C27&lt;&gt;"00/01/00"),1,0)</f>
        <v>1</v>
      </c>
      <c r="T27">
        <f ca="1">IF(AND(Planning!$G21&lt;L$5,$C27&lt;&gt;"00/01/00"),1,0)</f>
        <v>1</v>
      </c>
      <c r="U27">
        <f ca="1">IF(AND(Planning!$G21&lt;M$5,$C27&lt;&gt;"00/01/00"),1,0)</f>
        <v>1</v>
      </c>
      <c r="V27">
        <f ca="1">IF(AND(Planning!$G21&lt;N$5,$C27&lt;&gt;"00/01/00"),1,0)</f>
        <v>1</v>
      </c>
      <c r="W27">
        <f ca="1">IF(AND(Planning!$G21&lt;O$5,$C27&lt;&gt;"00/01/00"),1,0)</f>
        <v>1</v>
      </c>
      <c r="X27">
        <f ca="1">IF(AND(Planning!$G21&lt;P$5,$C27&lt;&gt;"00/01/00"),1,0)</f>
        <v>1</v>
      </c>
      <c r="Y27">
        <f ca="1">IF(AND(Planning!$G21&lt;Q$5,$C27&lt;&gt;"00/01/00"),1,0)</f>
        <v>1</v>
      </c>
      <c r="Z27">
        <f ca="1">IF(AND(Planning!$G21&lt;R$5,$C27&lt;&gt;"00/01/00"),1,0)</f>
        <v>1</v>
      </c>
      <c r="AA27">
        <f ca="1">IF(AND(Planning!$E21=100%,$C27&lt;&gt;"00/01/00",Planning!$G21&lt;E$5),1,0)</f>
        <v>0</v>
      </c>
      <c r="AB27">
        <f ca="1">IF(AND(Planning!$E21=100%,$C27&lt;&gt;"00/01/00",Planning!$G21&lt;F$5),1,0)</f>
        <v>0</v>
      </c>
      <c r="AC27">
        <f ca="1">IF(AND(Planning!$E21=100%,$C27&lt;&gt;"00/01/00",Planning!$G21&lt;G$5),1,0)</f>
        <v>0</v>
      </c>
      <c r="AD27">
        <f ca="1">IF(AND(Planning!$E21=100%,$C27&lt;&gt;"00/01/00",Planning!$G21&lt;H$5),1,0)</f>
        <v>0</v>
      </c>
      <c r="AE27">
        <f ca="1">IF(AND(Planning!$E21=100%,$C27&lt;&gt;"00/01/00",Planning!$G21&lt;I$5),1,0)</f>
        <v>0</v>
      </c>
      <c r="AF27">
        <f ca="1">IF(AND(Planning!$E21=100%,$C27&lt;&gt;"00/01/00",Planning!$G21&lt;J$5),1,0)</f>
        <v>0</v>
      </c>
      <c r="AG27">
        <f ca="1">IF(AND(Planning!$E21=100%,$C27&lt;&gt;"00/01/00",Planning!$G21&lt;K$5),1,0)</f>
        <v>1</v>
      </c>
      <c r="AH27">
        <f ca="1">IF(AND(Planning!$E21=100%,$C27&lt;&gt;"00/01/00",Planning!$G21&lt;L$5),1,0)</f>
        <v>1</v>
      </c>
      <c r="AI27">
        <f ca="1">IF(AND(Planning!$E21=100%,$C27&lt;&gt;"00/01/00",Planning!$G21&lt;M$5),1,0)</f>
        <v>1</v>
      </c>
      <c r="AJ27">
        <f ca="1">IF(AND(Planning!$E21=100%,$C27&lt;&gt;"00/01/00",Planning!$G21&lt;N$5),1,0)</f>
        <v>1</v>
      </c>
      <c r="AK27">
        <f ca="1">IF(AND(Planning!$E21=100%,$C27&lt;&gt;"00/01/00",Planning!$G21&lt;O$5),1,0)</f>
        <v>1</v>
      </c>
      <c r="AL27">
        <f ca="1">IF(AND(Planning!$E21=100%,$C27&lt;&gt;"00/01/00",Planning!$G21&lt;P$5),1,0)</f>
        <v>1</v>
      </c>
      <c r="AM27">
        <f ca="1">IF(AND(Planning!$E21=100%,$C27&lt;&gt;"00/01/00",Planning!$G21&lt;Q$5),1,0)</f>
        <v>1</v>
      </c>
      <c r="AN27">
        <f ca="1">IF(AND(Planning!$E21=100%,$C27&lt;&gt;"00/01/00",Planning!$G21&lt;R$5),1,0)</f>
        <v>1</v>
      </c>
    </row>
    <row r="28" spans="1:40" x14ac:dyDescent="0.25">
      <c r="A28" t="str" cm="1">
        <f t="array" aca="1" ref="A28" ca="1">_xlfn.IFS(Planning!$G22&lt;= $B$6, Planning!$B22, Planning!$G22 &gt; $B$6, "")</f>
        <v>C.2 - Footer</v>
      </c>
      <c r="B28" s="76" cm="1">
        <f t="array" aca="1" ref="B28" ca="1">_xlfn.IFS(Planning!$G22 &lt;= $B$6, Planning!$E22, Planning!$G22 &gt; $B$6, "")</f>
        <v>1</v>
      </c>
      <c r="C28" t="str" cm="1">
        <f t="array" aca="1" ref="C28" ca="1">TEXT(_xlfn.IFS(Planning!$G22 &lt;= $B$6, Planning!$F22, Planning!$G22 &gt; $B$6, ""), "JJ/MM/AA")</f>
        <v>19/11/21</v>
      </c>
      <c r="D28" t="str" cm="1">
        <f t="array" aca="1" ref="D28" ca="1">TEXT(_xlfn.IFS(Planning!$G22 &lt;= $B$6,Planning!$G22, Planning!$G22 &gt; $B$6, ""), "JJ/MM/AA")</f>
        <v>29/11/21</v>
      </c>
      <c r="E28">
        <f t="shared" ca="1" si="13"/>
        <v>1</v>
      </c>
      <c r="F28" s="75">
        <f ca="1">IF(AND(Planning!$G22&lt;='Base de données'!$B$6,D28&lt;&gt;"00/01/00"),1,0)</f>
        <v>1</v>
      </c>
      <c r="G28" s="151">
        <f t="shared" ca="1" si="14"/>
        <v>1</v>
      </c>
      <c r="H28" s="164"/>
      <c r="I28" s="164"/>
      <c r="J28" s="164"/>
      <c r="K28" s="164"/>
      <c r="L28" s="164"/>
      <c r="M28">
        <v>0</v>
      </c>
      <c r="N28">
        <f ca="1">IF(AND(Planning!$G22&lt;F$5,$C28&lt;&gt;"00/01/00"),1,0)</f>
        <v>0</v>
      </c>
      <c r="O28">
        <f ca="1">IF(AND(Planning!$G22&lt;G$5,$C28&lt;&gt;"00/01/00"),1,0)</f>
        <v>0</v>
      </c>
      <c r="P28">
        <f ca="1">IF(AND(Planning!$G22&lt;H$5,$C28&lt;&gt;"00/01/00"),1,0)</f>
        <v>0</v>
      </c>
      <c r="Q28">
        <f ca="1">IF(AND(Planning!$G22&lt;I$5,$C28&lt;&gt;"00/01/00"),1,0)</f>
        <v>0</v>
      </c>
      <c r="R28">
        <f ca="1">IF(AND(Planning!$G22&lt;J$5,$C28&lt;&gt;"00/01/00"),1,0)</f>
        <v>0</v>
      </c>
      <c r="S28">
        <f ca="1">IF(AND(Planning!$G22&lt;K$5,$C28&lt;&gt;"00/01/00"),1,0)</f>
        <v>0</v>
      </c>
      <c r="T28">
        <f ca="1">IF(AND(Planning!$G22&lt;L$5,$C28&lt;&gt;"00/01/00"),1,0)</f>
        <v>0</v>
      </c>
      <c r="U28">
        <f ca="1">IF(AND(Planning!$G22&lt;M$5,$C28&lt;&gt;"00/01/00"),1,0)</f>
        <v>1</v>
      </c>
      <c r="V28">
        <f ca="1">IF(AND(Planning!$G22&lt;N$5,$C28&lt;&gt;"00/01/00"),1,0)</f>
        <v>1</v>
      </c>
      <c r="W28">
        <f ca="1">IF(AND(Planning!$G22&lt;O$5,$C28&lt;&gt;"00/01/00"),1,0)</f>
        <v>1</v>
      </c>
      <c r="X28">
        <f ca="1">IF(AND(Planning!$G22&lt;P$5,$C28&lt;&gt;"00/01/00"),1,0)</f>
        <v>1</v>
      </c>
      <c r="Y28">
        <f ca="1">IF(AND(Planning!$G22&lt;Q$5,$C28&lt;&gt;"00/01/00"),1,0)</f>
        <v>1</v>
      </c>
      <c r="Z28">
        <f ca="1">IF(AND(Planning!$G22&lt;R$5,$C28&lt;&gt;"00/01/00"),1,0)</f>
        <v>1</v>
      </c>
      <c r="AA28">
        <f ca="1">IF(AND(Planning!$E22=100%,$C28&lt;&gt;"00/01/00",Planning!$G22&lt;E$5),1,0)</f>
        <v>0</v>
      </c>
      <c r="AB28">
        <f ca="1">IF(AND(Planning!$E22=100%,$C28&lt;&gt;"00/01/00",Planning!$G22&lt;F$5),1,0)</f>
        <v>0</v>
      </c>
      <c r="AC28">
        <f ca="1">IF(AND(Planning!$E22=100%,$C28&lt;&gt;"00/01/00",Planning!$G22&lt;G$5),1,0)</f>
        <v>0</v>
      </c>
      <c r="AD28">
        <f ca="1">IF(AND(Planning!$E22=100%,$C28&lt;&gt;"00/01/00",Planning!$G22&lt;H$5),1,0)</f>
        <v>0</v>
      </c>
      <c r="AE28">
        <f ca="1">IF(AND(Planning!$E22=100%,$C28&lt;&gt;"00/01/00",Planning!$G22&lt;I$5),1,0)</f>
        <v>0</v>
      </c>
      <c r="AF28">
        <f ca="1">IF(AND(Planning!$E22=100%,$C28&lt;&gt;"00/01/00",Planning!$G22&lt;J$5),1,0)</f>
        <v>0</v>
      </c>
      <c r="AG28">
        <f ca="1">IF(AND(Planning!$E22=100%,$C28&lt;&gt;"00/01/00",Planning!$G22&lt;K$5),1,0)</f>
        <v>0</v>
      </c>
      <c r="AH28">
        <f ca="1">IF(AND(Planning!$E22=100%,$C28&lt;&gt;"00/01/00",Planning!$G22&lt;L$5),1,0)</f>
        <v>0</v>
      </c>
      <c r="AI28">
        <f ca="1">IF(AND(Planning!$E22=100%,$C28&lt;&gt;"00/01/00",Planning!$G22&lt;M$5),1,0)</f>
        <v>1</v>
      </c>
      <c r="AJ28">
        <f ca="1">IF(AND(Planning!$E22=100%,$C28&lt;&gt;"00/01/00",Planning!$G22&lt;N$5),1,0)</f>
        <v>1</v>
      </c>
      <c r="AK28">
        <f ca="1">IF(AND(Planning!$E22=100%,$C28&lt;&gt;"00/01/00",Planning!$G22&lt;O$5),1,0)</f>
        <v>1</v>
      </c>
      <c r="AL28">
        <f ca="1">IF(AND(Planning!$E22=100%,$C28&lt;&gt;"00/01/00",Planning!$G22&lt;P$5),1,0)</f>
        <v>1</v>
      </c>
      <c r="AM28">
        <f ca="1">IF(AND(Planning!$E22=100%,$C28&lt;&gt;"00/01/00",Planning!$G22&lt;Q$5),1,0)</f>
        <v>1</v>
      </c>
      <c r="AN28">
        <f ca="1">IF(AND(Planning!$E22=100%,$C28&lt;&gt;"00/01/00",Planning!$G22&lt;R$5),1,0)</f>
        <v>1</v>
      </c>
    </row>
    <row r="29" spans="1:40" x14ac:dyDescent="0.25">
      <c r="A29" t="str" cm="1">
        <f t="array" aca="1" ref="A29" ca="1">_xlfn.IFS(Planning!$G23&lt;= $B$6, Planning!$B23, Planning!$G23 &gt; $B$6, "")</f>
        <v>C.3 - Menu</v>
      </c>
      <c r="B29" s="76" cm="1">
        <f t="array" aca="1" ref="B29" ca="1">_xlfn.IFS(Planning!$G23 &lt;= $B$6, Planning!$E23, Planning!$G23 &gt; $B$6, "")</f>
        <v>1</v>
      </c>
      <c r="C29" t="str" cm="1">
        <f t="array" aca="1" ref="C29" ca="1">TEXT(_xlfn.IFS(Planning!$G23 &lt;= $B$6, Planning!$F23, Planning!$G23 &gt; $B$6, ""), "JJ/MM/AA")</f>
        <v>29/11/21</v>
      </c>
      <c r="D29" t="str" cm="1">
        <f t="array" aca="1" ref="D29" ca="1">TEXT(_xlfn.IFS(Planning!$G23 &lt;= $B$6,Planning!$G23, Planning!$G23 &gt; $B$6, ""), "JJ/MM/AA")</f>
        <v>05/12/21</v>
      </c>
      <c r="E29">
        <f t="shared" ca="1" si="13"/>
        <v>1</v>
      </c>
      <c r="F29" s="75">
        <f ca="1">IF(AND(Planning!$G23&lt;='Base de données'!$B$6,D29&lt;&gt;"00/01/00"),1,0)</f>
        <v>1</v>
      </c>
      <c r="G29" s="151">
        <f t="shared" ca="1" si="14"/>
        <v>1</v>
      </c>
      <c r="H29" s="164"/>
      <c r="I29" s="164"/>
      <c r="J29" s="164"/>
      <c r="K29" s="164"/>
      <c r="L29" s="164"/>
      <c r="M29">
        <v>0</v>
      </c>
      <c r="N29">
        <f ca="1">IF(AND(Planning!$G23&lt;F$5,$C29&lt;&gt;"00/01/00"),1,0)</f>
        <v>0</v>
      </c>
      <c r="O29">
        <f ca="1">IF(AND(Planning!$G23&lt;G$5,$C29&lt;&gt;"00/01/00"),1,0)</f>
        <v>0</v>
      </c>
      <c r="P29">
        <f ca="1">IF(AND(Planning!$G23&lt;H$5,$C29&lt;&gt;"00/01/00"),1,0)</f>
        <v>0</v>
      </c>
      <c r="Q29">
        <f ca="1">IF(AND(Planning!$G23&lt;I$5,$C29&lt;&gt;"00/01/00"),1,0)</f>
        <v>0</v>
      </c>
      <c r="R29">
        <f ca="1">IF(AND(Planning!$G23&lt;J$5,$C29&lt;&gt;"00/01/00"),1,0)</f>
        <v>0</v>
      </c>
      <c r="S29">
        <f ca="1">IF(AND(Planning!$G23&lt;K$5,$C29&lt;&gt;"00/01/00"),1,0)</f>
        <v>0</v>
      </c>
      <c r="T29">
        <f ca="1">IF(AND(Planning!$G23&lt;L$5,$C29&lt;&gt;"00/01/00"),1,0)</f>
        <v>0</v>
      </c>
      <c r="U29">
        <f ca="1">IF(AND(Planning!$G23&lt;M$5,$C29&lt;&gt;"00/01/00"),1,0)</f>
        <v>0</v>
      </c>
      <c r="V29">
        <f ca="1">IF(AND(Planning!$G23&lt;N$5,$C29&lt;&gt;"00/01/00"),1,0)</f>
        <v>1</v>
      </c>
      <c r="W29">
        <f ca="1">IF(AND(Planning!$G23&lt;O$5,$C29&lt;&gt;"00/01/00"),1,0)</f>
        <v>1</v>
      </c>
      <c r="X29">
        <f ca="1">IF(AND(Planning!$G23&lt;P$5,$C29&lt;&gt;"00/01/00"),1,0)</f>
        <v>1</v>
      </c>
      <c r="Y29">
        <f ca="1">IF(AND(Planning!$G23&lt;Q$5,$C29&lt;&gt;"00/01/00"),1,0)</f>
        <v>1</v>
      </c>
      <c r="Z29">
        <f ca="1">IF(AND(Planning!$G23&lt;R$5,$C29&lt;&gt;"00/01/00"),1,0)</f>
        <v>1</v>
      </c>
      <c r="AA29">
        <f ca="1">IF(AND(Planning!$E23=100%,$C29&lt;&gt;"00/01/00",Planning!$G23&lt;E$5),1,0)</f>
        <v>0</v>
      </c>
      <c r="AB29">
        <f ca="1">IF(AND(Planning!$E23=100%,$C29&lt;&gt;"00/01/00",Planning!$G23&lt;F$5),1,0)</f>
        <v>0</v>
      </c>
      <c r="AC29">
        <f ca="1">IF(AND(Planning!$E23=100%,$C29&lt;&gt;"00/01/00",Planning!$G23&lt;G$5),1,0)</f>
        <v>0</v>
      </c>
      <c r="AD29">
        <f ca="1">IF(AND(Planning!$E23=100%,$C29&lt;&gt;"00/01/00",Planning!$G23&lt;H$5),1,0)</f>
        <v>0</v>
      </c>
      <c r="AE29">
        <f ca="1">IF(AND(Planning!$E23=100%,$C29&lt;&gt;"00/01/00",Planning!$G23&lt;I$5),1,0)</f>
        <v>0</v>
      </c>
      <c r="AF29">
        <f ca="1">IF(AND(Planning!$E23=100%,$C29&lt;&gt;"00/01/00",Planning!$G23&lt;J$5),1,0)</f>
        <v>0</v>
      </c>
      <c r="AG29">
        <f ca="1">IF(AND(Planning!$E23=100%,$C29&lt;&gt;"00/01/00",Planning!$G23&lt;K$5),1,0)</f>
        <v>0</v>
      </c>
      <c r="AH29">
        <f ca="1">IF(AND(Planning!$E23=100%,$C29&lt;&gt;"00/01/00",Planning!$G23&lt;L$5),1,0)</f>
        <v>0</v>
      </c>
      <c r="AI29">
        <f ca="1">IF(AND(Planning!$E23=100%,$C29&lt;&gt;"00/01/00",Planning!$G23&lt;M$5),1,0)</f>
        <v>0</v>
      </c>
      <c r="AJ29">
        <f ca="1">IF(AND(Planning!$E23=100%,$C29&lt;&gt;"00/01/00",Planning!$G23&lt;N$5),1,0)</f>
        <v>1</v>
      </c>
      <c r="AK29">
        <f ca="1">IF(AND(Planning!$E23=100%,$C29&lt;&gt;"00/01/00",Planning!$G23&lt;O$5),1,0)</f>
        <v>1</v>
      </c>
      <c r="AL29">
        <f ca="1">IF(AND(Planning!$E23=100%,$C29&lt;&gt;"00/01/00",Planning!$G23&lt;P$5),1,0)</f>
        <v>1</v>
      </c>
      <c r="AM29">
        <f ca="1">IF(AND(Planning!$E23=100%,$C29&lt;&gt;"00/01/00",Planning!$G23&lt;Q$5),1,0)</f>
        <v>1</v>
      </c>
      <c r="AN29">
        <f ca="1">IF(AND(Planning!$E23=100%,$C29&lt;&gt;"00/01/00",Planning!$G23&lt;R$5),1,0)</f>
        <v>1</v>
      </c>
    </row>
    <row r="30" spans="1:40" x14ac:dyDescent="0.25">
      <c r="A30" t="str" cm="1">
        <f t="array" aca="1" ref="A30" ca="1">_xlfn.IFS(Planning!$G24&lt;= $B$6, Planning!$B24, Planning!$G24 &gt; $B$6, "")</f>
        <v>C.3.1 - Page accueil Eko</v>
      </c>
      <c r="B30" s="76" cm="1">
        <f t="array" aca="1" ref="B30" ca="1">_xlfn.IFS(Planning!$G24 &lt;= $B$6, Planning!$E24, Planning!$G24 &gt; $B$6, "")</f>
        <v>1</v>
      </c>
      <c r="C30" t="str" cm="1">
        <f t="array" aca="1" ref="C30" ca="1">TEXT(_xlfn.IFS(Planning!$G24 &lt;= $B$6, Planning!$F24, Planning!$G24 &gt; $B$6, ""), "JJ/MM/AA")</f>
        <v>29/11/21</v>
      </c>
      <c r="D30" t="str" cm="1">
        <f t="array" aca="1" ref="D30" ca="1">TEXT(_xlfn.IFS(Planning!$G24 &lt;= $B$6,Planning!$G24, Planning!$G24 &gt; $B$6, ""), "JJ/MM/AA")</f>
        <v>01/12/21</v>
      </c>
      <c r="E30">
        <f t="shared" ca="1" si="13"/>
        <v>1</v>
      </c>
      <c r="F30" s="75">
        <f ca="1">IF(AND(Planning!$G24&lt;='Base de données'!$B$6,D30&lt;&gt;"00/01/00"),1,0)</f>
        <v>1</v>
      </c>
      <c r="G30" s="151">
        <f t="shared" ca="1" si="14"/>
        <v>1</v>
      </c>
      <c r="H30" s="164"/>
      <c r="I30" s="164"/>
      <c r="J30" s="164"/>
      <c r="K30" s="164"/>
      <c r="L30" s="164"/>
      <c r="M30">
        <v>0</v>
      </c>
      <c r="N30">
        <f ca="1">IF(AND(Planning!$G24&lt;F$5,$C30&lt;&gt;"00/01/00"),1,0)</f>
        <v>0</v>
      </c>
      <c r="O30">
        <f ca="1">IF(AND(Planning!$G24&lt;G$5,$C30&lt;&gt;"00/01/00"),1,0)</f>
        <v>0</v>
      </c>
      <c r="P30">
        <f ca="1">IF(AND(Planning!$G24&lt;H$5,$C30&lt;&gt;"00/01/00"),1,0)</f>
        <v>0</v>
      </c>
      <c r="Q30">
        <f ca="1">IF(AND(Planning!$G24&lt;I$5,$C30&lt;&gt;"00/01/00"),1,0)</f>
        <v>0</v>
      </c>
      <c r="R30">
        <f ca="1">IF(AND(Planning!$G24&lt;J$5,$C30&lt;&gt;"00/01/00"),1,0)</f>
        <v>0</v>
      </c>
      <c r="S30">
        <f ca="1">IF(AND(Planning!$G24&lt;K$5,$C30&lt;&gt;"00/01/00"),1,0)</f>
        <v>0</v>
      </c>
      <c r="T30">
        <f ca="1">IF(AND(Planning!$G24&lt;L$5,$C30&lt;&gt;"00/01/00"),1,0)</f>
        <v>0</v>
      </c>
      <c r="U30">
        <f ca="1">IF(AND(Planning!$G24&lt;M$5,$C30&lt;&gt;"00/01/00"),1,0)</f>
        <v>1</v>
      </c>
      <c r="V30">
        <f ca="1">IF(AND(Planning!$G24&lt;N$5,$C30&lt;&gt;"00/01/00"),1,0)</f>
        <v>1</v>
      </c>
      <c r="W30">
        <f ca="1">IF(AND(Planning!$G24&lt;O$5,$C30&lt;&gt;"00/01/00"),1,0)</f>
        <v>1</v>
      </c>
      <c r="X30">
        <f ca="1">IF(AND(Planning!$G24&lt;P$5,$C30&lt;&gt;"00/01/00"),1,0)</f>
        <v>1</v>
      </c>
      <c r="Y30">
        <f ca="1">IF(AND(Planning!$G24&lt;Q$5,$C30&lt;&gt;"00/01/00"),1,0)</f>
        <v>1</v>
      </c>
      <c r="Z30">
        <f ca="1">IF(AND(Planning!$G24&lt;R$5,$C30&lt;&gt;"00/01/00"),1,0)</f>
        <v>1</v>
      </c>
      <c r="AA30">
        <f ca="1">IF(AND(Planning!$E24=100%,$C30&lt;&gt;"00/01/00",Planning!$G24&lt;E$5),1,0)</f>
        <v>0</v>
      </c>
      <c r="AB30">
        <f ca="1">IF(AND(Planning!$E24=100%,$C30&lt;&gt;"00/01/00",Planning!$G24&lt;F$5),1,0)</f>
        <v>0</v>
      </c>
      <c r="AC30">
        <f ca="1">IF(AND(Planning!$E24=100%,$C30&lt;&gt;"00/01/00",Planning!$G24&lt;G$5),1,0)</f>
        <v>0</v>
      </c>
      <c r="AD30">
        <f ca="1">IF(AND(Planning!$E24=100%,$C30&lt;&gt;"00/01/00",Planning!$G24&lt;H$5),1,0)</f>
        <v>0</v>
      </c>
      <c r="AE30">
        <f ca="1">IF(AND(Planning!$E24=100%,$C30&lt;&gt;"00/01/00",Planning!$G24&lt;I$5),1,0)</f>
        <v>0</v>
      </c>
      <c r="AF30">
        <f ca="1">IF(AND(Planning!$E24=100%,$C30&lt;&gt;"00/01/00",Planning!$G24&lt;J$5),1,0)</f>
        <v>0</v>
      </c>
      <c r="AG30">
        <f ca="1">IF(AND(Planning!$E24=100%,$C30&lt;&gt;"00/01/00",Planning!$G24&lt;K$5),1,0)</f>
        <v>0</v>
      </c>
      <c r="AH30">
        <f ca="1">IF(AND(Planning!$E24=100%,$C30&lt;&gt;"00/01/00",Planning!$G24&lt;L$5),1,0)</f>
        <v>0</v>
      </c>
      <c r="AI30">
        <f ca="1">IF(AND(Planning!$E24=100%,$C30&lt;&gt;"00/01/00",Planning!$G24&lt;M$5),1,0)</f>
        <v>1</v>
      </c>
      <c r="AJ30">
        <f ca="1">IF(AND(Planning!$E24=100%,$C30&lt;&gt;"00/01/00",Planning!$G24&lt;N$5),1,0)</f>
        <v>1</v>
      </c>
      <c r="AK30">
        <f ca="1">IF(AND(Planning!$E24=100%,$C30&lt;&gt;"00/01/00",Planning!$G24&lt;O$5),1,0)</f>
        <v>1</v>
      </c>
      <c r="AL30">
        <f ca="1">IF(AND(Planning!$E24=100%,$C30&lt;&gt;"00/01/00",Planning!$G24&lt;P$5),1,0)</f>
        <v>1</v>
      </c>
      <c r="AM30">
        <f ca="1">IF(AND(Planning!$E24=100%,$C30&lt;&gt;"00/01/00",Planning!$G24&lt;Q$5),1,0)</f>
        <v>1</v>
      </c>
      <c r="AN30">
        <f ca="1">IF(AND(Planning!$E24=100%,$C30&lt;&gt;"00/01/00",Planning!$G24&lt;R$5),1,0)</f>
        <v>1</v>
      </c>
    </row>
    <row r="31" spans="1:40" x14ac:dyDescent="0.25">
      <c r="A31" t="str" cm="1">
        <f t="array" aca="1" ref="A31" ca="1">_xlfn.IFS(Planning!$G25&lt;= $B$6, Planning!$B25, Planning!$G25 &gt; $B$6, "")</f>
        <v>C.3.2 - Menu user</v>
      </c>
      <c r="B31" s="76" cm="1">
        <f t="array" aca="1" ref="B31" ca="1">_xlfn.IFS(Planning!$G25 &lt;= $B$6, Planning!$E25, Planning!$G25 &gt; $B$6, "")</f>
        <v>1</v>
      </c>
      <c r="C31" t="str" cm="1">
        <f t="array" aca="1" ref="C31" ca="1">TEXT(_xlfn.IFS(Planning!$G25 &lt;= $B$6, Planning!$F25, Planning!$G25 &gt; $B$6, ""), "JJ/MM/AA")</f>
        <v>02/12/21</v>
      </c>
      <c r="D31" t="str" cm="1">
        <f t="array" aca="1" ref="D31" ca="1">TEXT(_xlfn.IFS(Planning!$G25 &lt;= $B$6,Planning!$G25, Planning!$G25 &gt; $B$6, ""), "JJ/MM/AA")</f>
        <v>05/12/21</v>
      </c>
      <c r="E31">
        <f t="shared" ca="1" si="13"/>
        <v>1</v>
      </c>
      <c r="F31" s="75">
        <f ca="1">IF(AND(Planning!$G25&lt;='Base de données'!$B$6,D31&lt;&gt;"00/01/00"),1,0)</f>
        <v>1</v>
      </c>
      <c r="G31" s="151">
        <f t="shared" ca="1" si="14"/>
        <v>1</v>
      </c>
      <c r="H31" s="164"/>
      <c r="I31" s="164"/>
      <c r="J31" s="164"/>
      <c r="K31" s="164"/>
      <c r="L31" s="164"/>
      <c r="M31">
        <v>0</v>
      </c>
      <c r="N31">
        <f ca="1">IF(AND(Planning!$G25&lt;F$5,$C31&lt;&gt;"00/01/00"),1,0)</f>
        <v>0</v>
      </c>
      <c r="O31">
        <f ca="1">IF(AND(Planning!$G25&lt;G$5,$C31&lt;&gt;"00/01/00"),1,0)</f>
        <v>0</v>
      </c>
      <c r="P31">
        <f ca="1">IF(AND(Planning!$G25&lt;H$5,$C31&lt;&gt;"00/01/00"),1,0)</f>
        <v>0</v>
      </c>
      <c r="Q31">
        <f ca="1">IF(AND(Planning!$G25&lt;I$5,$C31&lt;&gt;"00/01/00"),1,0)</f>
        <v>0</v>
      </c>
      <c r="R31">
        <f ca="1">IF(AND(Planning!$G25&lt;J$5,$C31&lt;&gt;"00/01/00"),1,0)</f>
        <v>0</v>
      </c>
      <c r="S31">
        <f ca="1">IF(AND(Planning!$G25&lt;K$5,$C31&lt;&gt;"00/01/00"),1,0)</f>
        <v>0</v>
      </c>
      <c r="T31">
        <f ca="1">IF(AND(Planning!$G25&lt;L$5,$C31&lt;&gt;"00/01/00"),1,0)</f>
        <v>0</v>
      </c>
      <c r="U31">
        <f ca="1">IF(AND(Planning!$G25&lt;M$5,$C31&lt;&gt;"00/01/00"),1,0)</f>
        <v>0</v>
      </c>
      <c r="V31">
        <f ca="1">IF(AND(Planning!$G25&lt;N$5,$C31&lt;&gt;"00/01/00"),1,0)</f>
        <v>1</v>
      </c>
      <c r="W31">
        <f ca="1">IF(AND(Planning!$G25&lt;O$5,$C31&lt;&gt;"00/01/00"),1,0)</f>
        <v>1</v>
      </c>
      <c r="X31">
        <f ca="1">IF(AND(Planning!$G25&lt;P$5,$C31&lt;&gt;"00/01/00"),1,0)</f>
        <v>1</v>
      </c>
      <c r="Y31">
        <f ca="1">IF(AND(Planning!$G25&lt;Q$5,$C31&lt;&gt;"00/01/00"),1,0)</f>
        <v>1</v>
      </c>
      <c r="Z31">
        <f ca="1">IF(AND(Planning!$G25&lt;R$5,$C31&lt;&gt;"00/01/00"),1,0)</f>
        <v>1</v>
      </c>
      <c r="AA31">
        <f ca="1">IF(AND(Planning!$E25=100%,$C31&lt;&gt;"00/01/00",Planning!$G25&lt;E$5),1,0)</f>
        <v>0</v>
      </c>
      <c r="AB31">
        <f ca="1">IF(AND(Planning!$E25=100%,$C31&lt;&gt;"00/01/00",Planning!$G25&lt;F$5),1,0)</f>
        <v>0</v>
      </c>
      <c r="AC31">
        <f ca="1">IF(AND(Planning!$E25=100%,$C31&lt;&gt;"00/01/00",Planning!$G25&lt;G$5),1,0)</f>
        <v>0</v>
      </c>
      <c r="AD31">
        <f ca="1">IF(AND(Planning!$E25=100%,$C31&lt;&gt;"00/01/00",Planning!$G25&lt;H$5),1,0)</f>
        <v>0</v>
      </c>
      <c r="AE31">
        <f ca="1">IF(AND(Planning!$E25=100%,$C31&lt;&gt;"00/01/00",Planning!$G25&lt;I$5),1,0)</f>
        <v>0</v>
      </c>
      <c r="AF31">
        <f ca="1">IF(AND(Planning!$E25=100%,$C31&lt;&gt;"00/01/00",Planning!$G25&lt;J$5),1,0)</f>
        <v>0</v>
      </c>
      <c r="AG31">
        <f ca="1">IF(AND(Planning!$E25=100%,$C31&lt;&gt;"00/01/00",Planning!$G25&lt;K$5),1,0)</f>
        <v>0</v>
      </c>
      <c r="AH31">
        <f ca="1">IF(AND(Planning!$E25=100%,$C31&lt;&gt;"00/01/00",Planning!$G25&lt;L$5),1,0)</f>
        <v>0</v>
      </c>
      <c r="AI31">
        <f ca="1">IF(AND(Planning!$E25=100%,$C31&lt;&gt;"00/01/00",Planning!$G25&lt;M$5),1,0)</f>
        <v>0</v>
      </c>
      <c r="AJ31">
        <f ca="1">IF(AND(Planning!$E25=100%,$C31&lt;&gt;"00/01/00",Planning!$G25&lt;N$5),1,0)</f>
        <v>1</v>
      </c>
      <c r="AK31">
        <f ca="1">IF(AND(Planning!$E25=100%,$C31&lt;&gt;"00/01/00",Planning!$G25&lt;O$5),1,0)</f>
        <v>1</v>
      </c>
      <c r="AL31">
        <f ca="1">IF(AND(Planning!$E25=100%,$C31&lt;&gt;"00/01/00",Planning!$G25&lt;P$5),1,0)</f>
        <v>1</v>
      </c>
      <c r="AM31">
        <f ca="1">IF(AND(Planning!$E25=100%,$C31&lt;&gt;"00/01/00",Planning!$G25&lt;Q$5),1,0)</f>
        <v>1</v>
      </c>
      <c r="AN31">
        <f ca="1">IF(AND(Planning!$E25=100%,$C31&lt;&gt;"00/01/00",Planning!$G25&lt;R$5),1,0)</f>
        <v>1</v>
      </c>
    </row>
    <row r="32" spans="1:40" x14ac:dyDescent="0.25">
      <c r="A32" t="str" cm="1">
        <f t="array" aca="1" ref="A32" ca="1">_xlfn.IFS(Planning!$G26&lt;= $B$6, Planning!$B26, Planning!$G26 &gt; $B$6, "")</f>
        <v>C.4 - Gestion des profils</v>
      </c>
      <c r="B32" s="76" cm="1">
        <f t="array" aca="1" ref="B32" ca="1">_xlfn.IFS(Planning!$G26 &lt;= $B$6, Planning!$E26, Planning!$G26 &gt; $B$6, "")</f>
        <v>1</v>
      </c>
      <c r="C32" t="str" cm="1">
        <f t="array" aca="1" ref="C32" ca="1">TEXT(_xlfn.IFS(Planning!$G26 &lt;= $B$6, Planning!$F26, Planning!$G26 &gt; $B$6, ""), "JJ/MM/AA")</f>
        <v>20/12/21</v>
      </c>
      <c r="D32" t="str" cm="1">
        <f t="array" aca="1" ref="D32" ca="1">TEXT(_xlfn.IFS(Planning!$G26 &lt;= $B$6,Planning!$G26, Planning!$G26 &gt; $B$6, ""), "JJ/MM/AA")</f>
        <v>30/12/21</v>
      </c>
      <c r="E32">
        <f t="shared" ca="1" si="13"/>
        <v>1</v>
      </c>
      <c r="F32" s="75">
        <f ca="1">IF(AND(Planning!$G26&lt;='Base de données'!$B$6,D32&lt;&gt;"00/01/00"),1,0)</f>
        <v>1</v>
      </c>
      <c r="G32" s="151">
        <f t="shared" ca="1" si="14"/>
        <v>1</v>
      </c>
      <c r="H32" s="164"/>
      <c r="I32" s="164"/>
      <c r="J32" s="164"/>
      <c r="K32" s="164"/>
      <c r="L32" s="164"/>
      <c r="M32">
        <v>0</v>
      </c>
      <c r="N32">
        <f ca="1">IF(AND(Planning!$G26&lt;F$5,$C32&lt;&gt;"00/01/00"),1,0)</f>
        <v>0</v>
      </c>
      <c r="O32">
        <f ca="1">IF(AND(Planning!$G26&lt;G$5,$C32&lt;&gt;"00/01/00"),1,0)</f>
        <v>0</v>
      </c>
      <c r="P32">
        <f ca="1">IF(AND(Planning!$G26&lt;H$5,$C32&lt;&gt;"00/01/00"),1,0)</f>
        <v>0</v>
      </c>
      <c r="Q32">
        <f ca="1">IF(AND(Planning!$G26&lt;I$5,$C32&lt;&gt;"00/01/00"),1,0)</f>
        <v>0</v>
      </c>
      <c r="R32">
        <f ca="1">IF(AND(Planning!$G26&lt;J$5,$C32&lt;&gt;"00/01/00"),1,0)</f>
        <v>0</v>
      </c>
      <c r="S32">
        <f ca="1">IF(AND(Planning!$G26&lt;K$5,$C32&lt;&gt;"00/01/00"),1,0)</f>
        <v>0</v>
      </c>
      <c r="T32">
        <f ca="1">IF(AND(Planning!$G26&lt;L$5,$C32&lt;&gt;"00/01/00"),1,0)</f>
        <v>0</v>
      </c>
      <c r="U32">
        <f ca="1">IF(AND(Planning!$G26&lt;M$5,$C32&lt;&gt;"00/01/00"),1,0)</f>
        <v>0</v>
      </c>
      <c r="V32">
        <f ca="1">IF(AND(Planning!$G26&lt;N$5,$C32&lt;&gt;"00/01/00"),1,0)</f>
        <v>0</v>
      </c>
      <c r="W32">
        <f ca="1">IF(AND(Planning!$G26&lt;O$5,$C32&lt;&gt;"00/01/00"),1,0)</f>
        <v>1</v>
      </c>
      <c r="X32">
        <f ca="1">IF(AND(Planning!$G26&lt;P$5,$C32&lt;&gt;"00/01/00"),1,0)</f>
        <v>1</v>
      </c>
      <c r="Y32">
        <f ca="1">IF(AND(Planning!$G26&lt;Q$5,$C32&lt;&gt;"00/01/00"),1,0)</f>
        <v>1</v>
      </c>
      <c r="Z32">
        <f ca="1">IF(AND(Planning!$G26&lt;R$5,$C32&lt;&gt;"00/01/00"),1,0)</f>
        <v>1</v>
      </c>
      <c r="AA32">
        <f ca="1">IF(AND(Planning!$E26=100%,$C32&lt;&gt;"00/01/00",Planning!$G26&lt;E$5),1,0)</f>
        <v>0</v>
      </c>
      <c r="AB32">
        <f ca="1">IF(AND(Planning!$E26=100%,$C32&lt;&gt;"00/01/00",Planning!$G26&lt;F$5),1,0)</f>
        <v>0</v>
      </c>
      <c r="AC32">
        <f ca="1">IF(AND(Planning!$E26=100%,$C32&lt;&gt;"00/01/00",Planning!$G26&lt;G$5),1,0)</f>
        <v>0</v>
      </c>
      <c r="AD32">
        <f ca="1">IF(AND(Planning!$E26=100%,$C32&lt;&gt;"00/01/00",Planning!$G26&lt;H$5),1,0)</f>
        <v>0</v>
      </c>
      <c r="AE32">
        <f ca="1">IF(AND(Planning!$E26=100%,$C32&lt;&gt;"00/01/00",Planning!$G26&lt;I$5),1,0)</f>
        <v>0</v>
      </c>
      <c r="AF32">
        <f ca="1">IF(AND(Planning!$E26=100%,$C32&lt;&gt;"00/01/00",Planning!$G26&lt;J$5),1,0)</f>
        <v>0</v>
      </c>
      <c r="AG32">
        <f ca="1">IF(AND(Planning!$E26=100%,$C32&lt;&gt;"00/01/00",Planning!$G26&lt;K$5),1,0)</f>
        <v>0</v>
      </c>
      <c r="AH32">
        <f ca="1">IF(AND(Planning!$E26=100%,$C32&lt;&gt;"00/01/00",Planning!$G26&lt;L$5),1,0)</f>
        <v>0</v>
      </c>
      <c r="AI32">
        <f ca="1">IF(AND(Planning!$E26=100%,$C32&lt;&gt;"00/01/00",Planning!$G26&lt;M$5),1,0)</f>
        <v>0</v>
      </c>
      <c r="AJ32">
        <f ca="1">IF(AND(Planning!$E26=100%,$C32&lt;&gt;"00/01/00",Planning!$G26&lt;N$5),1,0)</f>
        <v>0</v>
      </c>
      <c r="AK32">
        <f ca="1">IF(AND(Planning!$E26=100%,$C32&lt;&gt;"00/01/00",Planning!$G26&lt;O$5),1,0)</f>
        <v>1</v>
      </c>
      <c r="AL32">
        <f ca="1">IF(AND(Planning!$E26=100%,$C32&lt;&gt;"00/01/00",Planning!$G26&lt;P$5),1,0)</f>
        <v>1</v>
      </c>
      <c r="AM32">
        <f ca="1">IF(AND(Planning!$E26=100%,$C32&lt;&gt;"00/01/00",Planning!$G26&lt;Q$5),1,0)</f>
        <v>1</v>
      </c>
      <c r="AN32">
        <f ca="1">IF(AND(Planning!$E26=100%,$C32&lt;&gt;"00/01/00",Planning!$G26&lt;R$5),1,0)</f>
        <v>1</v>
      </c>
    </row>
    <row r="33" spans="1:40" x14ac:dyDescent="0.25">
      <c r="A33" t="str" cm="1">
        <f t="array" aca="1" ref="A33" ca="1">_xlfn.IFS(Planning!$G27&lt;= $B$6, Planning!$B27, Planning!$G27 &gt; $B$6, "")</f>
        <v>C.5 - Connexion/déconnexion/inscription</v>
      </c>
      <c r="B33" s="76" cm="1">
        <f t="array" aca="1" ref="B33" ca="1">_xlfn.IFS(Planning!$G27 &lt;= $B$6, Planning!$E27, Planning!$G27 &gt; $B$6, "")</f>
        <v>1</v>
      </c>
      <c r="C33" t="str" cm="1">
        <f t="array" aca="1" ref="C33" ca="1">TEXT(_xlfn.IFS(Planning!$G27 &lt;= $B$6, Planning!$F27, Planning!$G27 &gt; $B$6, ""), "JJ/MM/AA")</f>
        <v>12/11/21</v>
      </c>
      <c r="D33" t="str" cm="1">
        <f t="array" aca="1" ref="D33" ca="1">TEXT(_xlfn.IFS(Planning!$G27 &lt;= $B$6,Planning!$G27, Planning!$G27 &gt; $B$6, ""), "JJ/MM/AA")</f>
        <v>10/01/22</v>
      </c>
      <c r="E33">
        <f t="shared" ca="1" si="13"/>
        <v>1</v>
      </c>
      <c r="F33" s="75">
        <f ca="1">IF(AND(Planning!$G27&lt;='Base de données'!$B$6,D33&lt;&gt;"00/01/00"),1,0)</f>
        <v>1</v>
      </c>
      <c r="G33" s="151">
        <f t="shared" ca="1" si="14"/>
        <v>1</v>
      </c>
      <c r="H33" s="164"/>
      <c r="I33" s="164"/>
      <c r="J33" s="164"/>
      <c r="K33" s="164"/>
      <c r="L33" s="164"/>
      <c r="M33">
        <v>0</v>
      </c>
      <c r="N33">
        <f ca="1">IF(AND(Planning!$G27&lt;F$5,$C33&lt;&gt;"00/01/00"),1,0)</f>
        <v>0</v>
      </c>
      <c r="O33">
        <f ca="1">IF(AND(Planning!$G27&lt;G$5,$C33&lt;&gt;"00/01/00"),1,0)</f>
        <v>0</v>
      </c>
      <c r="P33">
        <f ca="1">IF(AND(Planning!$G27&lt;H$5,$C33&lt;&gt;"00/01/00"),1,0)</f>
        <v>0</v>
      </c>
      <c r="Q33">
        <f ca="1">IF(AND(Planning!$G27&lt;I$5,$C33&lt;&gt;"00/01/00"),1,0)</f>
        <v>0</v>
      </c>
      <c r="R33">
        <f ca="1">IF(AND(Planning!$G27&lt;J$5,$C33&lt;&gt;"00/01/00"),1,0)</f>
        <v>0</v>
      </c>
      <c r="S33">
        <f ca="1">IF(AND(Planning!$G27&lt;K$5,$C33&lt;&gt;"00/01/00"),1,0)</f>
        <v>0</v>
      </c>
      <c r="T33">
        <f ca="1">IF(AND(Planning!$G27&lt;L$5,$C33&lt;&gt;"00/01/00"),1,0)</f>
        <v>0</v>
      </c>
      <c r="U33">
        <f ca="1">IF(AND(Planning!$G27&lt;M$5,$C33&lt;&gt;"00/01/00"),1,0)</f>
        <v>0</v>
      </c>
      <c r="V33">
        <f ca="1">IF(AND(Planning!$G27&lt;N$5,$C33&lt;&gt;"00/01/00"),1,0)</f>
        <v>0</v>
      </c>
      <c r="W33">
        <f ca="1">IF(AND(Planning!$G27&lt;O$5,$C33&lt;&gt;"00/01/00"),1,0)</f>
        <v>0</v>
      </c>
      <c r="X33">
        <f ca="1">IF(AND(Planning!$G27&lt;P$5,$C33&lt;&gt;"00/01/00"),1,0)</f>
        <v>0</v>
      </c>
      <c r="Y33">
        <f ca="1">IF(AND(Planning!$G27&lt;Q$5,$C33&lt;&gt;"00/01/00"),1,0)</f>
        <v>1</v>
      </c>
      <c r="Z33">
        <f ca="1">IF(AND(Planning!$G27&lt;R$5,$C33&lt;&gt;"00/01/00"),1,0)</f>
        <v>1</v>
      </c>
      <c r="AA33">
        <f ca="1">IF(AND(Planning!$E27=100%,$C33&lt;&gt;"00/01/00",Planning!$G27&lt;E$5),1,0)</f>
        <v>0</v>
      </c>
      <c r="AB33">
        <f ca="1">IF(AND(Planning!$E27=100%,$C33&lt;&gt;"00/01/00",Planning!$G27&lt;F$5),1,0)</f>
        <v>0</v>
      </c>
      <c r="AC33">
        <f ca="1">IF(AND(Planning!$E27=100%,$C33&lt;&gt;"00/01/00",Planning!$G27&lt;G$5),1,0)</f>
        <v>0</v>
      </c>
      <c r="AD33">
        <f ca="1">IF(AND(Planning!$E27=100%,$C33&lt;&gt;"00/01/00",Planning!$G27&lt;H$5),1,0)</f>
        <v>0</v>
      </c>
      <c r="AE33">
        <f ca="1">IF(AND(Planning!$E27=100%,$C33&lt;&gt;"00/01/00",Planning!$G27&lt;I$5),1,0)</f>
        <v>0</v>
      </c>
      <c r="AF33">
        <f ca="1">IF(AND(Planning!$E27=100%,$C33&lt;&gt;"00/01/00",Planning!$G27&lt;J$5),1,0)</f>
        <v>0</v>
      </c>
      <c r="AG33">
        <f ca="1">IF(AND(Planning!$E27=100%,$C33&lt;&gt;"00/01/00",Planning!$G27&lt;K$5),1,0)</f>
        <v>0</v>
      </c>
      <c r="AH33">
        <f ca="1">IF(AND(Planning!$E27=100%,$C33&lt;&gt;"00/01/00",Planning!$G27&lt;L$5),1,0)</f>
        <v>0</v>
      </c>
      <c r="AI33">
        <f ca="1">IF(AND(Planning!$E27=100%,$C33&lt;&gt;"00/01/00",Planning!$G27&lt;M$5),1,0)</f>
        <v>0</v>
      </c>
      <c r="AJ33">
        <f ca="1">IF(AND(Planning!$E27=100%,$C33&lt;&gt;"00/01/00",Planning!$G27&lt;N$5),1,0)</f>
        <v>0</v>
      </c>
      <c r="AK33">
        <f ca="1">IF(AND(Planning!$E27=100%,$C33&lt;&gt;"00/01/00",Planning!$G27&lt;O$5),1,0)</f>
        <v>0</v>
      </c>
      <c r="AL33">
        <f ca="1">IF(AND(Planning!$E27=100%,$C33&lt;&gt;"00/01/00",Planning!$G27&lt;P$5),1,0)</f>
        <v>0</v>
      </c>
      <c r="AM33">
        <f ca="1">IF(AND(Planning!$E27=100%,$C33&lt;&gt;"00/01/00",Planning!$G27&lt;Q$5),1,0)</f>
        <v>1</v>
      </c>
      <c r="AN33">
        <f ca="1">IF(AND(Planning!$E27=100%,$C33&lt;&gt;"00/01/00",Planning!$G27&lt;R$5),1,0)</f>
        <v>1</v>
      </c>
    </row>
    <row r="34" spans="1:40" x14ac:dyDescent="0.25">
      <c r="A34" t="str" cm="1">
        <f t="array" aca="1" ref="A34" ca="1">_xlfn.IFS(Planning!$G28&lt;= $B$6, Planning!$B28, Planning!$G28 &gt; $B$6, "")</f>
        <v>C.5.1 - Connexion</v>
      </c>
      <c r="B34" s="76" cm="1">
        <f t="array" aca="1" ref="B34" ca="1">_xlfn.IFS(Planning!$G28 &lt;= $B$6, Planning!$E28, Planning!$G28 &gt; $B$6, "")</f>
        <v>1</v>
      </c>
      <c r="C34" t="str" cm="1">
        <f t="array" aca="1" ref="C34" ca="1">TEXT(_xlfn.IFS(Planning!$G28 &lt;= $B$6, Planning!$F28, Planning!$G28 &gt; $B$6, ""), "JJ/MM/AA")</f>
        <v>12/11/21</v>
      </c>
      <c r="D34" t="str" cm="1">
        <f t="array" aca="1" ref="D34" ca="1">TEXT(_xlfn.IFS(Planning!$G28 &lt;= $B$6,Planning!$G28, Planning!$G28 &gt; $B$6, ""), "JJ/MM/AA")</f>
        <v>30/12/21</v>
      </c>
      <c r="E34">
        <f t="shared" ca="1" si="13"/>
        <v>1</v>
      </c>
      <c r="F34" s="75">
        <f ca="1">IF(AND(Planning!$G28&lt;='Base de données'!$B$6,D34&lt;&gt;"00/01/00"),1,0)</f>
        <v>1</v>
      </c>
      <c r="G34" s="151">
        <f t="shared" ca="1" si="14"/>
        <v>1</v>
      </c>
      <c r="H34" s="164"/>
      <c r="I34" s="164"/>
      <c r="J34" s="164"/>
      <c r="K34" s="164"/>
      <c r="L34" s="164"/>
      <c r="M34">
        <v>0</v>
      </c>
      <c r="N34">
        <f ca="1">IF(AND(Planning!$G28&lt;F$5,$C34&lt;&gt;"00/01/00"),1,0)</f>
        <v>0</v>
      </c>
      <c r="O34">
        <f ca="1">IF(AND(Planning!$G28&lt;G$5,$C34&lt;&gt;"00/01/00"),1,0)</f>
        <v>0</v>
      </c>
      <c r="P34">
        <f ca="1">IF(AND(Planning!$G28&lt;H$5,$C34&lt;&gt;"00/01/00"),1,0)</f>
        <v>0</v>
      </c>
      <c r="Q34">
        <f ca="1">IF(AND(Planning!$G28&lt;I$5,$C34&lt;&gt;"00/01/00"),1,0)</f>
        <v>0</v>
      </c>
      <c r="R34">
        <f ca="1">IF(AND(Planning!$G28&lt;J$5,$C34&lt;&gt;"00/01/00"),1,0)</f>
        <v>0</v>
      </c>
      <c r="S34">
        <f ca="1">IF(AND(Planning!$G28&lt;K$5,$C34&lt;&gt;"00/01/00"),1,0)</f>
        <v>0</v>
      </c>
      <c r="T34">
        <f ca="1">IF(AND(Planning!$G28&lt;L$5,$C34&lt;&gt;"00/01/00"),1,0)</f>
        <v>0</v>
      </c>
      <c r="U34">
        <f ca="1">IF(AND(Planning!$G28&lt;M$5,$C34&lt;&gt;"00/01/00"),1,0)</f>
        <v>0</v>
      </c>
      <c r="V34">
        <f ca="1">IF(AND(Planning!$G28&lt;N$5,$C34&lt;&gt;"00/01/00"),1,0)</f>
        <v>0</v>
      </c>
      <c r="W34">
        <f ca="1">IF(AND(Planning!$G28&lt;O$5,$C34&lt;&gt;"00/01/00"),1,0)</f>
        <v>1</v>
      </c>
      <c r="X34">
        <f ca="1">IF(AND(Planning!$G28&lt;P$5,$C34&lt;&gt;"00/01/00"),1,0)</f>
        <v>1</v>
      </c>
      <c r="Y34">
        <f ca="1">IF(AND(Planning!$G28&lt;Q$5,$C34&lt;&gt;"00/01/00"),1,0)</f>
        <v>1</v>
      </c>
      <c r="Z34">
        <f ca="1">IF(AND(Planning!$G28&lt;R$5,$C34&lt;&gt;"00/01/00"),1,0)</f>
        <v>1</v>
      </c>
      <c r="AA34">
        <f ca="1">IF(AND(Planning!$E28=100%,$C34&lt;&gt;"00/01/00",Planning!$G28&lt;E$5),1,0)</f>
        <v>0</v>
      </c>
      <c r="AB34">
        <f ca="1">IF(AND(Planning!$E28=100%,$C34&lt;&gt;"00/01/00",Planning!$G28&lt;F$5),1,0)</f>
        <v>0</v>
      </c>
      <c r="AC34">
        <f ca="1">IF(AND(Planning!$E28=100%,$C34&lt;&gt;"00/01/00",Planning!$G28&lt;G$5),1,0)</f>
        <v>0</v>
      </c>
      <c r="AD34">
        <f ca="1">IF(AND(Planning!$E28=100%,$C34&lt;&gt;"00/01/00",Planning!$G28&lt;H$5),1,0)</f>
        <v>0</v>
      </c>
      <c r="AE34">
        <f ca="1">IF(AND(Planning!$E28=100%,$C34&lt;&gt;"00/01/00",Planning!$G28&lt;I$5),1,0)</f>
        <v>0</v>
      </c>
      <c r="AF34">
        <f ca="1">IF(AND(Planning!$E28=100%,$C34&lt;&gt;"00/01/00",Planning!$G28&lt;J$5),1,0)</f>
        <v>0</v>
      </c>
      <c r="AG34">
        <f ca="1">IF(AND(Planning!$E28=100%,$C34&lt;&gt;"00/01/00",Planning!$G28&lt;K$5),1,0)</f>
        <v>0</v>
      </c>
      <c r="AH34">
        <f ca="1">IF(AND(Planning!$E28=100%,$C34&lt;&gt;"00/01/00",Planning!$G28&lt;L$5),1,0)</f>
        <v>0</v>
      </c>
      <c r="AI34">
        <f ca="1">IF(AND(Planning!$E28=100%,$C34&lt;&gt;"00/01/00",Planning!$G28&lt;M$5),1,0)</f>
        <v>0</v>
      </c>
      <c r="AJ34">
        <f ca="1">IF(AND(Planning!$E28=100%,$C34&lt;&gt;"00/01/00",Planning!$G28&lt;N$5),1,0)</f>
        <v>0</v>
      </c>
      <c r="AK34">
        <f ca="1">IF(AND(Planning!$E28=100%,$C34&lt;&gt;"00/01/00",Planning!$G28&lt;O$5),1,0)</f>
        <v>1</v>
      </c>
      <c r="AL34">
        <f ca="1">IF(AND(Planning!$E28=100%,$C34&lt;&gt;"00/01/00",Planning!$G28&lt;P$5),1,0)</f>
        <v>1</v>
      </c>
      <c r="AM34">
        <f ca="1">IF(AND(Planning!$E28=100%,$C34&lt;&gt;"00/01/00",Planning!$G28&lt;Q$5),1,0)</f>
        <v>1</v>
      </c>
      <c r="AN34">
        <f ca="1">IF(AND(Planning!$E28=100%,$C34&lt;&gt;"00/01/00",Planning!$G28&lt;R$5),1,0)</f>
        <v>1</v>
      </c>
    </row>
    <row r="35" spans="1:40" x14ac:dyDescent="0.25">
      <c r="A35" t="str" cm="1">
        <f t="array" aca="1" ref="A35" ca="1">_xlfn.IFS(Planning!$G29&lt;= $B$6, Planning!$B29, Planning!$G29 &gt; $B$6, "")</f>
        <v xml:space="preserve">C.5.1.a Bouton s'inscrire </v>
      </c>
      <c r="B35" s="76" cm="1">
        <f t="array" aca="1" ref="B35" ca="1">_xlfn.IFS(Planning!$G29 &lt;= $B$6, Planning!$E29, Planning!$G29 &gt; $B$6, "")</f>
        <v>1</v>
      </c>
      <c r="C35" t="str" cm="1">
        <f t="array" aca="1" ref="C35" ca="1">TEXT(_xlfn.IFS(Planning!$G29 &lt;= $B$6, Planning!$F29, Planning!$G29 &gt; $B$6, ""), "JJ/MM/AA")</f>
        <v>12/11/21</v>
      </c>
      <c r="D35" t="str" cm="1">
        <f t="array" aca="1" ref="D35" ca="1">TEXT(_xlfn.IFS(Planning!$G29 &lt;= $B$6,Planning!$G29, Planning!$G29 &gt; $B$6, ""), "JJ/MM/AA")</f>
        <v>15/11/21</v>
      </c>
      <c r="E35">
        <f t="shared" ca="1" si="13"/>
        <v>1</v>
      </c>
      <c r="F35" s="75">
        <f ca="1">IF(AND(Planning!$G29&lt;='Base de données'!$B$6,D35&lt;&gt;"00/01/00"),1,0)</f>
        <v>1</v>
      </c>
      <c r="G35" s="151">
        <f t="shared" ca="1" si="14"/>
        <v>1</v>
      </c>
      <c r="H35" s="164"/>
      <c r="I35" s="164"/>
      <c r="J35" s="164"/>
      <c r="K35" s="164"/>
      <c r="L35" s="164"/>
      <c r="M35">
        <v>0</v>
      </c>
      <c r="N35">
        <f ca="1">IF(AND(Planning!$G29&lt;F$5,$C35&lt;&gt;"00/01/00"),1,0)</f>
        <v>0</v>
      </c>
      <c r="O35">
        <f ca="1">IF(AND(Planning!$G29&lt;G$5,$C35&lt;&gt;"00/01/00"),1,0)</f>
        <v>0</v>
      </c>
      <c r="P35">
        <f ca="1">IF(AND(Planning!$G29&lt;H$5,$C35&lt;&gt;"00/01/00"),1,0)</f>
        <v>0</v>
      </c>
      <c r="Q35">
        <f ca="1">IF(AND(Planning!$G29&lt;I$5,$C35&lt;&gt;"00/01/00"),1,0)</f>
        <v>0</v>
      </c>
      <c r="R35">
        <f ca="1">IF(AND(Planning!$G29&lt;J$5,$C35&lt;&gt;"00/01/00"),1,0)</f>
        <v>0</v>
      </c>
      <c r="S35">
        <f ca="1">IF(AND(Planning!$G29&lt;K$5,$C35&lt;&gt;"00/01/00"),1,0)</f>
        <v>1</v>
      </c>
      <c r="T35">
        <f ca="1">IF(AND(Planning!$G29&lt;L$5,$C35&lt;&gt;"00/01/00"),1,0)</f>
        <v>1</v>
      </c>
      <c r="U35">
        <f ca="1">IF(AND(Planning!$G29&lt;M$5,$C35&lt;&gt;"00/01/00"),1,0)</f>
        <v>1</v>
      </c>
      <c r="V35">
        <f ca="1">IF(AND(Planning!$G29&lt;N$5,$C35&lt;&gt;"00/01/00"),1,0)</f>
        <v>1</v>
      </c>
      <c r="W35">
        <f ca="1">IF(AND(Planning!$G29&lt;O$5,$C35&lt;&gt;"00/01/00"),1,0)</f>
        <v>1</v>
      </c>
      <c r="X35">
        <f ca="1">IF(AND(Planning!$G29&lt;P$5,$C35&lt;&gt;"00/01/00"),1,0)</f>
        <v>1</v>
      </c>
      <c r="Y35">
        <f ca="1">IF(AND(Planning!$G29&lt;Q$5,$C35&lt;&gt;"00/01/00"),1,0)</f>
        <v>1</v>
      </c>
      <c r="Z35">
        <f ca="1">IF(AND(Planning!$G29&lt;R$5,$C35&lt;&gt;"00/01/00"),1,0)</f>
        <v>1</v>
      </c>
      <c r="AA35">
        <f ca="1">IF(AND(Planning!$E29=100%,$C35&lt;&gt;"00/01/00",Planning!$G29&lt;E$5),1,0)</f>
        <v>0</v>
      </c>
      <c r="AB35">
        <f ca="1">IF(AND(Planning!$E29=100%,$C35&lt;&gt;"00/01/00",Planning!$G29&lt;F$5),1,0)</f>
        <v>0</v>
      </c>
      <c r="AC35">
        <f ca="1">IF(AND(Planning!$E29=100%,$C35&lt;&gt;"00/01/00",Planning!$G29&lt;G$5),1,0)</f>
        <v>0</v>
      </c>
      <c r="AD35">
        <f ca="1">IF(AND(Planning!$E29=100%,$C35&lt;&gt;"00/01/00",Planning!$G29&lt;H$5),1,0)</f>
        <v>0</v>
      </c>
      <c r="AE35">
        <f ca="1">IF(AND(Planning!$E29=100%,$C35&lt;&gt;"00/01/00",Planning!$G29&lt;I$5),1,0)</f>
        <v>0</v>
      </c>
      <c r="AF35">
        <f ca="1">IF(AND(Planning!$E29=100%,$C35&lt;&gt;"00/01/00",Planning!$G29&lt;J$5),1,0)</f>
        <v>0</v>
      </c>
      <c r="AG35">
        <f ca="1">IF(AND(Planning!$E29=100%,$C35&lt;&gt;"00/01/00",Planning!$G29&lt;K$5),1,0)</f>
        <v>1</v>
      </c>
      <c r="AH35">
        <f ca="1">IF(AND(Planning!$E29=100%,$C35&lt;&gt;"00/01/00",Planning!$G29&lt;L$5),1,0)</f>
        <v>1</v>
      </c>
      <c r="AI35">
        <f ca="1">IF(AND(Planning!$E29=100%,$C35&lt;&gt;"00/01/00",Planning!$G29&lt;M$5),1,0)</f>
        <v>1</v>
      </c>
      <c r="AJ35">
        <f ca="1">IF(AND(Planning!$E29=100%,$C35&lt;&gt;"00/01/00",Planning!$G29&lt;N$5),1,0)</f>
        <v>1</v>
      </c>
      <c r="AK35">
        <f ca="1">IF(AND(Planning!$E29=100%,$C35&lt;&gt;"00/01/00",Planning!$G29&lt;O$5),1,0)</f>
        <v>1</v>
      </c>
      <c r="AL35">
        <f ca="1">IF(AND(Planning!$E29=100%,$C35&lt;&gt;"00/01/00",Planning!$G29&lt;P$5),1,0)</f>
        <v>1</v>
      </c>
      <c r="AM35">
        <f ca="1">IF(AND(Planning!$E29=100%,$C35&lt;&gt;"00/01/00",Planning!$G29&lt;Q$5),1,0)</f>
        <v>1</v>
      </c>
      <c r="AN35">
        <f ca="1">IF(AND(Planning!$E29=100%,$C35&lt;&gt;"00/01/00",Planning!$G29&lt;R$5),1,0)</f>
        <v>1</v>
      </c>
    </row>
    <row r="36" spans="1:40" x14ac:dyDescent="0.25">
      <c r="A36" t="str" cm="1">
        <f t="array" aca="1" ref="A36" ca="1">_xlfn.IFS(Planning!$G30&lt;= $B$6, Planning!$B30, Planning!$G30 &gt; $B$6, "")</f>
        <v xml:space="preserve">C.5.1.b Login administrateur </v>
      </c>
      <c r="B36" s="76" cm="1">
        <f t="array" aca="1" ref="B36" ca="1">_xlfn.IFS(Planning!$G30 &lt;= $B$6, Planning!$E30, Planning!$G30 &gt; $B$6, "")</f>
        <v>1</v>
      </c>
      <c r="C36" t="str" cm="1">
        <f t="array" aca="1" ref="C36" ca="1">TEXT(_xlfn.IFS(Planning!$G30 &lt;= $B$6, Planning!$F30, Planning!$G30 &gt; $B$6, ""), "JJ/MM/AA")</f>
        <v>20/12/21</v>
      </c>
      <c r="D36" t="str" cm="1">
        <f t="array" aca="1" ref="D36" ca="1">TEXT(_xlfn.IFS(Planning!$G30 &lt;= $B$6,Planning!$G30, Planning!$G30 &gt; $B$6, ""), "JJ/MM/AA")</f>
        <v>30/12/21</v>
      </c>
      <c r="E36">
        <f t="shared" ca="1" si="13"/>
        <v>1</v>
      </c>
      <c r="F36" s="75">
        <f ca="1">IF(AND(Planning!$G30&lt;='Base de données'!$B$6,D36&lt;&gt;"00/01/00"),1,0)</f>
        <v>1</v>
      </c>
      <c r="G36" s="151">
        <f t="shared" ca="1" si="14"/>
        <v>1</v>
      </c>
      <c r="H36" s="164"/>
      <c r="I36" s="164"/>
      <c r="J36" s="164"/>
      <c r="K36" s="164"/>
      <c r="L36" s="164"/>
      <c r="M36">
        <v>0</v>
      </c>
      <c r="N36">
        <f ca="1">IF(AND(Planning!$G30&lt;F$5,$C36&lt;&gt;"00/01/00"),1,0)</f>
        <v>0</v>
      </c>
      <c r="O36">
        <f ca="1">IF(AND(Planning!$G30&lt;G$5,$C36&lt;&gt;"00/01/00"),1,0)</f>
        <v>0</v>
      </c>
      <c r="P36">
        <f ca="1">IF(AND(Planning!$G30&lt;H$5,$C36&lt;&gt;"00/01/00"),1,0)</f>
        <v>0</v>
      </c>
      <c r="Q36">
        <f ca="1">IF(AND(Planning!$G30&lt;I$5,$C36&lt;&gt;"00/01/00"),1,0)</f>
        <v>0</v>
      </c>
      <c r="R36">
        <f ca="1">IF(AND(Planning!$G30&lt;J$5,$C36&lt;&gt;"00/01/00"),1,0)</f>
        <v>0</v>
      </c>
      <c r="S36">
        <f ca="1">IF(AND(Planning!$G30&lt;K$5,$C36&lt;&gt;"00/01/00"),1,0)</f>
        <v>0</v>
      </c>
      <c r="T36">
        <f ca="1">IF(AND(Planning!$G30&lt;L$5,$C36&lt;&gt;"00/01/00"),1,0)</f>
        <v>0</v>
      </c>
      <c r="U36">
        <f ca="1">IF(AND(Planning!$G30&lt;M$5,$C36&lt;&gt;"00/01/00"),1,0)</f>
        <v>0</v>
      </c>
      <c r="V36">
        <f ca="1">IF(AND(Planning!$G30&lt;N$5,$C36&lt;&gt;"00/01/00"),1,0)</f>
        <v>0</v>
      </c>
      <c r="W36">
        <f ca="1">IF(AND(Planning!$G30&lt;O$5,$C36&lt;&gt;"00/01/00"),1,0)</f>
        <v>1</v>
      </c>
      <c r="X36">
        <f ca="1">IF(AND(Planning!$G30&lt;P$5,$C36&lt;&gt;"00/01/00"),1,0)</f>
        <v>1</v>
      </c>
      <c r="Y36">
        <f ca="1">IF(AND(Planning!$G30&lt;Q$5,$C36&lt;&gt;"00/01/00"),1,0)</f>
        <v>1</v>
      </c>
      <c r="Z36">
        <f ca="1">IF(AND(Planning!$G30&lt;R$5,$C36&lt;&gt;"00/01/00"),1,0)</f>
        <v>1</v>
      </c>
      <c r="AA36">
        <f ca="1">IF(AND(Planning!$E30=100%,$C36&lt;&gt;"00/01/00",Planning!$G30&lt;E$5),1,0)</f>
        <v>0</v>
      </c>
      <c r="AB36">
        <f ca="1">IF(AND(Planning!$E30=100%,$C36&lt;&gt;"00/01/00",Planning!$G30&lt;F$5),1,0)</f>
        <v>0</v>
      </c>
      <c r="AC36">
        <f ca="1">IF(AND(Planning!$E30=100%,$C36&lt;&gt;"00/01/00",Planning!$G30&lt;G$5),1,0)</f>
        <v>0</v>
      </c>
      <c r="AD36">
        <f ca="1">IF(AND(Planning!$E30=100%,$C36&lt;&gt;"00/01/00",Planning!$G30&lt;H$5),1,0)</f>
        <v>0</v>
      </c>
      <c r="AE36">
        <f ca="1">IF(AND(Planning!$E30=100%,$C36&lt;&gt;"00/01/00",Planning!$G30&lt;I$5),1,0)</f>
        <v>0</v>
      </c>
      <c r="AF36">
        <f ca="1">IF(AND(Planning!$E30=100%,$C36&lt;&gt;"00/01/00",Planning!$G30&lt;J$5),1,0)</f>
        <v>0</v>
      </c>
      <c r="AG36">
        <f ca="1">IF(AND(Planning!$E30=100%,$C36&lt;&gt;"00/01/00",Planning!$G30&lt;K$5),1,0)</f>
        <v>0</v>
      </c>
      <c r="AH36">
        <f ca="1">IF(AND(Planning!$E30=100%,$C36&lt;&gt;"00/01/00",Planning!$G30&lt;L$5),1,0)</f>
        <v>0</v>
      </c>
      <c r="AI36">
        <f ca="1">IF(AND(Planning!$E30=100%,$C36&lt;&gt;"00/01/00",Planning!$G30&lt;M$5),1,0)</f>
        <v>0</v>
      </c>
      <c r="AJ36">
        <f ca="1">IF(AND(Planning!$E30=100%,$C36&lt;&gt;"00/01/00",Planning!$G30&lt;N$5),1,0)</f>
        <v>0</v>
      </c>
      <c r="AK36">
        <f ca="1">IF(AND(Planning!$E30=100%,$C36&lt;&gt;"00/01/00",Planning!$G30&lt;O$5),1,0)</f>
        <v>1</v>
      </c>
      <c r="AL36">
        <f ca="1">IF(AND(Planning!$E30=100%,$C36&lt;&gt;"00/01/00",Planning!$G30&lt;P$5),1,0)</f>
        <v>1</v>
      </c>
      <c r="AM36">
        <f ca="1">IF(AND(Planning!$E30=100%,$C36&lt;&gt;"00/01/00",Planning!$G30&lt;Q$5),1,0)</f>
        <v>1</v>
      </c>
      <c r="AN36">
        <f ca="1">IF(AND(Planning!$E30=100%,$C36&lt;&gt;"00/01/00",Planning!$G30&lt;R$5),1,0)</f>
        <v>1</v>
      </c>
    </row>
    <row r="37" spans="1:40" x14ac:dyDescent="0.25">
      <c r="A37" t="str" cm="1">
        <f t="array" aca="1" ref="A37" ca="1">_xlfn.IFS(Planning!$G31&lt;= $B$6, Planning!$B31, Planning!$G31 &gt; $B$6, "")</f>
        <v>C.5.2 - Deconnexion</v>
      </c>
      <c r="B37" s="76" cm="1">
        <f t="array" aca="1" ref="B37" ca="1">_xlfn.IFS(Planning!$G31 &lt;= $B$6, Planning!$E31, Planning!$G31 &gt; $B$6, "")</f>
        <v>1</v>
      </c>
      <c r="C37" t="str" cm="1">
        <f t="array" aca="1" ref="C37" ca="1">TEXT(_xlfn.IFS(Planning!$G31 &lt;= $B$6, Planning!$F31, Planning!$G31 &gt; $B$6, ""), "JJ/MM/AA")</f>
        <v>01/12/21</v>
      </c>
      <c r="D37" t="str" cm="1">
        <f t="array" aca="1" ref="D37" ca="1">TEXT(_xlfn.IFS(Planning!$G31 &lt;= $B$6,Planning!$G31, Planning!$G31 &gt; $B$6, ""), "JJ/MM/AA")</f>
        <v>10/12/21</v>
      </c>
      <c r="E37">
        <f t="shared" ca="1" si="13"/>
        <v>1</v>
      </c>
      <c r="F37" s="75">
        <f ca="1">IF(AND(Planning!$G31&lt;='Base de données'!$B$6,D37&lt;&gt;"00/01/00"),1,0)</f>
        <v>1</v>
      </c>
      <c r="G37" s="151">
        <f t="shared" ca="1" si="14"/>
        <v>1</v>
      </c>
      <c r="H37" s="164"/>
      <c r="I37" s="164"/>
      <c r="J37" s="164"/>
      <c r="K37" s="164"/>
      <c r="L37" s="164"/>
      <c r="M37">
        <v>0</v>
      </c>
      <c r="N37">
        <f ca="1">IF(AND(Planning!$G31&lt;F$5,$C37&lt;&gt;"00/01/00"),1,0)</f>
        <v>0</v>
      </c>
      <c r="O37">
        <f ca="1">IF(AND(Planning!$G31&lt;G$5,$C37&lt;&gt;"00/01/00"),1,0)</f>
        <v>0</v>
      </c>
      <c r="P37">
        <f ca="1">IF(AND(Planning!$G31&lt;H$5,$C37&lt;&gt;"00/01/00"),1,0)</f>
        <v>0</v>
      </c>
      <c r="Q37">
        <f ca="1">IF(AND(Planning!$G31&lt;I$5,$C37&lt;&gt;"00/01/00"),1,0)</f>
        <v>0</v>
      </c>
      <c r="R37">
        <f ca="1">IF(AND(Planning!$G31&lt;J$5,$C37&lt;&gt;"00/01/00"),1,0)</f>
        <v>0</v>
      </c>
      <c r="S37">
        <f ca="1">IF(AND(Planning!$G31&lt;K$5,$C37&lt;&gt;"00/01/00"),1,0)</f>
        <v>0</v>
      </c>
      <c r="T37">
        <f ca="1">IF(AND(Planning!$G31&lt;L$5,$C37&lt;&gt;"00/01/00"),1,0)</f>
        <v>0</v>
      </c>
      <c r="U37">
        <f ca="1">IF(AND(Planning!$G31&lt;M$5,$C37&lt;&gt;"00/01/00"),1,0)</f>
        <v>0</v>
      </c>
      <c r="V37">
        <f ca="1">IF(AND(Planning!$G31&lt;N$5,$C37&lt;&gt;"00/01/00"),1,0)</f>
        <v>1</v>
      </c>
      <c r="W37">
        <f ca="1">IF(AND(Planning!$G31&lt;O$5,$C37&lt;&gt;"00/01/00"),1,0)</f>
        <v>1</v>
      </c>
      <c r="X37">
        <f ca="1">IF(AND(Planning!$G31&lt;P$5,$C37&lt;&gt;"00/01/00"),1,0)</f>
        <v>1</v>
      </c>
      <c r="Y37">
        <f ca="1">IF(AND(Planning!$G31&lt;Q$5,$C37&lt;&gt;"00/01/00"),1,0)</f>
        <v>1</v>
      </c>
      <c r="Z37">
        <f ca="1">IF(AND(Planning!$G31&lt;R$5,$C37&lt;&gt;"00/01/00"),1,0)</f>
        <v>1</v>
      </c>
      <c r="AA37">
        <f ca="1">IF(AND(Planning!$E31=100%,$C37&lt;&gt;"00/01/00",Planning!$G31&lt;E$5),1,0)</f>
        <v>0</v>
      </c>
      <c r="AB37">
        <f ca="1">IF(AND(Planning!$E31=100%,$C37&lt;&gt;"00/01/00",Planning!$G31&lt;F$5),1,0)</f>
        <v>0</v>
      </c>
      <c r="AC37">
        <f ca="1">IF(AND(Planning!$E31=100%,$C37&lt;&gt;"00/01/00",Planning!$G31&lt;G$5),1,0)</f>
        <v>0</v>
      </c>
      <c r="AD37">
        <f ca="1">IF(AND(Planning!$E31=100%,$C37&lt;&gt;"00/01/00",Planning!$G31&lt;H$5),1,0)</f>
        <v>0</v>
      </c>
      <c r="AE37">
        <f ca="1">IF(AND(Planning!$E31=100%,$C37&lt;&gt;"00/01/00",Planning!$G31&lt;I$5),1,0)</f>
        <v>0</v>
      </c>
      <c r="AF37">
        <f ca="1">IF(AND(Planning!$E31=100%,$C37&lt;&gt;"00/01/00",Planning!$G31&lt;J$5),1,0)</f>
        <v>0</v>
      </c>
      <c r="AG37">
        <f ca="1">IF(AND(Planning!$E31=100%,$C37&lt;&gt;"00/01/00",Planning!$G31&lt;K$5),1,0)</f>
        <v>0</v>
      </c>
      <c r="AH37">
        <f ca="1">IF(AND(Planning!$E31=100%,$C37&lt;&gt;"00/01/00",Planning!$G31&lt;L$5),1,0)</f>
        <v>0</v>
      </c>
      <c r="AI37">
        <f ca="1">IF(AND(Planning!$E31=100%,$C37&lt;&gt;"00/01/00",Planning!$G31&lt;M$5),1,0)</f>
        <v>0</v>
      </c>
      <c r="AJ37">
        <f ca="1">IF(AND(Planning!$E31=100%,$C37&lt;&gt;"00/01/00",Planning!$G31&lt;N$5),1,0)</f>
        <v>1</v>
      </c>
      <c r="AK37">
        <f ca="1">IF(AND(Planning!$E31=100%,$C37&lt;&gt;"00/01/00",Planning!$G31&lt;O$5),1,0)</f>
        <v>1</v>
      </c>
      <c r="AL37">
        <f ca="1">IF(AND(Planning!$E31=100%,$C37&lt;&gt;"00/01/00",Planning!$G31&lt;P$5),1,0)</f>
        <v>1</v>
      </c>
      <c r="AM37">
        <f ca="1">IF(AND(Planning!$E31=100%,$C37&lt;&gt;"00/01/00",Planning!$G31&lt;Q$5),1,0)</f>
        <v>1</v>
      </c>
      <c r="AN37">
        <f ca="1">IF(AND(Planning!$E31=100%,$C37&lt;&gt;"00/01/00",Planning!$G31&lt;R$5),1,0)</f>
        <v>1</v>
      </c>
    </row>
    <row r="38" spans="1:40" x14ac:dyDescent="0.25">
      <c r="A38" t="str" cm="1">
        <f t="array" aca="1" ref="A38" ca="1">_xlfn.IFS(Planning!$G32&lt;= $B$6, Planning!$B32, Planning!$G32 &gt; $B$6, "")</f>
        <v>C.5.3 - Inscription</v>
      </c>
      <c r="B38" s="76" cm="1">
        <f t="array" aca="1" ref="B38" ca="1">_xlfn.IFS(Planning!$G32 &lt;= $B$6, Planning!$E32, Planning!$G32 &gt; $B$6, "")</f>
        <v>1</v>
      </c>
      <c r="C38" t="str" cm="1">
        <f t="array" aca="1" ref="C38" ca="1">TEXT(_xlfn.IFS(Planning!$G32 &lt;= $B$6, Planning!$F32, Planning!$G32 &gt; $B$6, ""), "JJ/MM/AA")</f>
        <v>02/12/21</v>
      </c>
      <c r="D38" t="str" cm="1">
        <f t="array" aca="1" ref="D38" ca="1">TEXT(_xlfn.IFS(Planning!$G32 &lt;= $B$6,Planning!$G32, Planning!$G32 &gt; $B$6, ""), "JJ/MM/AA")</f>
        <v>20/12/21</v>
      </c>
      <c r="E38">
        <f t="shared" ca="1" si="13"/>
        <v>1</v>
      </c>
      <c r="F38" s="75">
        <f ca="1">IF(AND(Planning!$G32&lt;='Base de données'!$B$6,D38&lt;&gt;"00/01/00"),1,0)</f>
        <v>1</v>
      </c>
      <c r="G38" s="151">
        <f t="shared" ca="1" si="14"/>
        <v>1</v>
      </c>
      <c r="H38" s="164"/>
      <c r="I38" s="164"/>
      <c r="J38" s="164"/>
      <c r="K38" s="164"/>
      <c r="L38" s="164"/>
      <c r="M38">
        <v>0</v>
      </c>
      <c r="N38">
        <f ca="1">IF(AND(Planning!$G32&lt;F$5,$C38&lt;&gt;"00/01/00"),1,0)</f>
        <v>0</v>
      </c>
      <c r="O38">
        <f ca="1">IF(AND(Planning!$G32&lt;G$5,$C38&lt;&gt;"00/01/00"),1,0)</f>
        <v>0</v>
      </c>
      <c r="P38">
        <f ca="1">IF(AND(Planning!$G32&lt;H$5,$C38&lt;&gt;"00/01/00"),1,0)</f>
        <v>0</v>
      </c>
      <c r="Q38">
        <f ca="1">IF(AND(Planning!$G32&lt;I$5,$C38&lt;&gt;"00/01/00"),1,0)</f>
        <v>0</v>
      </c>
      <c r="R38">
        <f ca="1">IF(AND(Planning!$G32&lt;J$5,$C38&lt;&gt;"00/01/00"),1,0)</f>
        <v>0</v>
      </c>
      <c r="S38">
        <f ca="1">IF(AND(Planning!$G32&lt;K$5,$C38&lt;&gt;"00/01/00"),1,0)</f>
        <v>0</v>
      </c>
      <c r="T38">
        <f ca="1">IF(AND(Planning!$G32&lt;L$5,$C38&lt;&gt;"00/01/00"),1,0)</f>
        <v>0</v>
      </c>
      <c r="U38">
        <f ca="1">IF(AND(Planning!$G32&lt;M$5,$C38&lt;&gt;"00/01/00"),1,0)</f>
        <v>0</v>
      </c>
      <c r="V38">
        <f ca="1">IF(AND(Planning!$G32&lt;N$5,$C38&lt;&gt;"00/01/00"),1,0)</f>
        <v>0</v>
      </c>
      <c r="W38">
        <f ca="1">IF(AND(Planning!$G32&lt;O$5,$C38&lt;&gt;"00/01/00"),1,0)</f>
        <v>1</v>
      </c>
      <c r="X38">
        <f ca="1">IF(AND(Planning!$G32&lt;P$5,$C38&lt;&gt;"00/01/00"),1,0)</f>
        <v>1</v>
      </c>
      <c r="Y38">
        <f ca="1">IF(AND(Planning!$G32&lt;Q$5,$C38&lt;&gt;"00/01/00"),1,0)</f>
        <v>1</v>
      </c>
      <c r="Z38">
        <f ca="1">IF(AND(Planning!$G32&lt;R$5,$C38&lt;&gt;"00/01/00"),1,0)</f>
        <v>1</v>
      </c>
      <c r="AA38">
        <f ca="1">IF(AND(Planning!$E32=100%,$C38&lt;&gt;"00/01/00",Planning!$G32&lt;E$5),1,0)</f>
        <v>0</v>
      </c>
      <c r="AB38">
        <f ca="1">IF(AND(Planning!$E32=100%,$C38&lt;&gt;"00/01/00",Planning!$G32&lt;F$5),1,0)</f>
        <v>0</v>
      </c>
      <c r="AC38">
        <f ca="1">IF(AND(Planning!$E32=100%,$C38&lt;&gt;"00/01/00",Planning!$G32&lt;G$5),1,0)</f>
        <v>0</v>
      </c>
      <c r="AD38">
        <f ca="1">IF(AND(Planning!$E32=100%,$C38&lt;&gt;"00/01/00",Planning!$G32&lt;H$5),1,0)</f>
        <v>0</v>
      </c>
      <c r="AE38">
        <f ca="1">IF(AND(Planning!$E32=100%,$C38&lt;&gt;"00/01/00",Planning!$G32&lt;I$5),1,0)</f>
        <v>0</v>
      </c>
      <c r="AF38">
        <f ca="1">IF(AND(Planning!$E32=100%,$C38&lt;&gt;"00/01/00",Planning!$G32&lt;J$5),1,0)</f>
        <v>0</v>
      </c>
      <c r="AG38">
        <f ca="1">IF(AND(Planning!$E32=100%,$C38&lt;&gt;"00/01/00",Planning!$G32&lt;K$5),1,0)</f>
        <v>0</v>
      </c>
      <c r="AH38">
        <f ca="1">IF(AND(Planning!$E32=100%,$C38&lt;&gt;"00/01/00",Planning!$G32&lt;L$5),1,0)</f>
        <v>0</v>
      </c>
      <c r="AI38">
        <f ca="1">IF(AND(Planning!$E32=100%,$C38&lt;&gt;"00/01/00",Planning!$G32&lt;M$5),1,0)</f>
        <v>0</v>
      </c>
      <c r="AJ38">
        <f ca="1">IF(AND(Planning!$E32=100%,$C38&lt;&gt;"00/01/00",Planning!$G32&lt;N$5),1,0)</f>
        <v>0</v>
      </c>
      <c r="AK38">
        <f ca="1">IF(AND(Planning!$E32=100%,$C38&lt;&gt;"00/01/00",Planning!$G32&lt;O$5),1,0)</f>
        <v>1</v>
      </c>
      <c r="AL38">
        <f ca="1">IF(AND(Planning!$E32=100%,$C38&lt;&gt;"00/01/00",Planning!$G32&lt;P$5),1,0)</f>
        <v>1</v>
      </c>
      <c r="AM38">
        <f ca="1">IF(AND(Planning!$E32=100%,$C38&lt;&gt;"00/01/00",Planning!$G32&lt;Q$5),1,0)</f>
        <v>1</v>
      </c>
      <c r="AN38">
        <f ca="1">IF(AND(Planning!$E32=100%,$C38&lt;&gt;"00/01/00",Planning!$G32&lt;R$5),1,0)</f>
        <v>1</v>
      </c>
    </row>
    <row r="39" spans="1:40" x14ac:dyDescent="0.25">
      <c r="A39" t="str" cm="1">
        <f t="array" aca="1" ref="A39" ca="1">_xlfn.IFS(Planning!$G33&lt;= $B$6, Planning!$B33, Planning!$G33 &gt; $B$6, "")</f>
        <v>C.5.3.a - Bouton Gestionnaire</v>
      </c>
      <c r="B39" s="76" cm="1">
        <f t="array" aca="1" ref="B39" ca="1">_xlfn.IFS(Planning!$G33 &lt;= $B$6, Planning!$E33, Planning!$G33 &gt; $B$6, "")</f>
        <v>1</v>
      </c>
      <c r="C39" t="str" cm="1">
        <f t="array" aca="1" ref="C39" ca="1">TEXT(_xlfn.IFS(Planning!$G33 &lt;= $B$6, Planning!$F33, Planning!$G33 &gt; $B$6, ""), "JJ/MM/AA")</f>
        <v>10/12/21</v>
      </c>
      <c r="D39" t="str" cm="1">
        <f t="array" aca="1" ref="D39" ca="1">TEXT(_xlfn.IFS(Planning!$G33 &lt;= $B$6,Planning!$G33, Planning!$G33 &gt; $B$6, ""), "JJ/MM/AA")</f>
        <v>20/12/21</v>
      </c>
      <c r="E39">
        <f t="shared" ca="1" si="13"/>
        <v>1</v>
      </c>
      <c r="F39" s="75">
        <f ca="1">IF(AND(Planning!$G33&lt;='Base de données'!$B$6,D39&lt;&gt;"00/01/00"),1,0)</f>
        <v>1</v>
      </c>
      <c r="G39" s="151">
        <f t="shared" ca="1" si="14"/>
        <v>1</v>
      </c>
      <c r="H39" s="164"/>
      <c r="I39" s="164"/>
      <c r="J39" s="164"/>
      <c r="K39" s="164"/>
      <c r="L39" s="164"/>
      <c r="M39">
        <v>0</v>
      </c>
      <c r="N39">
        <f ca="1">IF(AND(Planning!$G33&lt;F$5,$C39&lt;&gt;"00/01/00"),1,0)</f>
        <v>0</v>
      </c>
      <c r="O39">
        <f ca="1">IF(AND(Planning!$G33&lt;G$5,$C39&lt;&gt;"00/01/00"),1,0)</f>
        <v>0</v>
      </c>
      <c r="P39">
        <f ca="1">IF(AND(Planning!$G33&lt;H$5,$C39&lt;&gt;"00/01/00"),1,0)</f>
        <v>0</v>
      </c>
      <c r="Q39">
        <f ca="1">IF(AND(Planning!$G33&lt;I$5,$C39&lt;&gt;"00/01/00"),1,0)</f>
        <v>0</v>
      </c>
      <c r="R39">
        <f ca="1">IF(AND(Planning!$G33&lt;J$5,$C39&lt;&gt;"00/01/00"),1,0)</f>
        <v>0</v>
      </c>
      <c r="S39">
        <f ca="1">IF(AND(Planning!$G33&lt;K$5,$C39&lt;&gt;"00/01/00"),1,0)</f>
        <v>0</v>
      </c>
      <c r="T39">
        <f ca="1">IF(AND(Planning!$G33&lt;L$5,$C39&lt;&gt;"00/01/00"),1,0)</f>
        <v>0</v>
      </c>
      <c r="U39">
        <f ca="1">IF(AND(Planning!$G33&lt;M$5,$C39&lt;&gt;"00/01/00"),1,0)</f>
        <v>0</v>
      </c>
      <c r="V39">
        <f ca="1">IF(AND(Planning!$G33&lt;N$5,$C39&lt;&gt;"00/01/00"),1,0)</f>
        <v>0</v>
      </c>
      <c r="W39">
        <f ca="1">IF(AND(Planning!$G33&lt;O$5,$C39&lt;&gt;"00/01/00"),1,0)</f>
        <v>1</v>
      </c>
      <c r="X39">
        <f ca="1">IF(AND(Planning!$G33&lt;P$5,$C39&lt;&gt;"00/01/00"),1,0)</f>
        <v>1</v>
      </c>
      <c r="Y39">
        <f ca="1">IF(AND(Planning!$G33&lt;Q$5,$C39&lt;&gt;"00/01/00"),1,0)</f>
        <v>1</v>
      </c>
      <c r="Z39">
        <f ca="1">IF(AND(Planning!$G33&lt;R$5,$C39&lt;&gt;"00/01/00"),1,0)</f>
        <v>1</v>
      </c>
      <c r="AA39">
        <f ca="1">IF(AND(Planning!$E33=100%,$C39&lt;&gt;"00/01/00",Planning!$G33&lt;E$5),1,0)</f>
        <v>0</v>
      </c>
      <c r="AB39">
        <f ca="1">IF(AND(Planning!$E33=100%,$C39&lt;&gt;"00/01/00",Planning!$G33&lt;F$5),1,0)</f>
        <v>0</v>
      </c>
      <c r="AC39">
        <f ca="1">IF(AND(Planning!$E33=100%,$C39&lt;&gt;"00/01/00",Planning!$G33&lt;G$5),1,0)</f>
        <v>0</v>
      </c>
      <c r="AD39">
        <f ca="1">IF(AND(Planning!$E33=100%,$C39&lt;&gt;"00/01/00",Planning!$G33&lt;H$5),1,0)</f>
        <v>0</v>
      </c>
      <c r="AE39">
        <f ca="1">IF(AND(Planning!$E33=100%,$C39&lt;&gt;"00/01/00",Planning!$G33&lt;I$5),1,0)</f>
        <v>0</v>
      </c>
      <c r="AF39">
        <f ca="1">IF(AND(Planning!$E33=100%,$C39&lt;&gt;"00/01/00",Planning!$G33&lt;J$5),1,0)</f>
        <v>0</v>
      </c>
      <c r="AG39">
        <f ca="1">IF(AND(Planning!$E33=100%,$C39&lt;&gt;"00/01/00",Planning!$G33&lt;K$5),1,0)</f>
        <v>0</v>
      </c>
      <c r="AH39">
        <f ca="1">IF(AND(Planning!$E33=100%,$C39&lt;&gt;"00/01/00",Planning!$G33&lt;L$5),1,0)</f>
        <v>0</v>
      </c>
      <c r="AI39">
        <f ca="1">IF(AND(Planning!$E33=100%,$C39&lt;&gt;"00/01/00",Planning!$G33&lt;M$5),1,0)</f>
        <v>0</v>
      </c>
      <c r="AJ39">
        <f ca="1">IF(AND(Planning!$E33=100%,$C39&lt;&gt;"00/01/00",Planning!$G33&lt;N$5),1,0)</f>
        <v>0</v>
      </c>
      <c r="AK39">
        <f ca="1">IF(AND(Planning!$E33=100%,$C39&lt;&gt;"00/01/00",Planning!$G33&lt;O$5),1,0)</f>
        <v>1</v>
      </c>
      <c r="AL39">
        <f ca="1">IF(AND(Planning!$E33=100%,$C39&lt;&gt;"00/01/00",Planning!$G33&lt;P$5),1,0)</f>
        <v>1</v>
      </c>
      <c r="AM39">
        <f ca="1">IF(AND(Planning!$E33=100%,$C39&lt;&gt;"00/01/00",Planning!$G33&lt;Q$5),1,0)</f>
        <v>1</v>
      </c>
      <c r="AN39">
        <f ca="1">IF(AND(Planning!$E33=100%,$C39&lt;&gt;"00/01/00",Planning!$G33&lt;R$5),1,0)</f>
        <v>1</v>
      </c>
    </row>
    <row r="40" spans="1:40" x14ac:dyDescent="0.25">
      <c r="A40" t="str" cm="1">
        <f t="array" aca="1" ref="A40" ca="1">_xlfn.IFS(Planning!$G34&lt;= $B$6, Planning!$B34, Planning!$G34 &gt; $B$6, "")</f>
        <v>C.5.4 - Jeu de requêtes avec la base de données</v>
      </c>
      <c r="B40" s="76" cm="1">
        <f t="array" aca="1" ref="B40" ca="1">_xlfn.IFS(Planning!$G34 &lt;= $B$6, Planning!$E34, Planning!$G34 &gt; $B$6, "")</f>
        <v>1</v>
      </c>
      <c r="C40" t="str" cm="1">
        <f t="array" aca="1" ref="C40" ca="1">TEXT(_xlfn.IFS(Planning!$G34 &lt;= $B$6, Planning!$F34, Planning!$G34 &gt; $B$6, ""), "JJ/MM/AA")</f>
        <v>01/12/21</v>
      </c>
      <c r="D40" t="str" cm="1">
        <f t="array" aca="1" ref="D40" ca="1">TEXT(_xlfn.IFS(Planning!$G34 &lt;= $B$6,Planning!$G34, Planning!$G34 &gt; $B$6, ""), "JJ/MM/AA")</f>
        <v>10/01/22</v>
      </c>
      <c r="E40">
        <f t="shared" ca="1" si="13"/>
        <v>1</v>
      </c>
      <c r="F40" s="75">
        <f ca="1">IF(AND(Planning!$G34&lt;='Base de données'!$B$6,D40&lt;&gt;"00/01/00"),1,0)</f>
        <v>1</v>
      </c>
      <c r="G40" s="151">
        <f t="shared" ca="1" si="14"/>
        <v>1</v>
      </c>
      <c r="H40" s="164"/>
      <c r="I40" s="164"/>
      <c r="J40" s="164"/>
      <c r="K40" s="164"/>
      <c r="L40" s="164"/>
      <c r="M40">
        <v>0</v>
      </c>
      <c r="N40">
        <f ca="1">IF(AND(Planning!$G34&lt;F$5,$C40&lt;&gt;"00/01/00"),1,0)</f>
        <v>0</v>
      </c>
      <c r="O40">
        <f ca="1">IF(AND(Planning!$G34&lt;G$5,$C40&lt;&gt;"00/01/00"),1,0)</f>
        <v>0</v>
      </c>
      <c r="P40">
        <f ca="1">IF(AND(Planning!$G34&lt;H$5,$C40&lt;&gt;"00/01/00"),1,0)</f>
        <v>0</v>
      </c>
      <c r="Q40">
        <f ca="1">IF(AND(Planning!$G34&lt;I$5,$C40&lt;&gt;"00/01/00"),1,0)</f>
        <v>0</v>
      </c>
      <c r="R40">
        <f ca="1">IF(AND(Planning!$G34&lt;J$5,$C40&lt;&gt;"00/01/00"),1,0)</f>
        <v>0</v>
      </c>
      <c r="S40">
        <f ca="1">IF(AND(Planning!$G34&lt;K$5,$C40&lt;&gt;"00/01/00"),1,0)</f>
        <v>0</v>
      </c>
      <c r="T40">
        <f ca="1">IF(AND(Planning!$G34&lt;L$5,$C40&lt;&gt;"00/01/00"),1,0)</f>
        <v>0</v>
      </c>
      <c r="U40">
        <f ca="1">IF(AND(Planning!$G34&lt;M$5,$C40&lt;&gt;"00/01/00"),1,0)</f>
        <v>0</v>
      </c>
      <c r="V40">
        <f ca="1">IF(AND(Planning!$G34&lt;N$5,$C40&lt;&gt;"00/01/00"),1,0)</f>
        <v>0</v>
      </c>
      <c r="W40">
        <f ca="1">IF(AND(Planning!$G34&lt;O$5,$C40&lt;&gt;"00/01/00"),1,0)</f>
        <v>0</v>
      </c>
      <c r="X40">
        <f ca="1">IF(AND(Planning!$G34&lt;P$5,$C40&lt;&gt;"00/01/00"),1,0)</f>
        <v>0</v>
      </c>
      <c r="Y40">
        <f ca="1">IF(AND(Planning!$G34&lt;Q$5,$C40&lt;&gt;"00/01/00"),1,0)</f>
        <v>1</v>
      </c>
      <c r="Z40">
        <f ca="1">IF(AND(Planning!$G34&lt;R$5,$C40&lt;&gt;"00/01/00"),1,0)</f>
        <v>1</v>
      </c>
      <c r="AA40">
        <f ca="1">IF(AND(Planning!$E34=100%,$C40&lt;&gt;"00/01/00",Planning!$G34&lt;E$5),1,0)</f>
        <v>0</v>
      </c>
      <c r="AB40">
        <f ca="1">IF(AND(Planning!$E34=100%,$C40&lt;&gt;"00/01/00",Planning!$G34&lt;F$5),1,0)</f>
        <v>0</v>
      </c>
      <c r="AC40">
        <f ca="1">IF(AND(Planning!$E34=100%,$C40&lt;&gt;"00/01/00",Planning!$G34&lt;G$5),1,0)</f>
        <v>0</v>
      </c>
      <c r="AD40">
        <f ca="1">IF(AND(Planning!$E34=100%,$C40&lt;&gt;"00/01/00",Planning!$G34&lt;H$5),1,0)</f>
        <v>0</v>
      </c>
      <c r="AE40">
        <f ca="1">IF(AND(Planning!$E34=100%,$C40&lt;&gt;"00/01/00",Planning!$G34&lt;I$5),1,0)</f>
        <v>0</v>
      </c>
      <c r="AF40">
        <f ca="1">IF(AND(Planning!$E34=100%,$C40&lt;&gt;"00/01/00",Planning!$G34&lt;J$5),1,0)</f>
        <v>0</v>
      </c>
      <c r="AG40">
        <f ca="1">IF(AND(Planning!$E34=100%,$C40&lt;&gt;"00/01/00",Planning!$G34&lt;K$5),1,0)</f>
        <v>0</v>
      </c>
      <c r="AH40">
        <f ca="1">IF(AND(Planning!$E34=100%,$C40&lt;&gt;"00/01/00",Planning!$G34&lt;L$5),1,0)</f>
        <v>0</v>
      </c>
      <c r="AI40">
        <f ca="1">IF(AND(Planning!$E34=100%,$C40&lt;&gt;"00/01/00",Planning!$G34&lt;M$5),1,0)</f>
        <v>0</v>
      </c>
      <c r="AJ40">
        <f ca="1">IF(AND(Planning!$E34=100%,$C40&lt;&gt;"00/01/00",Planning!$G34&lt;N$5),1,0)</f>
        <v>0</v>
      </c>
      <c r="AK40">
        <f ca="1">IF(AND(Planning!$E34=100%,$C40&lt;&gt;"00/01/00",Planning!$G34&lt;O$5),1,0)</f>
        <v>0</v>
      </c>
      <c r="AL40">
        <f ca="1">IF(AND(Planning!$E34=100%,$C40&lt;&gt;"00/01/00",Planning!$G34&lt;P$5),1,0)</f>
        <v>0</v>
      </c>
      <c r="AM40">
        <f ca="1">IF(AND(Planning!$E34=100%,$C40&lt;&gt;"00/01/00",Planning!$G34&lt;Q$5),1,0)</f>
        <v>1</v>
      </c>
      <c r="AN40">
        <f ca="1">IF(AND(Planning!$E34=100%,$C40&lt;&gt;"00/01/00",Planning!$G34&lt;R$5),1,0)</f>
        <v>1</v>
      </c>
    </row>
    <row r="41" spans="1:40" x14ac:dyDescent="0.25">
      <c r="A41" t="str" cm="1">
        <f t="array" aca="1" ref="A41" ca="1">_xlfn.IFS(Planning!$G35&lt;= $B$6, Planning!$B35, Planning!$G35 &gt; $B$6, "")</f>
        <v>C.5.5 - Cookie de connexion</v>
      </c>
      <c r="B41" s="76" cm="1">
        <f t="array" aca="1" ref="B41" ca="1">_xlfn.IFS(Planning!$G35 &lt;= $B$6, Planning!$E35, Planning!$G35 &gt; $B$6, "")</f>
        <v>1</v>
      </c>
      <c r="C41" t="str" cm="1">
        <f t="array" aca="1" ref="C41" ca="1">TEXT(_xlfn.IFS(Planning!$G35 &lt;= $B$6, Planning!$F35, Planning!$G35 &gt; $B$6, ""), "JJ/MM/AA")</f>
        <v>10/12/21</v>
      </c>
      <c r="D41" t="str" cm="1">
        <f t="array" aca="1" ref="D41" ca="1">TEXT(_xlfn.IFS(Planning!$G35 &lt;= $B$6,Planning!$G35, Planning!$G35 &gt; $B$6, ""), "JJ/MM/AA")</f>
        <v>20/12/21</v>
      </c>
      <c r="E41">
        <f t="shared" ca="1" si="13"/>
        <v>1</v>
      </c>
      <c r="F41" s="75">
        <f ca="1">IF(AND(Planning!$G35&lt;='Base de données'!$B$6,D41&lt;&gt;"00/01/00"),1,0)</f>
        <v>1</v>
      </c>
      <c r="G41" s="151">
        <f t="shared" ca="1" si="14"/>
        <v>1</v>
      </c>
      <c r="H41" s="164"/>
      <c r="I41" s="164"/>
      <c r="J41" s="164"/>
      <c r="K41" s="164"/>
      <c r="L41" s="164"/>
      <c r="M41">
        <v>0</v>
      </c>
      <c r="N41">
        <f ca="1">IF(AND(Planning!$G35&lt;F$5,$C41&lt;&gt;"00/01/00"),1,0)</f>
        <v>0</v>
      </c>
      <c r="O41">
        <f ca="1">IF(AND(Planning!$G35&lt;G$5,$C41&lt;&gt;"00/01/00"),1,0)</f>
        <v>0</v>
      </c>
      <c r="P41">
        <f ca="1">IF(AND(Planning!$G35&lt;H$5,$C41&lt;&gt;"00/01/00"),1,0)</f>
        <v>0</v>
      </c>
      <c r="Q41">
        <f ca="1">IF(AND(Planning!$G35&lt;I$5,$C41&lt;&gt;"00/01/00"),1,0)</f>
        <v>0</v>
      </c>
      <c r="R41">
        <f ca="1">IF(AND(Planning!$G35&lt;J$5,$C41&lt;&gt;"00/01/00"),1,0)</f>
        <v>0</v>
      </c>
      <c r="S41">
        <f ca="1">IF(AND(Planning!$G35&lt;K$5,$C41&lt;&gt;"00/01/00"),1,0)</f>
        <v>0</v>
      </c>
      <c r="T41">
        <f ca="1">IF(AND(Planning!$G35&lt;L$5,$C41&lt;&gt;"00/01/00"),1,0)</f>
        <v>0</v>
      </c>
      <c r="U41">
        <f ca="1">IF(AND(Planning!$G35&lt;M$5,$C41&lt;&gt;"00/01/00"),1,0)</f>
        <v>0</v>
      </c>
      <c r="V41">
        <f ca="1">IF(AND(Planning!$G35&lt;N$5,$C41&lt;&gt;"00/01/00"),1,0)</f>
        <v>0</v>
      </c>
      <c r="W41">
        <f ca="1">IF(AND(Planning!$G35&lt;O$5,$C41&lt;&gt;"00/01/00"),1,0)</f>
        <v>1</v>
      </c>
      <c r="X41">
        <f ca="1">IF(AND(Planning!$G35&lt;P$5,$C41&lt;&gt;"00/01/00"),1,0)</f>
        <v>1</v>
      </c>
      <c r="Y41">
        <f ca="1">IF(AND(Planning!$G35&lt;Q$5,$C41&lt;&gt;"00/01/00"),1,0)</f>
        <v>1</v>
      </c>
      <c r="Z41">
        <f ca="1">IF(AND(Planning!$G35&lt;R$5,$C41&lt;&gt;"00/01/00"),1,0)</f>
        <v>1</v>
      </c>
      <c r="AA41">
        <f ca="1">IF(AND(Planning!$E35=100%,$C41&lt;&gt;"00/01/00",Planning!$G35&lt;E$5),1,0)</f>
        <v>0</v>
      </c>
      <c r="AB41">
        <f ca="1">IF(AND(Planning!$E35=100%,$C41&lt;&gt;"00/01/00",Planning!$G35&lt;F$5),1,0)</f>
        <v>0</v>
      </c>
      <c r="AC41">
        <f ca="1">IF(AND(Planning!$E35=100%,$C41&lt;&gt;"00/01/00",Planning!$G35&lt;G$5),1,0)</f>
        <v>0</v>
      </c>
      <c r="AD41">
        <f ca="1">IF(AND(Planning!$E35=100%,$C41&lt;&gt;"00/01/00",Planning!$G35&lt;H$5),1,0)</f>
        <v>0</v>
      </c>
      <c r="AE41">
        <f ca="1">IF(AND(Planning!$E35=100%,$C41&lt;&gt;"00/01/00",Planning!$G35&lt;I$5),1,0)</f>
        <v>0</v>
      </c>
      <c r="AF41">
        <f ca="1">IF(AND(Planning!$E35=100%,$C41&lt;&gt;"00/01/00",Planning!$G35&lt;J$5),1,0)</f>
        <v>0</v>
      </c>
      <c r="AG41">
        <f ca="1">IF(AND(Planning!$E35=100%,$C41&lt;&gt;"00/01/00",Planning!$G35&lt;K$5),1,0)</f>
        <v>0</v>
      </c>
      <c r="AH41">
        <f ca="1">IF(AND(Planning!$E35=100%,$C41&lt;&gt;"00/01/00",Planning!$G35&lt;L$5),1,0)</f>
        <v>0</v>
      </c>
      <c r="AI41">
        <f ca="1">IF(AND(Planning!$E35=100%,$C41&lt;&gt;"00/01/00",Planning!$G35&lt;M$5),1,0)</f>
        <v>0</v>
      </c>
      <c r="AJ41">
        <f ca="1">IF(AND(Planning!$E35=100%,$C41&lt;&gt;"00/01/00",Planning!$G35&lt;N$5),1,0)</f>
        <v>0</v>
      </c>
      <c r="AK41">
        <f ca="1">IF(AND(Planning!$E35=100%,$C41&lt;&gt;"00/01/00",Planning!$G35&lt;O$5),1,0)</f>
        <v>1</v>
      </c>
      <c r="AL41">
        <f ca="1">IF(AND(Planning!$E35=100%,$C41&lt;&gt;"00/01/00",Planning!$G35&lt;P$5),1,0)</f>
        <v>1</v>
      </c>
      <c r="AM41">
        <f ca="1">IF(AND(Planning!$E35=100%,$C41&lt;&gt;"00/01/00",Planning!$G35&lt;Q$5),1,0)</f>
        <v>1</v>
      </c>
      <c r="AN41">
        <f ca="1">IF(AND(Planning!$E35=100%,$C41&lt;&gt;"00/01/00",Planning!$G35&lt;R$5),1,0)</f>
        <v>1</v>
      </c>
    </row>
    <row r="42" spans="1:40" x14ac:dyDescent="0.25">
      <c r="A42" t="str" cm="1">
        <f t="array" aca="1" ref="A42" ca="1">_xlfn.IFS(Planning!$G36&lt;= $B$6, Planning!$B36, Planning!$G36 &gt; $B$6, "")</f>
        <v>C.6 - Utilisateurs, gestionnaire, admin</v>
      </c>
      <c r="B42" s="76" cm="1">
        <f t="array" aca="1" ref="B42" ca="1">_xlfn.IFS(Planning!$G36 &lt;= $B$6, Planning!$E36, Planning!$G36 &gt; $B$6, "")</f>
        <v>1</v>
      </c>
      <c r="C42" t="str" cm="1">
        <f t="array" aca="1" ref="C42" ca="1">TEXT(_xlfn.IFS(Planning!$G36 &lt;= $B$6, Planning!$F36, Planning!$G36 &gt; $B$6, ""), "JJ/MM/AA")</f>
        <v>12/11/21</v>
      </c>
      <c r="D42" t="str" cm="1">
        <f t="array" aca="1" ref="D42" ca="1">TEXT(_xlfn.IFS(Planning!$G36 &lt;= $B$6,Planning!$G36, Planning!$G36 &gt; $B$6, ""), "JJ/MM/AA")</f>
        <v>20/12/21</v>
      </c>
      <c r="E42">
        <f t="shared" ca="1" si="13"/>
        <v>1</v>
      </c>
      <c r="F42" s="75">
        <f ca="1">IF(AND(Planning!$G36&lt;='Base de données'!$B$6,D42&lt;&gt;"00/01/00"),1,0)</f>
        <v>1</v>
      </c>
      <c r="G42" s="151">
        <f t="shared" ca="1" si="14"/>
        <v>1</v>
      </c>
      <c r="H42" s="164"/>
      <c r="I42" s="164"/>
      <c r="J42" s="164"/>
      <c r="K42" s="164"/>
      <c r="L42" s="164"/>
      <c r="M42">
        <v>0</v>
      </c>
      <c r="N42">
        <f ca="1">IF(AND(Planning!$G36&lt;F$5,$C42&lt;&gt;"00/01/00"),1,0)</f>
        <v>0</v>
      </c>
      <c r="O42">
        <f ca="1">IF(AND(Planning!$G36&lt;G$5,$C42&lt;&gt;"00/01/00"),1,0)</f>
        <v>0</v>
      </c>
      <c r="P42">
        <f ca="1">IF(AND(Planning!$G36&lt;H$5,$C42&lt;&gt;"00/01/00"),1,0)</f>
        <v>0</v>
      </c>
      <c r="Q42">
        <f ca="1">IF(AND(Planning!$G36&lt;I$5,$C42&lt;&gt;"00/01/00"),1,0)</f>
        <v>0</v>
      </c>
      <c r="R42">
        <f ca="1">IF(AND(Planning!$G36&lt;J$5,$C42&lt;&gt;"00/01/00"),1,0)</f>
        <v>0</v>
      </c>
      <c r="S42">
        <f ca="1">IF(AND(Planning!$G36&lt;K$5,$C42&lt;&gt;"00/01/00"),1,0)</f>
        <v>0</v>
      </c>
      <c r="T42">
        <f ca="1">IF(AND(Planning!$G36&lt;L$5,$C42&lt;&gt;"00/01/00"),1,0)</f>
        <v>0</v>
      </c>
      <c r="U42">
        <f ca="1">IF(AND(Planning!$G36&lt;M$5,$C42&lt;&gt;"00/01/00"),1,0)</f>
        <v>0</v>
      </c>
      <c r="V42">
        <f ca="1">IF(AND(Planning!$G36&lt;N$5,$C42&lt;&gt;"00/01/00"),1,0)</f>
        <v>0</v>
      </c>
      <c r="W42">
        <f ca="1">IF(AND(Planning!$G36&lt;O$5,$C42&lt;&gt;"00/01/00"),1,0)</f>
        <v>1</v>
      </c>
      <c r="X42">
        <f ca="1">IF(AND(Planning!$G36&lt;P$5,$C42&lt;&gt;"00/01/00"),1,0)</f>
        <v>1</v>
      </c>
      <c r="Y42">
        <f ca="1">IF(AND(Planning!$G36&lt;Q$5,$C42&lt;&gt;"00/01/00"),1,0)</f>
        <v>1</v>
      </c>
      <c r="Z42">
        <f ca="1">IF(AND(Planning!$G36&lt;R$5,$C42&lt;&gt;"00/01/00"),1,0)</f>
        <v>1</v>
      </c>
      <c r="AA42">
        <f ca="1">IF(AND(Planning!$E36=100%,$C42&lt;&gt;"00/01/00",Planning!$G36&lt;E$5),1,0)</f>
        <v>0</v>
      </c>
      <c r="AB42">
        <f ca="1">IF(AND(Planning!$E36=100%,$C42&lt;&gt;"00/01/00",Planning!$G36&lt;F$5),1,0)</f>
        <v>0</v>
      </c>
      <c r="AC42">
        <f ca="1">IF(AND(Planning!$E36=100%,$C42&lt;&gt;"00/01/00",Planning!$G36&lt;G$5),1,0)</f>
        <v>0</v>
      </c>
      <c r="AD42">
        <f ca="1">IF(AND(Planning!$E36=100%,$C42&lt;&gt;"00/01/00",Planning!$G36&lt;H$5),1,0)</f>
        <v>0</v>
      </c>
      <c r="AE42">
        <f ca="1">IF(AND(Planning!$E36=100%,$C42&lt;&gt;"00/01/00",Planning!$G36&lt;I$5),1,0)</f>
        <v>0</v>
      </c>
      <c r="AF42">
        <f ca="1">IF(AND(Planning!$E36=100%,$C42&lt;&gt;"00/01/00",Planning!$G36&lt;J$5),1,0)</f>
        <v>0</v>
      </c>
      <c r="AG42">
        <f ca="1">IF(AND(Planning!$E36=100%,$C42&lt;&gt;"00/01/00",Planning!$G36&lt;K$5),1,0)</f>
        <v>0</v>
      </c>
      <c r="AH42">
        <f ca="1">IF(AND(Planning!$E36=100%,$C42&lt;&gt;"00/01/00",Planning!$G36&lt;L$5),1,0)</f>
        <v>0</v>
      </c>
      <c r="AI42">
        <f ca="1">IF(AND(Planning!$E36=100%,$C42&lt;&gt;"00/01/00",Planning!$G36&lt;M$5),1,0)</f>
        <v>0</v>
      </c>
      <c r="AJ42">
        <f ca="1">IF(AND(Planning!$E36=100%,$C42&lt;&gt;"00/01/00",Planning!$G36&lt;N$5),1,0)</f>
        <v>0</v>
      </c>
      <c r="AK42">
        <f ca="1">IF(AND(Planning!$E36=100%,$C42&lt;&gt;"00/01/00",Planning!$G36&lt;O$5),1,0)</f>
        <v>1</v>
      </c>
      <c r="AL42">
        <f ca="1">IF(AND(Planning!$E36=100%,$C42&lt;&gt;"00/01/00",Planning!$G36&lt;P$5),1,0)</f>
        <v>1</v>
      </c>
      <c r="AM42">
        <f ca="1">IF(AND(Planning!$E36=100%,$C42&lt;&gt;"00/01/00",Planning!$G36&lt;Q$5),1,0)</f>
        <v>1</v>
      </c>
      <c r="AN42">
        <f ca="1">IF(AND(Planning!$E36=100%,$C42&lt;&gt;"00/01/00",Planning!$G36&lt;R$5),1,0)</f>
        <v>1</v>
      </c>
    </row>
    <row r="43" spans="1:40" x14ac:dyDescent="0.25">
      <c r="A43" t="str" cm="1">
        <f t="array" aca="1" ref="A43" ca="1">_xlfn.IFS(Planning!$G37&lt;= $B$6, Planning!$B37, Planning!$G37 &gt; $B$6, "")</f>
        <v>C.6.1 - Mise en place des droits des utilisateurs dans la base de données</v>
      </c>
      <c r="B43" s="76" cm="1">
        <f t="array" aca="1" ref="B43" ca="1">_xlfn.IFS(Planning!$G37 &lt;= $B$6, Planning!$E37, Planning!$G37 &gt; $B$6, "")</f>
        <v>1</v>
      </c>
      <c r="C43" t="str" cm="1">
        <f t="array" aca="1" ref="C43" ca="1">TEXT(_xlfn.IFS(Planning!$G37 &lt;= $B$6, Planning!$F37, Planning!$G37 &gt; $B$6, ""), "JJ/MM/AA")</f>
        <v>12/11/21</v>
      </c>
      <c r="D43" t="str" cm="1">
        <f t="array" aca="1" ref="D43" ca="1">TEXT(_xlfn.IFS(Planning!$G37 &lt;= $B$6,Planning!$G37, Planning!$G37 &gt; $B$6, ""), "JJ/MM/AA")</f>
        <v>15/12/21</v>
      </c>
      <c r="E43">
        <f t="shared" ca="1" si="13"/>
        <v>1</v>
      </c>
      <c r="F43" s="75">
        <f ca="1">IF(AND(Planning!$G37&lt;='Base de données'!$B$6,D43&lt;&gt;"00/01/00"),1,0)</f>
        <v>1</v>
      </c>
      <c r="G43" s="151">
        <f t="shared" ca="1" si="14"/>
        <v>1</v>
      </c>
      <c r="H43" s="164"/>
      <c r="I43" s="164"/>
      <c r="J43" s="164"/>
      <c r="K43" s="164"/>
      <c r="L43" s="164"/>
      <c r="M43">
        <v>0</v>
      </c>
      <c r="N43">
        <f ca="1">IF(AND(Planning!$G37&lt;F$5,$C43&lt;&gt;"00/01/00"),1,0)</f>
        <v>0</v>
      </c>
      <c r="O43">
        <f ca="1">IF(AND(Planning!$G37&lt;G$5,$C43&lt;&gt;"00/01/00"),1,0)</f>
        <v>0</v>
      </c>
      <c r="P43">
        <f ca="1">IF(AND(Planning!$G37&lt;H$5,$C43&lt;&gt;"00/01/00"),1,0)</f>
        <v>0</v>
      </c>
      <c r="Q43">
        <f ca="1">IF(AND(Planning!$G37&lt;I$5,$C43&lt;&gt;"00/01/00"),1,0)</f>
        <v>0</v>
      </c>
      <c r="R43">
        <f ca="1">IF(AND(Planning!$G37&lt;J$5,$C43&lt;&gt;"00/01/00"),1,0)</f>
        <v>0</v>
      </c>
      <c r="S43">
        <f ca="1">IF(AND(Planning!$G37&lt;K$5,$C43&lt;&gt;"00/01/00"),1,0)</f>
        <v>0</v>
      </c>
      <c r="T43">
        <f ca="1">IF(AND(Planning!$G37&lt;L$5,$C43&lt;&gt;"00/01/00"),1,0)</f>
        <v>0</v>
      </c>
      <c r="U43">
        <f ca="1">IF(AND(Planning!$G37&lt;M$5,$C43&lt;&gt;"00/01/00"),1,0)</f>
        <v>0</v>
      </c>
      <c r="V43">
        <f ca="1">IF(AND(Planning!$G37&lt;N$5,$C43&lt;&gt;"00/01/00"),1,0)</f>
        <v>0</v>
      </c>
      <c r="W43">
        <f ca="1">IF(AND(Planning!$G37&lt;O$5,$C43&lt;&gt;"00/01/00"),1,0)</f>
        <v>1</v>
      </c>
      <c r="X43">
        <f ca="1">IF(AND(Planning!$G37&lt;P$5,$C43&lt;&gt;"00/01/00"),1,0)</f>
        <v>1</v>
      </c>
      <c r="Y43">
        <f ca="1">IF(AND(Planning!$G37&lt;Q$5,$C43&lt;&gt;"00/01/00"),1,0)</f>
        <v>1</v>
      </c>
      <c r="Z43">
        <f ca="1">IF(AND(Planning!$G37&lt;R$5,$C43&lt;&gt;"00/01/00"),1,0)</f>
        <v>1</v>
      </c>
      <c r="AA43">
        <f ca="1">IF(AND(Planning!$E37=100%,$C43&lt;&gt;"00/01/00",Planning!$G37&lt;E$5),1,0)</f>
        <v>0</v>
      </c>
      <c r="AB43">
        <f ca="1">IF(AND(Planning!$E37=100%,$C43&lt;&gt;"00/01/00",Planning!$G37&lt;F$5),1,0)</f>
        <v>0</v>
      </c>
      <c r="AC43">
        <f ca="1">IF(AND(Planning!$E37=100%,$C43&lt;&gt;"00/01/00",Planning!$G37&lt;G$5),1,0)</f>
        <v>0</v>
      </c>
      <c r="AD43">
        <f ca="1">IF(AND(Planning!$E37=100%,$C43&lt;&gt;"00/01/00",Planning!$G37&lt;H$5),1,0)</f>
        <v>0</v>
      </c>
      <c r="AE43">
        <f ca="1">IF(AND(Planning!$E37=100%,$C43&lt;&gt;"00/01/00",Planning!$G37&lt;I$5),1,0)</f>
        <v>0</v>
      </c>
      <c r="AF43">
        <f ca="1">IF(AND(Planning!$E37=100%,$C43&lt;&gt;"00/01/00",Planning!$G37&lt;J$5),1,0)</f>
        <v>0</v>
      </c>
      <c r="AG43">
        <f ca="1">IF(AND(Planning!$E37=100%,$C43&lt;&gt;"00/01/00",Planning!$G37&lt;K$5),1,0)</f>
        <v>0</v>
      </c>
      <c r="AH43">
        <f ca="1">IF(AND(Planning!$E37=100%,$C43&lt;&gt;"00/01/00",Planning!$G37&lt;L$5),1,0)</f>
        <v>0</v>
      </c>
      <c r="AI43">
        <f ca="1">IF(AND(Planning!$E37=100%,$C43&lt;&gt;"00/01/00",Planning!$G37&lt;M$5),1,0)</f>
        <v>0</v>
      </c>
      <c r="AJ43">
        <f ca="1">IF(AND(Planning!$E37=100%,$C43&lt;&gt;"00/01/00",Planning!$G37&lt;N$5),1,0)</f>
        <v>0</v>
      </c>
      <c r="AK43">
        <f ca="1">IF(AND(Planning!$E37=100%,$C43&lt;&gt;"00/01/00",Planning!$G37&lt;O$5),1,0)</f>
        <v>1</v>
      </c>
      <c r="AL43">
        <f ca="1">IF(AND(Planning!$E37=100%,$C43&lt;&gt;"00/01/00",Planning!$G37&lt;P$5),1,0)</f>
        <v>1</v>
      </c>
      <c r="AM43">
        <f ca="1">IF(AND(Planning!$E37=100%,$C43&lt;&gt;"00/01/00",Planning!$G37&lt;Q$5),1,0)</f>
        <v>1</v>
      </c>
      <c r="AN43">
        <f ca="1">IF(AND(Planning!$E37=100%,$C43&lt;&gt;"00/01/00",Planning!$G37&lt;R$5),1,0)</f>
        <v>1</v>
      </c>
    </row>
    <row r="44" spans="1:40" x14ac:dyDescent="0.25">
      <c r="A44" t="str" cm="1">
        <f t="array" aca="1" ref="A44" ca="1">_xlfn.IFS(Planning!$G38&lt;= $B$6, Planning!$B38, Planning!$G38 &gt; $B$6, "")</f>
        <v>C.6.2 - Mise en place des droits des admins/gestionnaires dans les pages HTML</v>
      </c>
      <c r="B44" s="76" cm="1">
        <f t="array" aca="1" ref="B44" ca="1">_xlfn.IFS(Planning!$G38 &lt;= $B$6, Planning!$E38, Planning!$G38 &gt; $B$6, "")</f>
        <v>1</v>
      </c>
      <c r="C44" t="str" cm="1">
        <f t="array" aca="1" ref="C44" ca="1">TEXT(_xlfn.IFS(Planning!$G38 &lt;= $B$6, Planning!$F38, Planning!$G38 &gt; $B$6, ""), "JJ/MM/AA")</f>
        <v>16/12/21</v>
      </c>
      <c r="D44" t="str" cm="1">
        <f t="array" aca="1" ref="D44" ca="1">TEXT(_xlfn.IFS(Planning!$G38 &lt;= $B$6,Planning!$G38, Planning!$G38 &gt; $B$6, ""), "JJ/MM/AA")</f>
        <v>30/12/21</v>
      </c>
      <c r="E44">
        <f t="shared" ca="1" si="13"/>
        <v>1</v>
      </c>
      <c r="F44" s="75">
        <f ca="1">IF(AND(Planning!$G38&lt;='Base de données'!$B$6,D44&lt;&gt;"00/01/00"),1,0)</f>
        <v>1</v>
      </c>
      <c r="G44" s="151">
        <f t="shared" ca="1" si="14"/>
        <v>1</v>
      </c>
      <c r="H44" s="164"/>
      <c r="I44" s="164"/>
      <c r="J44" s="164"/>
      <c r="K44" s="164"/>
      <c r="L44" s="164"/>
      <c r="M44">
        <v>0</v>
      </c>
      <c r="N44">
        <f ca="1">IF(AND(Planning!$G38&lt;F$5,$C44&lt;&gt;"00/01/00"),1,0)</f>
        <v>0</v>
      </c>
      <c r="O44">
        <f ca="1">IF(AND(Planning!$G38&lt;G$5,$C44&lt;&gt;"00/01/00"),1,0)</f>
        <v>0</v>
      </c>
      <c r="P44">
        <f ca="1">IF(AND(Planning!$G38&lt;H$5,$C44&lt;&gt;"00/01/00"),1,0)</f>
        <v>0</v>
      </c>
      <c r="Q44">
        <f ca="1">IF(AND(Planning!$G38&lt;I$5,$C44&lt;&gt;"00/01/00"),1,0)</f>
        <v>0</v>
      </c>
      <c r="R44">
        <f ca="1">IF(AND(Planning!$G38&lt;J$5,$C44&lt;&gt;"00/01/00"),1,0)</f>
        <v>0</v>
      </c>
      <c r="S44">
        <f ca="1">IF(AND(Planning!$G38&lt;K$5,$C44&lt;&gt;"00/01/00"),1,0)</f>
        <v>0</v>
      </c>
      <c r="T44">
        <f ca="1">IF(AND(Planning!$G38&lt;L$5,$C44&lt;&gt;"00/01/00"),1,0)</f>
        <v>0</v>
      </c>
      <c r="U44">
        <f ca="1">IF(AND(Planning!$G38&lt;M$5,$C44&lt;&gt;"00/01/00"),1,0)</f>
        <v>0</v>
      </c>
      <c r="V44">
        <f ca="1">IF(AND(Planning!$G38&lt;N$5,$C44&lt;&gt;"00/01/00"),1,0)</f>
        <v>0</v>
      </c>
      <c r="W44">
        <f ca="1">IF(AND(Planning!$G38&lt;O$5,$C44&lt;&gt;"00/01/00"),1,0)</f>
        <v>1</v>
      </c>
      <c r="X44">
        <f ca="1">IF(AND(Planning!$G38&lt;P$5,$C44&lt;&gt;"00/01/00"),1,0)</f>
        <v>1</v>
      </c>
      <c r="Y44">
        <f ca="1">IF(AND(Planning!$G38&lt;Q$5,$C44&lt;&gt;"00/01/00"),1,0)</f>
        <v>1</v>
      </c>
      <c r="Z44">
        <f ca="1">IF(AND(Planning!$G38&lt;R$5,$C44&lt;&gt;"00/01/00"),1,0)</f>
        <v>1</v>
      </c>
      <c r="AA44">
        <f ca="1">IF(AND(Planning!$E38=100%,$C44&lt;&gt;"00/01/00",Planning!$G38&lt;E$5),1,0)</f>
        <v>0</v>
      </c>
      <c r="AB44">
        <f ca="1">IF(AND(Planning!$E38=100%,$C44&lt;&gt;"00/01/00",Planning!$G38&lt;F$5),1,0)</f>
        <v>0</v>
      </c>
      <c r="AC44">
        <f ca="1">IF(AND(Planning!$E38=100%,$C44&lt;&gt;"00/01/00",Planning!$G38&lt;G$5),1,0)</f>
        <v>0</v>
      </c>
      <c r="AD44">
        <f ca="1">IF(AND(Planning!$E38=100%,$C44&lt;&gt;"00/01/00",Planning!$G38&lt;H$5),1,0)</f>
        <v>0</v>
      </c>
      <c r="AE44">
        <f ca="1">IF(AND(Planning!$E38=100%,$C44&lt;&gt;"00/01/00",Planning!$G38&lt;I$5),1,0)</f>
        <v>0</v>
      </c>
      <c r="AF44">
        <f ca="1">IF(AND(Planning!$E38=100%,$C44&lt;&gt;"00/01/00",Planning!$G38&lt;J$5),1,0)</f>
        <v>0</v>
      </c>
      <c r="AG44">
        <f ca="1">IF(AND(Planning!$E38=100%,$C44&lt;&gt;"00/01/00",Planning!$G38&lt;K$5),1,0)</f>
        <v>0</v>
      </c>
      <c r="AH44">
        <f ca="1">IF(AND(Planning!$E38=100%,$C44&lt;&gt;"00/01/00",Planning!$G38&lt;L$5),1,0)</f>
        <v>0</v>
      </c>
      <c r="AI44">
        <f ca="1">IF(AND(Planning!$E38=100%,$C44&lt;&gt;"00/01/00",Planning!$G38&lt;M$5),1,0)</f>
        <v>0</v>
      </c>
      <c r="AJ44">
        <f ca="1">IF(AND(Planning!$E38=100%,$C44&lt;&gt;"00/01/00",Planning!$G38&lt;N$5),1,0)</f>
        <v>0</v>
      </c>
      <c r="AK44">
        <f ca="1">IF(AND(Planning!$E38=100%,$C44&lt;&gt;"00/01/00",Planning!$G38&lt;O$5),1,0)</f>
        <v>1</v>
      </c>
      <c r="AL44">
        <f ca="1">IF(AND(Planning!$E38=100%,$C44&lt;&gt;"00/01/00",Planning!$G38&lt;P$5),1,0)</f>
        <v>1</v>
      </c>
      <c r="AM44">
        <f ca="1">IF(AND(Planning!$E38=100%,$C44&lt;&gt;"00/01/00",Planning!$G38&lt;Q$5),1,0)</f>
        <v>1</v>
      </c>
      <c r="AN44">
        <f ca="1">IF(AND(Planning!$E38=100%,$C44&lt;&gt;"00/01/00",Planning!$G38&lt;R$5),1,0)</f>
        <v>1</v>
      </c>
    </row>
    <row r="45" spans="1:40" x14ac:dyDescent="0.25">
      <c r="A45" t="str" cm="1">
        <f t="array" aca="1" ref="A45" ca="1">_xlfn.IFS(Planning!$G39&lt;= $B$6, Planning!$B39, Planning!$G39 &gt; $B$6, "")</f>
        <v>C.7 - Téléchargements et récupération des données</v>
      </c>
      <c r="B45" s="76" cm="1">
        <f t="array" aca="1" ref="B45" ca="1">_xlfn.IFS(Planning!$G39 &lt;= $B$6, Planning!$E39, Planning!$G39 &gt; $B$6, "")</f>
        <v>1</v>
      </c>
      <c r="C45" t="str" cm="1">
        <f t="array" aca="1" ref="C45" ca="1">TEXT(_xlfn.IFS(Planning!$G39 &lt;= $B$6, Planning!$F39, Planning!$G39 &gt; $B$6, ""), "JJ/MM/AA")</f>
        <v>20/12/21</v>
      </c>
      <c r="D45" t="str" cm="1">
        <f t="array" aca="1" ref="D45" ca="1">TEXT(_xlfn.IFS(Planning!$G39 &lt;= $B$6,Planning!$G39, Planning!$G39 &gt; $B$6, ""), "JJ/MM/AA")</f>
        <v>03/01/22</v>
      </c>
      <c r="E45">
        <f t="shared" ca="1" si="13"/>
        <v>1</v>
      </c>
      <c r="F45" s="75">
        <f ca="1">IF(AND(Planning!$G39&lt;='Base de données'!$B$6,D45&lt;&gt;"00/01/00"),1,0)</f>
        <v>1</v>
      </c>
      <c r="G45" s="151">
        <f t="shared" ca="1" si="14"/>
        <v>1</v>
      </c>
      <c r="H45" s="164"/>
      <c r="I45" s="164"/>
      <c r="J45" s="164"/>
      <c r="K45" s="164"/>
      <c r="L45" s="164"/>
      <c r="M45">
        <v>0</v>
      </c>
      <c r="N45">
        <f ca="1">IF(AND(Planning!$G39&lt;F$5,$C45&lt;&gt;"00/01/00"),1,0)</f>
        <v>0</v>
      </c>
      <c r="O45">
        <f ca="1">IF(AND(Planning!$G39&lt;G$5,$C45&lt;&gt;"00/01/00"),1,0)</f>
        <v>0</v>
      </c>
      <c r="P45">
        <f ca="1">IF(AND(Planning!$G39&lt;H$5,$C45&lt;&gt;"00/01/00"),1,0)</f>
        <v>0</v>
      </c>
      <c r="Q45">
        <f ca="1">IF(AND(Planning!$G39&lt;I$5,$C45&lt;&gt;"00/01/00"),1,0)</f>
        <v>0</v>
      </c>
      <c r="R45">
        <f ca="1">IF(AND(Planning!$G39&lt;J$5,$C45&lt;&gt;"00/01/00"),1,0)</f>
        <v>0</v>
      </c>
      <c r="S45">
        <f ca="1">IF(AND(Planning!$G39&lt;K$5,$C45&lt;&gt;"00/01/00"),1,0)</f>
        <v>0</v>
      </c>
      <c r="T45">
        <f ca="1">IF(AND(Planning!$G39&lt;L$5,$C45&lt;&gt;"00/01/00"),1,0)</f>
        <v>0</v>
      </c>
      <c r="U45">
        <f ca="1">IF(AND(Planning!$G39&lt;M$5,$C45&lt;&gt;"00/01/00"),1,0)</f>
        <v>0</v>
      </c>
      <c r="V45">
        <f ca="1">IF(AND(Planning!$G39&lt;N$5,$C45&lt;&gt;"00/01/00"),1,0)</f>
        <v>0</v>
      </c>
      <c r="W45">
        <f ca="1">IF(AND(Planning!$G39&lt;O$5,$C45&lt;&gt;"00/01/00"),1,0)</f>
        <v>0</v>
      </c>
      <c r="X45">
        <f ca="1">IF(AND(Planning!$G39&lt;P$5,$C45&lt;&gt;"00/01/00"),1,0)</f>
        <v>1</v>
      </c>
      <c r="Y45">
        <f ca="1">IF(AND(Planning!$G39&lt;Q$5,$C45&lt;&gt;"00/01/00"),1,0)</f>
        <v>1</v>
      </c>
      <c r="Z45">
        <f ca="1">IF(AND(Planning!$G39&lt;R$5,$C45&lt;&gt;"00/01/00"),1,0)</f>
        <v>1</v>
      </c>
      <c r="AA45">
        <f ca="1">IF(AND(Planning!$E39=100%,$C45&lt;&gt;"00/01/00",Planning!$G39&lt;E$5),1,0)</f>
        <v>0</v>
      </c>
      <c r="AB45">
        <f ca="1">IF(AND(Planning!$E39=100%,$C45&lt;&gt;"00/01/00",Planning!$G39&lt;F$5),1,0)</f>
        <v>0</v>
      </c>
      <c r="AC45">
        <f ca="1">IF(AND(Planning!$E39=100%,$C45&lt;&gt;"00/01/00",Planning!$G39&lt;G$5),1,0)</f>
        <v>0</v>
      </c>
      <c r="AD45">
        <f ca="1">IF(AND(Planning!$E39=100%,$C45&lt;&gt;"00/01/00",Planning!$G39&lt;H$5),1,0)</f>
        <v>0</v>
      </c>
      <c r="AE45">
        <f ca="1">IF(AND(Planning!$E39=100%,$C45&lt;&gt;"00/01/00",Planning!$G39&lt;I$5),1,0)</f>
        <v>0</v>
      </c>
      <c r="AF45">
        <f ca="1">IF(AND(Planning!$E39=100%,$C45&lt;&gt;"00/01/00",Planning!$G39&lt;J$5),1,0)</f>
        <v>0</v>
      </c>
      <c r="AG45">
        <f ca="1">IF(AND(Planning!$E39=100%,$C45&lt;&gt;"00/01/00",Planning!$G39&lt;K$5),1,0)</f>
        <v>0</v>
      </c>
      <c r="AH45">
        <f ca="1">IF(AND(Planning!$E39=100%,$C45&lt;&gt;"00/01/00",Planning!$G39&lt;L$5),1,0)</f>
        <v>0</v>
      </c>
      <c r="AI45">
        <f ca="1">IF(AND(Planning!$E39=100%,$C45&lt;&gt;"00/01/00",Planning!$G39&lt;M$5),1,0)</f>
        <v>0</v>
      </c>
      <c r="AJ45">
        <f ca="1">IF(AND(Planning!$E39=100%,$C45&lt;&gt;"00/01/00",Planning!$G39&lt;N$5),1,0)</f>
        <v>0</v>
      </c>
      <c r="AK45">
        <f ca="1">IF(AND(Planning!$E39=100%,$C45&lt;&gt;"00/01/00",Planning!$G39&lt;O$5),1,0)</f>
        <v>0</v>
      </c>
      <c r="AL45">
        <f ca="1">IF(AND(Planning!$E39=100%,$C45&lt;&gt;"00/01/00",Planning!$G39&lt;P$5),1,0)</f>
        <v>1</v>
      </c>
      <c r="AM45">
        <f ca="1">IF(AND(Planning!$E39=100%,$C45&lt;&gt;"00/01/00",Planning!$G39&lt;Q$5),1,0)</f>
        <v>1</v>
      </c>
      <c r="AN45">
        <f ca="1">IF(AND(Planning!$E39=100%,$C45&lt;&gt;"00/01/00",Planning!$G39&lt;R$5),1,0)</f>
        <v>1</v>
      </c>
    </row>
    <row r="46" spans="1:40" x14ac:dyDescent="0.25">
      <c r="A46" t="str" cm="1">
        <f t="array" aca="1" ref="A46" ca="1">_xlfn.IFS(Planning!$G40&lt;= $B$6, Planning!$B40, Planning!$G40 &gt; $B$6, "")</f>
        <v>C.8 - Affichage des graphiques</v>
      </c>
      <c r="B46" s="76" cm="1">
        <f t="array" aca="1" ref="B46" ca="1">_xlfn.IFS(Planning!$G40 &lt;= $B$6, Planning!$E40, Planning!$G40 &gt; $B$6, "")</f>
        <v>1</v>
      </c>
      <c r="C46" t="str" cm="1">
        <f t="array" aca="1" ref="C46" ca="1">TEXT(_xlfn.IFS(Planning!$G40 &lt;= $B$6, Planning!$F40, Planning!$G40 &gt; $B$6, ""), "JJ/MM/AA")</f>
        <v>12/11/21</v>
      </c>
      <c r="D46" t="str" cm="1">
        <f t="array" aca="1" ref="D46" ca="1">TEXT(_xlfn.IFS(Planning!$G40 &lt;= $B$6,Planning!$G40, Planning!$G40 &gt; $B$6, ""), "JJ/MM/AA")</f>
        <v>02/01/22</v>
      </c>
      <c r="E46">
        <f t="shared" ca="1" si="13"/>
        <v>1</v>
      </c>
      <c r="F46" s="75">
        <f ca="1">IF(AND(Planning!$G40&lt;='Base de données'!$B$6,D46&lt;&gt;"00/01/00"),1,0)</f>
        <v>1</v>
      </c>
      <c r="G46" s="151">
        <f t="shared" ca="1" si="14"/>
        <v>1</v>
      </c>
      <c r="H46" s="164"/>
      <c r="I46" s="164"/>
      <c r="J46" s="164"/>
      <c r="K46" s="164"/>
      <c r="L46" s="164"/>
      <c r="M46">
        <v>0</v>
      </c>
      <c r="N46">
        <f ca="1">IF(AND(Planning!$G40&lt;F$5,$C46&lt;&gt;"00/01/00"),1,0)</f>
        <v>0</v>
      </c>
      <c r="O46">
        <f ca="1">IF(AND(Planning!$G40&lt;G$5,$C46&lt;&gt;"00/01/00"),1,0)</f>
        <v>0</v>
      </c>
      <c r="P46">
        <f ca="1">IF(AND(Planning!$G40&lt;H$5,$C46&lt;&gt;"00/01/00"),1,0)</f>
        <v>0</v>
      </c>
      <c r="Q46">
        <f ca="1">IF(AND(Planning!$G40&lt;I$5,$C46&lt;&gt;"00/01/00"),1,0)</f>
        <v>0</v>
      </c>
      <c r="R46">
        <f ca="1">IF(AND(Planning!$G40&lt;J$5,$C46&lt;&gt;"00/01/00"),1,0)</f>
        <v>0</v>
      </c>
      <c r="S46">
        <f ca="1">IF(AND(Planning!$G40&lt;K$5,$C46&lt;&gt;"00/01/00"),1,0)</f>
        <v>0</v>
      </c>
      <c r="T46">
        <f ca="1">IF(AND(Planning!$G40&lt;L$5,$C46&lt;&gt;"00/01/00"),1,0)</f>
        <v>0</v>
      </c>
      <c r="U46">
        <f ca="1">IF(AND(Planning!$G40&lt;M$5,$C46&lt;&gt;"00/01/00"),1,0)</f>
        <v>0</v>
      </c>
      <c r="V46">
        <f ca="1">IF(AND(Planning!$G40&lt;N$5,$C46&lt;&gt;"00/01/00"),1,0)</f>
        <v>0</v>
      </c>
      <c r="W46">
        <f ca="1">IF(AND(Planning!$G40&lt;O$5,$C46&lt;&gt;"00/01/00"),1,0)</f>
        <v>0</v>
      </c>
      <c r="X46">
        <f ca="1">IF(AND(Planning!$G40&lt;P$5,$C46&lt;&gt;"00/01/00"),1,0)</f>
        <v>1</v>
      </c>
      <c r="Y46">
        <f ca="1">IF(AND(Planning!$G40&lt;Q$5,$C46&lt;&gt;"00/01/00"),1,0)</f>
        <v>1</v>
      </c>
      <c r="Z46">
        <f ca="1">IF(AND(Planning!$G40&lt;R$5,$C46&lt;&gt;"00/01/00"),1,0)</f>
        <v>1</v>
      </c>
      <c r="AA46">
        <f ca="1">IF(AND(Planning!$E40=100%,$C46&lt;&gt;"00/01/00",Planning!$G40&lt;E$5),1,0)</f>
        <v>0</v>
      </c>
      <c r="AB46">
        <f ca="1">IF(AND(Planning!$E40=100%,$C46&lt;&gt;"00/01/00",Planning!$G40&lt;F$5),1,0)</f>
        <v>0</v>
      </c>
      <c r="AC46">
        <f ca="1">IF(AND(Planning!$E40=100%,$C46&lt;&gt;"00/01/00",Planning!$G40&lt;G$5),1,0)</f>
        <v>0</v>
      </c>
      <c r="AD46">
        <f ca="1">IF(AND(Planning!$E40=100%,$C46&lt;&gt;"00/01/00",Planning!$G40&lt;H$5),1,0)</f>
        <v>0</v>
      </c>
      <c r="AE46">
        <f ca="1">IF(AND(Planning!$E40=100%,$C46&lt;&gt;"00/01/00",Planning!$G40&lt;I$5),1,0)</f>
        <v>0</v>
      </c>
      <c r="AF46">
        <f ca="1">IF(AND(Planning!$E40=100%,$C46&lt;&gt;"00/01/00",Planning!$G40&lt;J$5),1,0)</f>
        <v>0</v>
      </c>
      <c r="AG46">
        <f ca="1">IF(AND(Planning!$E40=100%,$C46&lt;&gt;"00/01/00",Planning!$G40&lt;K$5),1,0)</f>
        <v>0</v>
      </c>
      <c r="AH46">
        <f ca="1">IF(AND(Planning!$E40=100%,$C46&lt;&gt;"00/01/00",Planning!$G40&lt;L$5),1,0)</f>
        <v>0</v>
      </c>
      <c r="AI46">
        <f ca="1">IF(AND(Planning!$E40=100%,$C46&lt;&gt;"00/01/00",Planning!$G40&lt;M$5),1,0)</f>
        <v>0</v>
      </c>
      <c r="AJ46">
        <f ca="1">IF(AND(Planning!$E40=100%,$C46&lt;&gt;"00/01/00",Planning!$G40&lt;N$5),1,0)</f>
        <v>0</v>
      </c>
      <c r="AK46">
        <f ca="1">IF(AND(Planning!$E40=100%,$C46&lt;&gt;"00/01/00",Planning!$G40&lt;O$5),1,0)</f>
        <v>0</v>
      </c>
      <c r="AL46">
        <f ca="1">IF(AND(Planning!$E40=100%,$C46&lt;&gt;"00/01/00",Planning!$G40&lt;P$5),1,0)</f>
        <v>1</v>
      </c>
      <c r="AM46">
        <f ca="1">IF(AND(Planning!$E40=100%,$C46&lt;&gt;"00/01/00",Planning!$G40&lt;Q$5),1,0)</f>
        <v>1</v>
      </c>
      <c r="AN46">
        <f ca="1">IF(AND(Planning!$E40=100%,$C46&lt;&gt;"00/01/00",Planning!$G40&lt;R$5),1,0)</f>
        <v>1</v>
      </c>
    </row>
    <row r="47" spans="1:40" x14ac:dyDescent="0.25">
      <c r="A47" t="str" cm="1">
        <f t="array" aca="1" ref="A47" ca="1">_xlfn.IFS(Planning!$G41&lt;= $B$6, Planning!$B41, Planning!$G41 &gt; $B$6, "")</f>
        <v>C.8.0 - Apprentissage PHP/MySQL</v>
      </c>
      <c r="B47" s="76" cm="1">
        <f t="array" aca="1" ref="B47" ca="1">_xlfn.IFS(Planning!$G41 &lt;= $B$6, Planning!$E41, Planning!$G41 &gt; $B$6, "")</f>
        <v>1</v>
      </c>
      <c r="C47" t="str" cm="1">
        <f t="array" aca="1" ref="C47" ca="1">TEXT(_xlfn.IFS(Planning!$G41 &lt;= $B$6, Planning!$F41, Planning!$G41 &gt; $B$6, ""), "JJ/MM/AA")</f>
        <v>12/11/21</v>
      </c>
      <c r="D47" t="str" cm="1">
        <f t="array" aca="1" ref="D47" ca="1">TEXT(_xlfn.IFS(Planning!$G41 &lt;= $B$6,Planning!$G41, Planning!$G41 &gt; $B$6, ""), "JJ/MM/AA")</f>
        <v>01/12/21</v>
      </c>
      <c r="E47">
        <f t="shared" ca="1" si="13"/>
        <v>1</v>
      </c>
      <c r="F47" s="75">
        <f ca="1">IF(AND(Planning!$G41&lt;='Base de données'!$B$6,D47&lt;&gt;"00/01/00"),1,0)</f>
        <v>1</v>
      </c>
      <c r="G47" s="151">
        <f t="shared" ca="1" si="14"/>
        <v>1</v>
      </c>
      <c r="H47" s="164"/>
      <c r="I47" s="164"/>
      <c r="J47" s="164"/>
      <c r="K47" s="164"/>
      <c r="L47" s="164"/>
      <c r="M47">
        <v>0</v>
      </c>
      <c r="N47">
        <f ca="1">IF(AND(Planning!$G41&lt;F$5,$C47&lt;&gt;"00/01/00"),1,0)</f>
        <v>0</v>
      </c>
      <c r="O47">
        <f ca="1">IF(AND(Planning!$G41&lt;G$5,$C47&lt;&gt;"00/01/00"),1,0)</f>
        <v>0</v>
      </c>
      <c r="P47">
        <f ca="1">IF(AND(Planning!$G41&lt;H$5,$C47&lt;&gt;"00/01/00"),1,0)</f>
        <v>0</v>
      </c>
      <c r="Q47">
        <f ca="1">IF(AND(Planning!$G41&lt;I$5,$C47&lt;&gt;"00/01/00"),1,0)</f>
        <v>0</v>
      </c>
      <c r="R47">
        <f ca="1">IF(AND(Planning!$G41&lt;J$5,$C47&lt;&gt;"00/01/00"),1,0)</f>
        <v>0</v>
      </c>
      <c r="S47">
        <f ca="1">IF(AND(Planning!$G41&lt;K$5,$C47&lt;&gt;"00/01/00"),1,0)</f>
        <v>0</v>
      </c>
      <c r="T47">
        <f ca="1">IF(AND(Planning!$G41&lt;L$5,$C47&lt;&gt;"00/01/00"),1,0)</f>
        <v>0</v>
      </c>
      <c r="U47">
        <f ca="1">IF(AND(Planning!$G41&lt;M$5,$C47&lt;&gt;"00/01/00"),1,0)</f>
        <v>1</v>
      </c>
      <c r="V47">
        <f ca="1">IF(AND(Planning!$G41&lt;N$5,$C47&lt;&gt;"00/01/00"),1,0)</f>
        <v>1</v>
      </c>
      <c r="W47">
        <f ca="1">IF(AND(Planning!$G41&lt;O$5,$C47&lt;&gt;"00/01/00"),1,0)</f>
        <v>1</v>
      </c>
      <c r="X47">
        <f ca="1">IF(AND(Planning!$G41&lt;P$5,$C47&lt;&gt;"00/01/00"),1,0)</f>
        <v>1</v>
      </c>
      <c r="Y47">
        <f ca="1">IF(AND(Planning!$G41&lt;Q$5,$C47&lt;&gt;"00/01/00"),1,0)</f>
        <v>1</v>
      </c>
      <c r="Z47">
        <f ca="1">IF(AND(Planning!$G41&lt;R$5,$C47&lt;&gt;"00/01/00"),1,0)</f>
        <v>1</v>
      </c>
      <c r="AA47">
        <f ca="1">IF(AND(Planning!$E41=100%,$C47&lt;&gt;"00/01/00",Planning!$G41&lt;E$5),1,0)</f>
        <v>0</v>
      </c>
      <c r="AB47">
        <f ca="1">IF(AND(Planning!$E41=100%,$C47&lt;&gt;"00/01/00",Planning!$G41&lt;F$5),1,0)</f>
        <v>0</v>
      </c>
      <c r="AC47">
        <f ca="1">IF(AND(Planning!$E41=100%,$C47&lt;&gt;"00/01/00",Planning!$G41&lt;G$5),1,0)</f>
        <v>0</v>
      </c>
      <c r="AD47">
        <f ca="1">IF(AND(Planning!$E41=100%,$C47&lt;&gt;"00/01/00",Planning!$G41&lt;H$5),1,0)</f>
        <v>0</v>
      </c>
      <c r="AE47">
        <f ca="1">IF(AND(Planning!$E41=100%,$C47&lt;&gt;"00/01/00",Planning!$G41&lt;I$5),1,0)</f>
        <v>0</v>
      </c>
      <c r="AF47">
        <f ca="1">IF(AND(Planning!$E41=100%,$C47&lt;&gt;"00/01/00",Planning!$G41&lt;J$5),1,0)</f>
        <v>0</v>
      </c>
      <c r="AG47">
        <f ca="1">IF(AND(Planning!$E41=100%,$C47&lt;&gt;"00/01/00",Planning!$G41&lt;K$5),1,0)</f>
        <v>0</v>
      </c>
      <c r="AH47">
        <f ca="1">IF(AND(Planning!$E41=100%,$C47&lt;&gt;"00/01/00",Planning!$G41&lt;L$5),1,0)</f>
        <v>0</v>
      </c>
      <c r="AI47">
        <f ca="1">IF(AND(Planning!$E41=100%,$C47&lt;&gt;"00/01/00",Planning!$G41&lt;M$5),1,0)</f>
        <v>1</v>
      </c>
      <c r="AJ47">
        <f ca="1">IF(AND(Planning!$E41=100%,$C47&lt;&gt;"00/01/00",Planning!$G41&lt;N$5),1,0)</f>
        <v>1</v>
      </c>
      <c r="AK47">
        <f ca="1">IF(AND(Planning!$E41=100%,$C47&lt;&gt;"00/01/00",Planning!$G41&lt;O$5),1,0)</f>
        <v>1</v>
      </c>
      <c r="AL47">
        <f ca="1">IF(AND(Planning!$E41=100%,$C47&lt;&gt;"00/01/00",Planning!$G41&lt;P$5),1,0)</f>
        <v>1</v>
      </c>
      <c r="AM47">
        <f ca="1">IF(AND(Planning!$E41=100%,$C47&lt;&gt;"00/01/00",Planning!$G41&lt;Q$5),1,0)</f>
        <v>1</v>
      </c>
      <c r="AN47">
        <f ca="1">IF(AND(Planning!$E41=100%,$C47&lt;&gt;"00/01/00",Planning!$G41&lt;R$5),1,0)</f>
        <v>1</v>
      </c>
    </row>
    <row r="48" spans="1:40" x14ac:dyDescent="0.25">
      <c r="A48" t="str" cm="1">
        <f t="array" aca="1" ref="A48" ca="1">_xlfn.IFS(Planning!$G42&lt;= $B$6, Planning!$B42, Planning!$G42 &gt; $B$6, "")</f>
        <v>C.8.1 - Graphique en courbe sur la journée</v>
      </c>
      <c r="B48" s="76" cm="1">
        <f t="array" aca="1" ref="B48" ca="1">_xlfn.IFS(Planning!$G42 &lt;= $B$6, Planning!$E42, Planning!$G42 &gt; $B$6, "")</f>
        <v>1</v>
      </c>
      <c r="C48" t="str" cm="1">
        <f t="array" aca="1" ref="C48" ca="1">TEXT(_xlfn.IFS(Planning!$G42 &lt;= $B$6, Planning!$F42, Planning!$G42 &gt; $B$6, ""), "JJ/MM/AA")</f>
        <v>01/12/21</v>
      </c>
      <c r="D48" t="str" cm="1">
        <f t="array" aca="1" ref="D48" ca="1">TEXT(_xlfn.IFS(Planning!$G42 &lt;= $B$6,Planning!$G42, Planning!$G42 &gt; $B$6, ""), "JJ/MM/AA")</f>
        <v>19/12/21</v>
      </c>
      <c r="E48">
        <f t="shared" ca="1" si="13"/>
        <v>1</v>
      </c>
      <c r="F48" s="75">
        <f ca="1">IF(AND(Planning!$G42&lt;='Base de données'!$B$6,D48&lt;&gt;"00/01/00"),1,0)</f>
        <v>1</v>
      </c>
      <c r="G48" s="151">
        <f t="shared" ca="1" si="14"/>
        <v>1</v>
      </c>
      <c r="H48" s="164"/>
      <c r="I48" s="164"/>
      <c r="J48" s="164"/>
      <c r="K48" s="164"/>
      <c r="L48" s="164"/>
      <c r="M48">
        <v>0</v>
      </c>
      <c r="N48">
        <f ca="1">IF(AND(Planning!$G42&lt;F$5,$C48&lt;&gt;"00/01/00"),1,0)</f>
        <v>0</v>
      </c>
      <c r="O48">
        <f ca="1">IF(AND(Planning!$G42&lt;G$5,$C48&lt;&gt;"00/01/00"),1,0)</f>
        <v>0</v>
      </c>
      <c r="P48">
        <f ca="1">IF(AND(Planning!$G42&lt;H$5,$C48&lt;&gt;"00/01/00"),1,0)</f>
        <v>0</v>
      </c>
      <c r="Q48">
        <f ca="1">IF(AND(Planning!$G42&lt;I$5,$C48&lt;&gt;"00/01/00"),1,0)</f>
        <v>0</v>
      </c>
      <c r="R48">
        <f ca="1">IF(AND(Planning!$G42&lt;J$5,$C48&lt;&gt;"00/01/00"),1,0)</f>
        <v>0</v>
      </c>
      <c r="S48">
        <f ca="1">IF(AND(Planning!$G42&lt;K$5,$C48&lt;&gt;"00/01/00"),1,0)</f>
        <v>0</v>
      </c>
      <c r="T48">
        <f ca="1">IF(AND(Planning!$G42&lt;L$5,$C48&lt;&gt;"00/01/00"),1,0)</f>
        <v>0</v>
      </c>
      <c r="U48">
        <f ca="1">IF(AND(Planning!$G42&lt;M$5,$C48&lt;&gt;"00/01/00"),1,0)</f>
        <v>0</v>
      </c>
      <c r="V48">
        <f ca="1">IF(AND(Planning!$G42&lt;N$5,$C48&lt;&gt;"00/01/00"),1,0)</f>
        <v>0</v>
      </c>
      <c r="W48">
        <f ca="1">IF(AND(Planning!$G42&lt;O$5,$C48&lt;&gt;"00/01/00"),1,0)</f>
        <v>1</v>
      </c>
      <c r="X48">
        <f ca="1">IF(AND(Planning!$G42&lt;P$5,$C48&lt;&gt;"00/01/00"),1,0)</f>
        <v>1</v>
      </c>
      <c r="Y48">
        <f ca="1">IF(AND(Planning!$G42&lt;Q$5,$C48&lt;&gt;"00/01/00"),1,0)</f>
        <v>1</v>
      </c>
      <c r="Z48">
        <f ca="1">IF(AND(Planning!$G42&lt;R$5,$C48&lt;&gt;"00/01/00"),1,0)</f>
        <v>1</v>
      </c>
      <c r="AA48">
        <f ca="1">IF(AND(Planning!$E42=100%,$C48&lt;&gt;"00/01/00",Planning!$G42&lt;E$5),1,0)</f>
        <v>0</v>
      </c>
      <c r="AB48">
        <f ca="1">IF(AND(Planning!$E42=100%,$C48&lt;&gt;"00/01/00",Planning!$G42&lt;F$5),1,0)</f>
        <v>0</v>
      </c>
      <c r="AC48">
        <f ca="1">IF(AND(Planning!$E42=100%,$C48&lt;&gt;"00/01/00",Planning!$G42&lt;G$5),1,0)</f>
        <v>0</v>
      </c>
      <c r="AD48">
        <f ca="1">IF(AND(Planning!$E42=100%,$C48&lt;&gt;"00/01/00",Planning!$G42&lt;H$5),1,0)</f>
        <v>0</v>
      </c>
      <c r="AE48">
        <f ca="1">IF(AND(Planning!$E42=100%,$C48&lt;&gt;"00/01/00",Planning!$G42&lt;I$5),1,0)</f>
        <v>0</v>
      </c>
      <c r="AF48">
        <f ca="1">IF(AND(Planning!$E42=100%,$C48&lt;&gt;"00/01/00",Planning!$G42&lt;J$5),1,0)</f>
        <v>0</v>
      </c>
      <c r="AG48">
        <f ca="1">IF(AND(Planning!$E42=100%,$C48&lt;&gt;"00/01/00",Planning!$G42&lt;K$5),1,0)</f>
        <v>0</v>
      </c>
      <c r="AH48">
        <f ca="1">IF(AND(Planning!$E42=100%,$C48&lt;&gt;"00/01/00",Planning!$G42&lt;L$5),1,0)</f>
        <v>0</v>
      </c>
      <c r="AI48">
        <f ca="1">IF(AND(Planning!$E42=100%,$C48&lt;&gt;"00/01/00",Planning!$G42&lt;M$5),1,0)</f>
        <v>0</v>
      </c>
      <c r="AJ48">
        <f ca="1">IF(AND(Planning!$E42=100%,$C48&lt;&gt;"00/01/00",Planning!$G42&lt;N$5),1,0)</f>
        <v>0</v>
      </c>
      <c r="AK48">
        <f ca="1">IF(AND(Planning!$E42=100%,$C48&lt;&gt;"00/01/00",Planning!$G42&lt;O$5),1,0)</f>
        <v>1</v>
      </c>
      <c r="AL48">
        <f ca="1">IF(AND(Planning!$E42=100%,$C48&lt;&gt;"00/01/00",Planning!$G42&lt;P$5),1,0)</f>
        <v>1</v>
      </c>
      <c r="AM48">
        <f ca="1">IF(AND(Planning!$E42=100%,$C48&lt;&gt;"00/01/00",Planning!$G42&lt;Q$5),1,0)</f>
        <v>1</v>
      </c>
      <c r="AN48">
        <f ca="1">IF(AND(Planning!$E42=100%,$C48&lt;&gt;"00/01/00",Planning!$G42&lt;R$5),1,0)</f>
        <v>1</v>
      </c>
    </row>
    <row r="49" spans="1:40" x14ac:dyDescent="0.25">
      <c r="A49" t="str" cm="1">
        <f t="array" aca="1" ref="A49" ca="1">_xlfn.IFS(Planning!$G43&lt;= $B$6, Planning!$B43, Planning!$G43 &gt; $B$6, "")</f>
        <v>C.8.2 - Graphique en courbe sur le mois</v>
      </c>
      <c r="B49" s="76" cm="1">
        <f t="array" aca="1" ref="B49" ca="1">_xlfn.IFS(Planning!$G43 &lt;= $B$6, Planning!$E43, Planning!$G43 &gt; $B$6, "")</f>
        <v>1</v>
      </c>
      <c r="C49" t="str" cm="1">
        <f t="array" aca="1" ref="C49" ca="1">TEXT(_xlfn.IFS(Planning!$G43 &lt;= $B$6, Planning!$F43, Planning!$G43 &gt; $B$6, ""), "JJ/MM/AA")</f>
        <v>20/12/21</v>
      </c>
      <c r="D49" t="str" cm="1">
        <f t="array" aca="1" ref="D49" ca="1">TEXT(_xlfn.IFS(Planning!$G43 &lt;= $B$6,Planning!$G43, Planning!$G43 &gt; $B$6, ""), "JJ/MM/AA")</f>
        <v>23/12/21</v>
      </c>
      <c r="E49">
        <f t="shared" ca="1" si="13"/>
        <v>1</v>
      </c>
      <c r="F49" s="75">
        <f ca="1">IF(AND(Planning!$G43&lt;='Base de données'!$B$6,D49&lt;&gt;"00/01/00"),1,0)</f>
        <v>1</v>
      </c>
      <c r="G49" s="151">
        <f t="shared" ca="1" si="14"/>
        <v>1</v>
      </c>
      <c r="H49" s="164"/>
      <c r="I49" s="164"/>
      <c r="J49" s="164"/>
      <c r="K49" s="164"/>
      <c r="L49" s="164"/>
      <c r="M49">
        <v>0</v>
      </c>
      <c r="N49">
        <f ca="1">IF(AND(Planning!$G43&lt;F$5,$C49&lt;&gt;"00/01/00"),1,0)</f>
        <v>0</v>
      </c>
      <c r="O49">
        <f ca="1">IF(AND(Planning!$G43&lt;G$5,$C49&lt;&gt;"00/01/00"),1,0)</f>
        <v>0</v>
      </c>
      <c r="P49">
        <f ca="1">IF(AND(Planning!$G43&lt;H$5,$C49&lt;&gt;"00/01/00"),1,0)</f>
        <v>0</v>
      </c>
      <c r="Q49">
        <f ca="1">IF(AND(Planning!$G43&lt;I$5,$C49&lt;&gt;"00/01/00"),1,0)</f>
        <v>0</v>
      </c>
      <c r="R49">
        <f ca="1">IF(AND(Planning!$G43&lt;J$5,$C49&lt;&gt;"00/01/00"),1,0)</f>
        <v>0</v>
      </c>
      <c r="S49">
        <f ca="1">IF(AND(Planning!$G43&lt;K$5,$C49&lt;&gt;"00/01/00"),1,0)</f>
        <v>0</v>
      </c>
      <c r="T49">
        <f ca="1">IF(AND(Planning!$G43&lt;L$5,$C49&lt;&gt;"00/01/00"),1,0)</f>
        <v>0</v>
      </c>
      <c r="U49">
        <f ca="1">IF(AND(Planning!$G43&lt;M$5,$C49&lt;&gt;"00/01/00"),1,0)</f>
        <v>0</v>
      </c>
      <c r="V49">
        <f ca="1">IF(AND(Planning!$G43&lt;N$5,$C49&lt;&gt;"00/01/00"),1,0)</f>
        <v>0</v>
      </c>
      <c r="W49">
        <f ca="1">IF(AND(Planning!$G43&lt;O$5,$C49&lt;&gt;"00/01/00"),1,0)</f>
        <v>1</v>
      </c>
      <c r="X49">
        <f ca="1">IF(AND(Planning!$G43&lt;P$5,$C49&lt;&gt;"00/01/00"),1,0)</f>
        <v>1</v>
      </c>
      <c r="Y49">
        <f ca="1">IF(AND(Planning!$G43&lt;Q$5,$C49&lt;&gt;"00/01/00"),1,0)</f>
        <v>1</v>
      </c>
      <c r="Z49">
        <f ca="1">IF(AND(Planning!$G43&lt;R$5,$C49&lt;&gt;"00/01/00"),1,0)</f>
        <v>1</v>
      </c>
      <c r="AA49">
        <f ca="1">IF(AND(Planning!$E43=100%,$C49&lt;&gt;"00/01/00",Planning!$G43&lt;E$5),1,0)</f>
        <v>0</v>
      </c>
      <c r="AB49">
        <f ca="1">IF(AND(Planning!$E43=100%,$C49&lt;&gt;"00/01/00",Planning!$G43&lt;F$5),1,0)</f>
        <v>0</v>
      </c>
      <c r="AC49">
        <f ca="1">IF(AND(Planning!$E43=100%,$C49&lt;&gt;"00/01/00",Planning!$G43&lt;G$5),1,0)</f>
        <v>0</v>
      </c>
      <c r="AD49">
        <f ca="1">IF(AND(Planning!$E43=100%,$C49&lt;&gt;"00/01/00",Planning!$G43&lt;H$5),1,0)</f>
        <v>0</v>
      </c>
      <c r="AE49">
        <f ca="1">IF(AND(Planning!$E43=100%,$C49&lt;&gt;"00/01/00",Planning!$G43&lt;I$5),1,0)</f>
        <v>0</v>
      </c>
      <c r="AF49">
        <f ca="1">IF(AND(Planning!$E43=100%,$C49&lt;&gt;"00/01/00",Planning!$G43&lt;J$5),1,0)</f>
        <v>0</v>
      </c>
      <c r="AG49">
        <f ca="1">IF(AND(Planning!$E43=100%,$C49&lt;&gt;"00/01/00",Planning!$G43&lt;K$5),1,0)</f>
        <v>0</v>
      </c>
      <c r="AH49">
        <f ca="1">IF(AND(Planning!$E43=100%,$C49&lt;&gt;"00/01/00",Planning!$G43&lt;L$5),1,0)</f>
        <v>0</v>
      </c>
      <c r="AI49">
        <f ca="1">IF(AND(Planning!$E43=100%,$C49&lt;&gt;"00/01/00",Planning!$G43&lt;M$5),1,0)</f>
        <v>0</v>
      </c>
      <c r="AJ49">
        <f ca="1">IF(AND(Planning!$E43=100%,$C49&lt;&gt;"00/01/00",Planning!$G43&lt;N$5),1,0)</f>
        <v>0</v>
      </c>
      <c r="AK49">
        <f ca="1">IF(AND(Planning!$E43=100%,$C49&lt;&gt;"00/01/00",Planning!$G43&lt;O$5),1,0)</f>
        <v>1</v>
      </c>
      <c r="AL49">
        <f ca="1">IF(AND(Planning!$E43=100%,$C49&lt;&gt;"00/01/00",Planning!$G43&lt;P$5),1,0)</f>
        <v>1</v>
      </c>
      <c r="AM49">
        <f ca="1">IF(AND(Planning!$E43=100%,$C49&lt;&gt;"00/01/00",Planning!$G43&lt;Q$5),1,0)</f>
        <v>1</v>
      </c>
      <c r="AN49">
        <f ca="1">IF(AND(Planning!$E43=100%,$C49&lt;&gt;"00/01/00",Planning!$G43&lt;R$5),1,0)</f>
        <v>1</v>
      </c>
    </row>
    <row r="50" spans="1:40" x14ac:dyDescent="0.25">
      <c r="A50" t="str" cm="1">
        <f t="array" aca="1" ref="A50" ca="1">_xlfn.IFS(Planning!$G44&lt;= $B$6, Planning!$B44, Planning!$G44 &gt; $B$6, "")</f>
        <v>C.8.3 - Graphique radar</v>
      </c>
      <c r="B50" s="76" cm="1">
        <f t="array" aca="1" ref="B50" ca="1">_xlfn.IFS(Planning!$G44 &lt;= $B$6, Planning!$E44, Planning!$G44 &gt; $B$6, "")</f>
        <v>1</v>
      </c>
      <c r="C50" t="str" cm="1">
        <f t="array" aca="1" ref="C50" ca="1">TEXT(_xlfn.IFS(Planning!$G44 &lt;= $B$6, Planning!$F44, Planning!$G44 &gt; $B$6, ""), "JJ/MM/AA")</f>
        <v>24/12/21</v>
      </c>
      <c r="D50" t="str" cm="1">
        <f t="array" aca="1" ref="D50" ca="1">TEXT(_xlfn.IFS(Planning!$G44 &lt;= $B$6,Planning!$G44, Planning!$G44 &gt; $B$6, ""), "JJ/MM/AA")</f>
        <v>28/12/21</v>
      </c>
      <c r="E50">
        <f t="shared" ca="1" si="13"/>
        <v>1</v>
      </c>
      <c r="F50" s="75">
        <f ca="1">IF(AND(Planning!$G44&lt;='Base de données'!$B$6,D50&lt;&gt;"00/01/00"),1,0)</f>
        <v>1</v>
      </c>
      <c r="G50" s="151">
        <f t="shared" ca="1" si="14"/>
        <v>1</v>
      </c>
      <c r="H50" s="164"/>
      <c r="I50" s="164"/>
      <c r="J50" s="164"/>
      <c r="K50" s="164"/>
      <c r="L50" s="164"/>
      <c r="M50">
        <v>0</v>
      </c>
      <c r="N50">
        <f ca="1">IF(AND(Planning!$G44&lt;F$5,$C50&lt;&gt;"00/01/00"),1,0)</f>
        <v>0</v>
      </c>
      <c r="O50">
        <f ca="1">IF(AND(Planning!$G44&lt;G$5,$C50&lt;&gt;"00/01/00"),1,0)</f>
        <v>0</v>
      </c>
      <c r="P50">
        <f ca="1">IF(AND(Planning!$G44&lt;H$5,$C50&lt;&gt;"00/01/00"),1,0)</f>
        <v>0</v>
      </c>
      <c r="Q50">
        <f ca="1">IF(AND(Planning!$G44&lt;I$5,$C50&lt;&gt;"00/01/00"),1,0)</f>
        <v>0</v>
      </c>
      <c r="R50">
        <f ca="1">IF(AND(Planning!$G44&lt;J$5,$C50&lt;&gt;"00/01/00"),1,0)</f>
        <v>0</v>
      </c>
      <c r="S50">
        <f ca="1">IF(AND(Planning!$G44&lt;K$5,$C50&lt;&gt;"00/01/00"),1,0)</f>
        <v>0</v>
      </c>
      <c r="T50">
        <f ca="1">IF(AND(Planning!$G44&lt;L$5,$C50&lt;&gt;"00/01/00"),1,0)</f>
        <v>0</v>
      </c>
      <c r="U50">
        <f ca="1">IF(AND(Planning!$G44&lt;M$5,$C50&lt;&gt;"00/01/00"),1,0)</f>
        <v>0</v>
      </c>
      <c r="V50">
        <f ca="1">IF(AND(Planning!$G44&lt;N$5,$C50&lt;&gt;"00/01/00"),1,0)</f>
        <v>0</v>
      </c>
      <c r="W50">
        <f ca="1">IF(AND(Planning!$G44&lt;O$5,$C50&lt;&gt;"00/01/00"),1,0)</f>
        <v>1</v>
      </c>
      <c r="X50">
        <f ca="1">IF(AND(Planning!$G44&lt;P$5,$C50&lt;&gt;"00/01/00"),1,0)</f>
        <v>1</v>
      </c>
      <c r="Y50">
        <f ca="1">IF(AND(Planning!$G44&lt;Q$5,$C50&lt;&gt;"00/01/00"),1,0)</f>
        <v>1</v>
      </c>
      <c r="Z50">
        <f ca="1">IF(AND(Planning!$G44&lt;R$5,$C50&lt;&gt;"00/01/00"),1,0)</f>
        <v>1</v>
      </c>
      <c r="AA50">
        <f ca="1">IF(AND(Planning!$E44=100%,$C50&lt;&gt;"00/01/00",Planning!$G44&lt;E$5),1,0)</f>
        <v>0</v>
      </c>
      <c r="AB50">
        <f ca="1">IF(AND(Planning!$E44=100%,$C50&lt;&gt;"00/01/00",Planning!$G44&lt;F$5),1,0)</f>
        <v>0</v>
      </c>
      <c r="AC50">
        <f ca="1">IF(AND(Planning!$E44=100%,$C50&lt;&gt;"00/01/00",Planning!$G44&lt;G$5),1,0)</f>
        <v>0</v>
      </c>
      <c r="AD50">
        <f ca="1">IF(AND(Planning!$E44=100%,$C50&lt;&gt;"00/01/00",Planning!$G44&lt;H$5),1,0)</f>
        <v>0</v>
      </c>
      <c r="AE50">
        <f ca="1">IF(AND(Planning!$E44=100%,$C50&lt;&gt;"00/01/00",Planning!$G44&lt;I$5),1,0)</f>
        <v>0</v>
      </c>
      <c r="AF50">
        <f ca="1">IF(AND(Planning!$E44=100%,$C50&lt;&gt;"00/01/00",Planning!$G44&lt;J$5),1,0)</f>
        <v>0</v>
      </c>
      <c r="AG50">
        <f ca="1">IF(AND(Planning!$E44=100%,$C50&lt;&gt;"00/01/00",Planning!$G44&lt;K$5),1,0)</f>
        <v>0</v>
      </c>
      <c r="AH50">
        <f ca="1">IF(AND(Planning!$E44=100%,$C50&lt;&gt;"00/01/00",Planning!$G44&lt;L$5),1,0)</f>
        <v>0</v>
      </c>
      <c r="AI50">
        <f ca="1">IF(AND(Planning!$E44=100%,$C50&lt;&gt;"00/01/00",Planning!$G44&lt;M$5),1,0)</f>
        <v>0</v>
      </c>
      <c r="AJ50">
        <f ca="1">IF(AND(Planning!$E44=100%,$C50&lt;&gt;"00/01/00",Planning!$G44&lt;N$5),1,0)</f>
        <v>0</v>
      </c>
      <c r="AK50">
        <f ca="1">IF(AND(Planning!$E44=100%,$C50&lt;&gt;"00/01/00",Planning!$G44&lt;O$5),1,0)</f>
        <v>1</v>
      </c>
      <c r="AL50">
        <f ca="1">IF(AND(Planning!$E44=100%,$C50&lt;&gt;"00/01/00",Planning!$G44&lt;P$5),1,0)</f>
        <v>1</v>
      </c>
      <c r="AM50">
        <f ca="1">IF(AND(Planning!$E44=100%,$C50&lt;&gt;"00/01/00",Planning!$G44&lt;Q$5),1,0)</f>
        <v>1</v>
      </c>
      <c r="AN50">
        <f ca="1">IF(AND(Planning!$E44=100%,$C50&lt;&gt;"00/01/00",Planning!$G44&lt;R$5),1,0)</f>
        <v>1</v>
      </c>
    </row>
    <row r="51" spans="1:40" x14ac:dyDescent="0.25">
      <c r="A51" t="str" cm="1">
        <f t="array" aca="1" ref="A51" ca="1">_xlfn.IFS(Planning!$G45&lt;= $B$6, Planning!$B45, Planning!$G45 &gt; $B$6, "")</f>
        <v>C.8.4 - Infos du jour</v>
      </c>
      <c r="B51" s="76" cm="1">
        <f t="array" aca="1" ref="B51" ca="1">_xlfn.IFS(Planning!$G45 &lt;= $B$6, Planning!$E45, Planning!$G45 &gt; $B$6, "")</f>
        <v>1</v>
      </c>
      <c r="C51" t="str" cm="1">
        <f t="array" aca="1" ref="C51" ca="1">TEXT(_xlfn.IFS(Planning!$G45 &lt;= $B$6, Planning!$F45, Planning!$G45 &gt; $B$6, ""), "JJ/MM/AA")</f>
        <v>29/12/21</v>
      </c>
      <c r="D51" t="str" cm="1">
        <f t="array" aca="1" ref="D51" ca="1">TEXT(_xlfn.IFS(Planning!$G45 &lt;= $B$6,Planning!$G45, Planning!$G45 &gt; $B$6, ""), "JJ/MM/AA")</f>
        <v>30/12/21</v>
      </c>
      <c r="E51">
        <f t="shared" ca="1" si="13"/>
        <v>1</v>
      </c>
      <c r="F51" s="75">
        <f ca="1">IF(AND(Planning!$G45&lt;='Base de données'!$B$6,D51&lt;&gt;"00/01/00"),1,0)</f>
        <v>1</v>
      </c>
      <c r="G51" s="151">
        <f t="shared" ca="1" si="14"/>
        <v>1</v>
      </c>
      <c r="H51" s="164"/>
      <c r="I51" s="164"/>
      <c r="J51" s="164"/>
      <c r="K51" s="164"/>
      <c r="L51" s="164"/>
      <c r="M51">
        <v>0</v>
      </c>
      <c r="N51">
        <f ca="1">IF(AND(Planning!$G45&lt;F$5,$C51&lt;&gt;"00/01/00"),1,0)</f>
        <v>0</v>
      </c>
      <c r="O51">
        <f ca="1">IF(AND(Planning!$G45&lt;G$5,$C51&lt;&gt;"00/01/00"),1,0)</f>
        <v>0</v>
      </c>
      <c r="P51">
        <f ca="1">IF(AND(Planning!$G45&lt;H$5,$C51&lt;&gt;"00/01/00"),1,0)</f>
        <v>0</v>
      </c>
      <c r="Q51">
        <f ca="1">IF(AND(Planning!$G45&lt;I$5,$C51&lt;&gt;"00/01/00"),1,0)</f>
        <v>0</v>
      </c>
      <c r="R51">
        <f ca="1">IF(AND(Planning!$G45&lt;J$5,$C51&lt;&gt;"00/01/00"),1,0)</f>
        <v>0</v>
      </c>
      <c r="S51">
        <f ca="1">IF(AND(Planning!$G45&lt;K$5,$C51&lt;&gt;"00/01/00"),1,0)</f>
        <v>0</v>
      </c>
      <c r="T51">
        <f ca="1">IF(AND(Planning!$G45&lt;L$5,$C51&lt;&gt;"00/01/00"),1,0)</f>
        <v>0</v>
      </c>
      <c r="U51">
        <f ca="1">IF(AND(Planning!$G45&lt;M$5,$C51&lt;&gt;"00/01/00"),1,0)</f>
        <v>0</v>
      </c>
      <c r="V51">
        <f ca="1">IF(AND(Planning!$G45&lt;N$5,$C51&lt;&gt;"00/01/00"),1,0)</f>
        <v>0</v>
      </c>
      <c r="W51">
        <f ca="1">IF(AND(Planning!$G45&lt;O$5,$C51&lt;&gt;"00/01/00"),1,0)</f>
        <v>1</v>
      </c>
      <c r="X51">
        <f ca="1">IF(AND(Planning!$G45&lt;P$5,$C51&lt;&gt;"00/01/00"),1,0)</f>
        <v>1</v>
      </c>
      <c r="Y51">
        <f ca="1">IF(AND(Planning!$G45&lt;Q$5,$C51&lt;&gt;"00/01/00"),1,0)</f>
        <v>1</v>
      </c>
      <c r="Z51">
        <f ca="1">IF(AND(Planning!$G45&lt;R$5,$C51&lt;&gt;"00/01/00"),1,0)</f>
        <v>1</v>
      </c>
      <c r="AA51">
        <f ca="1">IF(AND(Planning!$E45=100%,$C51&lt;&gt;"00/01/00",Planning!$G45&lt;E$5),1,0)</f>
        <v>0</v>
      </c>
      <c r="AB51">
        <f ca="1">IF(AND(Planning!$E45=100%,$C51&lt;&gt;"00/01/00",Planning!$G45&lt;F$5),1,0)</f>
        <v>0</v>
      </c>
      <c r="AC51">
        <f ca="1">IF(AND(Planning!$E45=100%,$C51&lt;&gt;"00/01/00",Planning!$G45&lt;G$5),1,0)</f>
        <v>0</v>
      </c>
      <c r="AD51">
        <f ca="1">IF(AND(Planning!$E45=100%,$C51&lt;&gt;"00/01/00",Planning!$G45&lt;H$5),1,0)</f>
        <v>0</v>
      </c>
      <c r="AE51">
        <f ca="1">IF(AND(Planning!$E45=100%,$C51&lt;&gt;"00/01/00",Planning!$G45&lt;I$5),1,0)</f>
        <v>0</v>
      </c>
      <c r="AF51">
        <f ca="1">IF(AND(Planning!$E45=100%,$C51&lt;&gt;"00/01/00",Planning!$G45&lt;J$5),1,0)</f>
        <v>0</v>
      </c>
      <c r="AG51">
        <f ca="1">IF(AND(Planning!$E45=100%,$C51&lt;&gt;"00/01/00",Planning!$G45&lt;K$5),1,0)</f>
        <v>0</v>
      </c>
      <c r="AH51">
        <f ca="1">IF(AND(Planning!$E45=100%,$C51&lt;&gt;"00/01/00",Planning!$G45&lt;L$5),1,0)</f>
        <v>0</v>
      </c>
      <c r="AI51">
        <f ca="1">IF(AND(Planning!$E45=100%,$C51&lt;&gt;"00/01/00",Planning!$G45&lt;M$5),1,0)</f>
        <v>0</v>
      </c>
      <c r="AJ51">
        <f ca="1">IF(AND(Planning!$E45=100%,$C51&lt;&gt;"00/01/00",Planning!$G45&lt;N$5),1,0)</f>
        <v>0</v>
      </c>
      <c r="AK51">
        <f ca="1">IF(AND(Planning!$E45=100%,$C51&lt;&gt;"00/01/00",Planning!$G45&lt;O$5),1,0)</f>
        <v>1</v>
      </c>
      <c r="AL51">
        <f ca="1">IF(AND(Planning!$E45=100%,$C51&lt;&gt;"00/01/00",Planning!$G45&lt;P$5),1,0)</f>
        <v>1</v>
      </c>
      <c r="AM51">
        <f ca="1">IF(AND(Planning!$E45=100%,$C51&lt;&gt;"00/01/00",Planning!$G45&lt;Q$5),1,0)</f>
        <v>1</v>
      </c>
      <c r="AN51">
        <f ca="1">IF(AND(Planning!$E45=100%,$C51&lt;&gt;"00/01/00",Planning!$G45&lt;R$5),1,0)</f>
        <v>1</v>
      </c>
    </row>
    <row r="52" spans="1:40" x14ac:dyDescent="0.25">
      <c r="A52" t="str" cm="1">
        <f t="array" aca="1" ref="A52" ca="1">_xlfn.IFS(Planning!$G46&lt;= $B$6, Planning!$B46, Planning!$G46 &gt; $B$6, "")</f>
        <v>C.8.5 - Records</v>
      </c>
      <c r="B52" s="76" cm="1">
        <f t="array" aca="1" ref="B52" ca="1">_xlfn.IFS(Planning!$G46 &lt;= $B$6, Planning!$E46, Planning!$G46 &gt; $B$6, "")</f>
        <v>1</v>
      </c>
      <c r="C52" t="str" cm="1">
        <f t="array" aca="1" ref="C52" ca="1">TEXT(_xlfn.IFS(Planning!$G46 &lt;= $B$6, Planning!$F46, Planning!$G46 &gt; $B$6, ""), "JJ/MM/AA")</f>
        <v>30/12/21</v>
      </c>
      <c r="D52" t="str" cm="1">
        <f t="array" aca="1" ref="D52" ca="1">TEXT(_xlfn.IFS(Planning!$G46 &lt;= $B$6,Planning!$G46, Planning!$G46 &gt; $B$6, ""), "JJ/MM/AA")</f>
        <v>03/01/22</v>
      </c>
      <c r="E52">
        <f t="shared" ca="1" si="13"/>
        <v>1</v>
      </c>
      <c r="F52" s="75">
        <f ca="1">IF(AND(Planning!$G46&lt;='Base de données'!$B$6,D52&lt;&gt;"00/01/00"),1,0)</f>
        <v>1</v>
      </c>
      <c r="G52" s="151">
        <f t="shared" ca="1" si="14"/>
        <v>1</v>
      </c>
      <c r="H52" s="164"/>
      <c r="I52" s="164"/>
      <c r="J52" s="164"/>
      <c r="K52" s="164"/>
      <c r="L52" s="164"/>
      <c r="M52">
        <v>0</v>
      </c>
      <c r="N52">
        <f ca="1">IF(AND(Planning!$G46&lt;F$5,$C52&lt;&gt;"00/01/00"),1,0)</f>
        <v>0</v>
      </c>
      <c r="O52">
        <f ca="1">IF(AND(Planning!$G46&lt;G$5,$C52&lt;&gt;"00/01/00"),1,0)</f>
        <v>0</v>
      </c>
      <c r="P52">
        <f ca="1">IF(AND(Planning!$G46&lt;H$5,$C52&lt;&gt;"00/01/00"),1,0)</f>
        <v>0</v>
      </c>
      <c r="Q52">
        <f ca="1">IF(AND(Planning!$G46&lt;I$5,$C52&lt;&gt;"00/01/00"),1,0)</f>
        <v>0</v>
      </c>
      <c r="R52">
        <f ca="1">IF(AND(Planning!$G46&lt;J$5,$C52&lt;&gt;"00/01/00"),1,0)</f>
        <v>0</v>
      </c>
      <c r="S52">
        <f ca="1">IF(AND(Planning!$G46&lt;K$5,$C52&lt;&gt;"00/01/00"),1,0)</f>
        <v>0</v>
      </c>
      <c r="T52">
        <f ca="1">IF(AND(Planning!$G46&lt;L$5,$C52&lt;&gt;"00/01/00"),1,0)</f>
        <v>0</v>
      </c>
      <c r="U52">
        <f ca="1">IF(AND(Planning!$G46&lt;M$5,$C52&lt;&gt;"00/01/00"),1,0)</f>
        <v>0</v>
      </c>
      <c r="V52">
        <f ca="1">IF(AND(Planning!$G46&lt;N$5,$C52&lt;&gt;"00/01/00"),1,0)</f>
        <v>0</v>
      </c>
      <c r="W52">
        <f ca="1">IF(AND(Planning!$G46&lt;O$5,$C52&lt;&gt;"00/01/00"),1,0)</f>
        <v>0</v>
      </c>
      <c r="X52">
        <f ca="1">IF(AND(Planning!$G46&lt;P$5,$C52&lt;&gt;"00/01/00"),1,0)</f>
        <v>1</v>
      </c>
      <c r="Y52">
        <f ca="1">IF(AND(Planning!$G46&lt;Q$5,$C52&lt;&gt;"00/01/00"),1,0)</f>
        <v>1</v>
      </c>
      <c r="Z52">
        <f ca="1">IF(AND(Planning!$G46&lt;R$5,$C52&lt;&gt;"00/01/00"),1,0)</f>
        <v>1</v>
      </c>
      <c r="AA52">
        <f ca="1">IF(AND(Planning!$E46=100%,$C52&lt;&gt;"00/01/00",Planning!$G46&lt;E$5),1,0)</f>
        <v>0</v>
      </c>
      <c r="AB52">
        <f ca="1">IF(AND(Planning!$E46=100%,$C52&lt;&gt;"00/01/00",Planning!$G46&lt;F$5),1,0)</f>
        <v>0</v>
      </c>
      <c r="AC52">
        <f ca="1">IF(AND(Planning!$E46=100%,$C52&lt;&gt;"00/01/00",Planning!$G46&lt;G$5),1,0)</f>
        <v>0</v>
      </c>
      <c r="AD52">
        <f ca="1">IF(AND(Planning!$E46=100%,$C52&lt;&gt;"00/01/00",Planning!$G46&lt;H$5),1,0)</f>
        <v>0</v>
      </c>
      <c r="AE52">
        <f ca="1">IF(AND(Planning!$E46=100%,$C52&lt;&gt;"00/01/00",Planning!$G46&lt;I$5),1,0)</f>
        <v>0</v>
      </c>
      <c r="AF52">
        <f ca="1">IF(AND(Planning!$E46=100%,$C52&lt;&gt;"00/01/00",Planning!$G46&lt;J$5),1,0)</f>
        <v>0</v>
      </c>
      <c r="AG52">
        <f ca="1">IF(AND(Planning!$E46=100%,$C52&lt;&gt;"00/01/00",Planning!$G46&lt;K$5),1,0)</f>
        <v>0</v>
      </c>
      <c r="AH52">
        <f ca="1">IF(AND(Planning!$E46=100%,$C52&lt;&gt;"00/01/00",Planning!$G46&lt;L$5),1,0)</f>
        <v>0</v>
      </c>
      <c r="AI52">
        <f ca="1">IF(AND(Planning!$E46=100%,$C52&lt;&gt;"00/01/00",Planning!$G46&lt;M$5),1,0)</f>
        <v>0</v>
      </c>
      <c r="AJ52">
        <f ca="1">IF(AND(Planning!$E46=100%,$C52&lt;&gt;"00/01/00",Planning!$G46&lt;N$5),1,0)</f>
        <v>0</v>
      </c>
      <c r="AK52">
        <f ca="1">IF(AND(Planning!$E46=100%,$C52&lt;&gt;"00/01/00",Planning!$G46&lt;O$5),1,0)</f>
        <v>0</v>
      </c>
      <c r="AL52">
        <f ca="1">IF(AND(Planning!$E46=100%,$C52&lt;&gt;"00/01/00",Planning!$G46&lt;P$5),1,0)</f>
        <v>1</v>
      </c>
      <c r="AM52">
        <f ca="1">IF(AND(Planning!$E46=100%,$C52&lt;&gt;"00/01/00",Planning!$G46&lt;Q$5),1,0)</f>
        <v>1</v>
      </c>
      <c r="AN52">
        <f ca="1">IF(AND(Planning!$E46=100%,$C52&lt;&gt;"00/01/00",Planning!$G46&lt;R$5),1,0)</f>
        <v>1</v>
      </c>
    </row>
    <row r="53" spans="1:40" x14ac:dyDescent="0.25">
      <c r="A53" t="str" cm="1">
        <f t="array" aca="1" ref="A53" ca="1">_xlfn.IFS(Planning!$G47&lt;= $B$6, Planning!$B47, Planning!$G47 &gt; $B$6, "")</f>
        <v>C.8.6 - Optimisation CSS Graphique et responsive</v>
      </c>
      <c r="B53" s="76" cm="1">
        <f t="array" aca="1" ref="B53" ca="1">_xlfn.IFS(Planning!$G47 &lt;= $B$6, Planning!$E47, Planning!$G47 &gt; $B$6, "")</f>
        <v>1</v>
      </c>
      <c r="C53" t="str" cm="1">
        <f t="array" aca="1" ref="C53" ca="1">TEXT(_xlfn.IFS(Planning!$G47 &lt;= $B$6, Planning!$F47, Planning!$G47 &gt; $B$6, ""), "JJ/MM/AA")</f>
        <v>20/12/21</v>
      </c>
      <c r="D53" t="str" cm="1">
        <f t="array" aca="1" ref="D53" ca="1">TEXT(_xlfn.IFS(Planning!$G47 &lt;= $B$6,Planning!$G47, Planning!$G47 &gt; $B$6, ""), "JJ/MM/AA")</f>
        <v>03/01/22</v>
      </c>
      <c r="E53">
        <f t="shared" ca="1" si="13"/>
        <v>1</v>
      </c>
      <c r="F53" s="75">
        <f ca="1">IF(AND(Planning!$G47&lt;='Base de données'!$B$6,D53&lt;&gt;"00/01/00"),1,0)</f>
        <v>1</v>
      </c>
      <c r="G53" s="151">
        <f t="shared" ca="1" si="14"/>
        <v>1</v>
      </c>
      <c r="H53" s="164"/>
      <c r="I53" s="164"/>
      <c r="J53" s="164"/>
      <c r="K53" s="164"/>
      <c r="L53" s="164"/>
      <c r="M53">
        <v>0</v>
      </c>
      <c r="N53">
        <f ca="1">IF(AND(Planning!$G47&lt;F$5,$C53&lt;&gt;"00/01/00"),1,0)</f>
        <v>0</v>
      </c>
      <c r="O53">
        <f ca="1">IF(AND(Planning!$G47&lt;G$5,$C53&lt;&gt;"00/01/00"),1,0)</f>
        <v>0</v>
      </c>
      <c r="P53">
        <f ca="1">IF(AND(Planning!$G47&lt;H$5,$C53&lt;&gt;"00/01/00"),1,0)</f>
        <v>0</v>
      </c>
      <c r="Q53">
        <f ca="1">IF(AND(Planning!$G47&lt;I$5,$C53&lt;&gt;"00/01/00"),1,0)</f>
        <v>0</v>
      </c>
      <c r="R53">
        <f ca="1">IF(AND(Planning!$G47&lt;J$5,$C53&lt;&gt;"00/01/00"),1,0)</f>
        <v>0</v>
      </c>
      <c r="S53">
        <f ca="1">IF(AND(Planning!$G47&lt;K$5,$C53&lt;&gt;"00/01/00"),1,0)</f>
        <v>0</v>
      </c>
      <c r="T53">
        <f ca="1">IF(AND(Planning!$G47&lt;L$5,$C53&lt;&gt;"00/01/00"),1,0)</f>
        <v>0</v>
      </c>
      <c r="U53">
        <f ca="1">IF(AND(Planning!$G47&lt;M$5,$C53&lt;&gt;"00/01/00"),1,0)</f>
        <v>0</v>
      </c>
      <c r="V53">
        <f ca="1">IF(AND(Planning!$G47&lt;N$5,$C53&lt;&gt;"00/01/00"),1,0)</f>
        <v>0</v>
      </c>
      <c r="W53">
        <f ca="1">IF(AND(Planning!$G47&lt;O$5,$C53&lt;&gt;"00/01/00"),1,0)</f>
        <v>0</v>
      </c>
      <c r="X53">
        <f ca="1">IF(AND(Planning!$G47&lt;P$5,$C53&lt;&gt;"00/01/00"),1,0)</f>
        <v>1</v>
      </c>
      <c r="Y53">
        <f ca="1">IF(AND(Planning!$G47&lt;Q$5,$C53&lt;&gt;"00/01/00"),1,0)</f>
        <v>1</v>
      </c>
      <c r="Z53">
        <f ca="1">IF(AND(Planning!$G47&lt;R$5,$C53&lt;&gt;"00/01/00"),1,0)</f>
        <v>1</v>
      </c>
      <c r="AA53">
        <f ca="1">IF(AND(Planning!$E47=100%,$C53&lt;&gt;"00/01/00",Planning!$G47&lt;E$5),1,0)</f>
        <v>0</v>
      </c>
      <c r="AB53">
        <f ca="1">IF(AND(Planning!$E47=100%,$C53&lt;&gt;"00/01/00",Planning!$G47&lt;F$5),1,0)</f>
        <v>0</v>
      </c>
      <c r="AC53">
        <f ca="1">IF(AND(Planning!$E47=100%,$C53&lt;&gt;"00/01/00",Planning!$G47&lt;G$5),1,0)</f>
        <v>0</v>
      </c>
      <c r="AD53">
        <f ca="1">IF(AND(Planning!$E47=100%,$C53&lt;&gt;"00/01/00",Planning!$G47&lt;H$5),1,0)</f>
        <v>0</v>
      </c>
      <c r="AE53">
        <f ca="1">IF(AND(Planning!$E47=100%,$C53&lt;&gt;"00/01/00",Planning!$G47&lt;I$5),1,0)</f>
        <v>0</v>
      </c>
      <c r="AF53">
        <f ca="1">IF(AND(Planning!$E47=100%,$C53&lt;&gt;"00/01/00",Planning!$G47&lt;J$5),1,0)</f>
        <v>0</v>
      </c>
      <c r="AG53">
        <f ca="1">IF(AND(Planning!$E47=100%,$C53&lt;&gt;"00/01/00",Planning!$G47&lt;K$5),1,0)</f>
        <v>0</v>
      </c>
      <c r="AH53">
        <f ca="1">IF(AND(Planning!$E47=100%,$C53&lt;&gt;"00/01/00",Planning!$G47&lt;L$5),1,0)</f>
        <v>0</v>
      </c>
      <c r="AI53">
        <f ca="1">IF(AND(Planning!$E47=100%,$C53&lt;&gt;"00/01/00",Planning!$G47&lt;M$5),1,0)</f>
        <v>0</v>
      </c>
      <c r="AJ53">
        <f ca="1">IF(AND(Planning!$E47=100%,$C53&lt;&gt;"00/01/00",Planning!$G47&lt;N$5),1,0)</f>
        <v>0</v>
      </c>
      <c r="AK53">
        <f ca="1">IF(AND(Planning!$E47=100%,$C53&lt;&gt;"00/01/00",Planning!$G47&lt;O$5),1,0)</f>
        <v>0</v>
      </c>
      <c r="AL53">
        <f ca="1">IF(AND(Planning!$E47=100%,$C53&lt;&gt;"00/01/00",Planning!$G47&lt;P$5),1,0)</f>
        <v>1</v>
      </c>
      <c r="AM53">
        <f ca="1">IF(AND(Planning!$E47=100%,$C53&lt;&gt;"00/01/00",Planning!$G47&lt;Q$5),1,0)</f>
        <v>1</v>
      </c>
      <c r="AN53">
        <f ca="1">IF(AND(Planning!$E47=100%,$C53&lt;&gt;"00/01/00",Planning!$G47&lt;R$5),1,0)</f>
        <v>1</v>
      </c>
    </row>
    <row r="54" spans="1:40" x14ac:dyDescent="0.25">
      <c r="A54" t="str" cm="1">
        <f t="array" aca="1" ref="A54" ca="1">_xlfn.IFS(Planning!$G48&lt;= $B$6, Planning!$B48, Planning!$G48 &gt; $B$6, "")</f>
        <v>C.9 - CGU</v>
      </c>
      <c r="B54" s="76" cm="1">
        <f t="array" aca="1" ref="B54" ca="1">_xlfn.IFS(Planning!$G48 &lt;= $B$6, Planning!$E48, Planning!$G48 &gt; $B$6, "")</f>
        <v>1</v>
      </c>
      <c r="C54" t="str" cm="1">
        <f t="array" aca="1" ref="C54" ca="1">TEXT(_xlfn.IFS(Planning!$G48 &lt;= $B$6, Planning!$F48, Planning!$G48 &gt; $B$6, ""), "JJ/MM/AA")</f>
        <v>05/12/21</v>
      </c>
      <c r="D54" t="str" cm="1">
        <f t="array" aca="1" ref="D54" ca="1">TEXT(_xlfn.IFS(Planning!$G48 &lt;= $B$6,Planning!$G48, Planning!$G48 &gt; $B$6, ""), "JJ/MM/AA")</f>
        <v>11/12/21</v>
      </c>
      <c r="E54">
        <f t="shared" ca="1" si="13"/>
        <v>1</v>
      </c>
      <c r="F54" s="75">
        <f ca="1">IF(AND(Planning!$G48&lt;='Base de données'!$B$6,D54&lt;&gt;"00/01/00"),1,0)</f>
        <v>1</v>
      </c>
      <c r="G54" s="151">
        <f t="shared" ca="1" si="14"/>
        <v>1</v>
      </c>
      <c r="H54" s="164"/>
      <c r="I54" s="164"/>
      <c r="J54" s="164"/>
      <c r="K54" s="164"/>
      <c r="L54" s="164"/>
      <c r="M54">
        <v>0</v>
      </c>
      <c r="N54">
        <f ca="1">IF(AND(Planning!$G48&lt;F$5,$C54&lt;&gt;"00/01/00"),1,0)</f>
        <v>0</v>
      </c>
      <c r="O54">
        <f ca="1">IF(AND(Planning!$G48&lt;G$5,$C54&lt;&gt;"00/01/00"),1,0)</f>
        <v>0</v>
      </c>
      <c r="P54">
        <f ca="1">IF(AND(Planning!$G48&lt;H$5,$C54&lt;&gt;"00/01/00"),1,0)</f>
        <v>0</v>
      </c>
      <c r="Q54">
        <f ca="1">IF(AND(Planning!$G48&lt;I$5,$C54&lt;&gt;"00/01/00"),1,0)</f>
        <v>0</v>
      </c>
      <c r="R54">
        <f ca="1">IF(AND(Planning!$G48&lt;J$5,$C54&lt;&gt;"00/01/00"),1,0)</f>
        <v>0</v>
      </c>
      <c r="S54">
        <f ca="1">IF(AND(Planning!$G48&lt;K$5,$C54&lt;&gt;"00/01/00"),1,0)</f>
        <v>0</v>
      </c>
      <c r="T54">
        <f ca="1">IF(AND(Planning!$G48&lt;L$5,$C54&lt;&gt;"00/01/00"),1,0)</f>
        <v>0</v>
      </c>
      <c r="U54">
        <f ca="1">IF(AND(Planning!$G48&lt;M$5,$C54&lt;&gt;"00/01/00"),1,0)</f>
        <v>0</v>
      </c>
      <c r="V54">
        <f ca="1">IF(AND(Planning!$G48&lt;N$5,$C54&lt;&gt;"00/01/00"),1,0)</f>
        <v>1</v>
      </c>
      <c r="W54">
        <f ca="1">IF(AND(Planning!$G48&lt;O$5,$C54&lt;&gt;"00/01/00"),1,0)</f>
        <v>1</v>
      </c>
      <c r="X54">
        <f ca="1">IF(AND(Planning!$G48&lt;P$5,$C54&lt;&gt;"00/01/00"),1,0)</f>
        <v>1</v>
      </c>
      <c r="Y54">
        <f ca="1">IF(AND(Planning!$G48&lt;Q$5,$C54&lt;&gt;"00/01/00"),1,0)</f>
        <v>1</v>
      </c>
      <c r="Z54">
        <f ca="1">IF(AND(Planning!$G48&lt;R$5,$C54&lt;&gt;"00/01/00"),1,0)</f>
        <v>1</v>
      </c>
      <c r="AA54">
        <f ca="1">IF(AND(Planning!$E48=100%,$C54&lt;&gt;"00/01/00",Planning!$G48&lt;E$5),1,0)</f>
        <v>0</v>
      </c>
      <c r="AB54">
        <f ca="1">IF(AND(Planning!$E48=100%,$C54&lt;&gt;"00/01/00",Planning!$G48&lt;F$5),1,0)</f>
        <v>0</v>
      </c>
      <c r="AC54">
        <f ca="1">IF(AND(Planning!$E48=100%,$C54&lt;&gt;"00/01/00",Planning!$G48&lt;G$5),1,0)</f>
        <v>0</v>
      </c>
      <c r="AD54">
        <f ca="1">IF(AND(Planning!$E48=100%,$C54&lt;&gt;"00/01/00",Planning!$G48&lt;H$5),1,0)</f>
        <v>0</v>
      </c>
      <c r="AE54">
        <f ca="1">IF(AND(Planning!$E48=100%,$C54&lt;&gt;"00/01/00",Planning!$G48&lt;I$5),1,0)</f>
        <v>0</v>
      </c>
      <c r="AF54">
        <f ca="1">IF(AND(Planning!$E48=100%,$C54&lt;&gt;"00/01/00",Planning!$G48&lt;J$5),1,0)</f>
        <v>0</v>
      </c>
      <c r="AG54">
        <f ca="1">IF(AND(Planning!$E48=100%,$C54&lt;&gt;"00/01/00",Planning!$G48&lt;K$5),1,0)</f>
        <v>0</v>
      </c>
      <c r="AH54">
        <f ca="1">IF(AND(Planning!$E48=100%,$C54&lt;&gt;"00/01/00",Planning!$G48&lt;L$5),1,0)</f>
        <v>0</v>
      </c>
      <c r="AI54">
        <f ca="1">IF(AND(Planning!$E48=100%,$C54&lt;&gt;"00/01/00",Planning!$G48&lt;M$5),1,0)</f>
        <v>0</v>
      </c>
      <c r="AJ54">
        <f ca="1">IF(AND(Planning!$E48=100%,$C54&lt;&gt;"00/01/00",Planning!$G48&lt;N$5),1,0)</f>
        <v>1</v>
      </c>
      <c r="AK54">
        <f ca="1">IF(AND(Planning!$E48=100%,$C54&lt;&gt;"00/01/00",Planning!$G48&lt;O$5),1,0)</f>
        <v>1</v>
      </c>
      <c r="AL54">
        <f ca="1">IF(AND(Planning!$E48=100%,$C54&lt;&gt;"00/01/00",Planning!$G48&lt;P$5),1,0)</f>
        <v>1</v>
      </c>
      <c r="AM54">
        <f ca="1">IF(AND(Planning!$E48=100%,$C54&lt;&gt;"00/01/00",Planning!$G48&lt;Q$5),1,0)</f>
        <v>1</v>
      </c>
      <c r="AN54">
        <f ca="1">IF(AND(Planning!$E48=100%,$C54&lt;&gt;"00/01/00",Planning!$G48&lt;R$5),1,0)</f>
        <v>1</v>
      </c>
    </row>
    <row r="55" spans="1:40" x14ac:dyDescent="0.25">
      <c r="A55" t="str" cm="1">
        <f t="array" aca="1" ref="A55" ca="1">_xlfn.IFS(Planning!$G49&lt;= $B$6, Planning!$B49, Planning!$G49 &gt; $B$6, "")</f>
        <v>C.10 - FAQ</v>
      </c>
      <c r="B55" s="76" cm="1">
        <f t="array" aca="1" ref="B55" ca="1">_xlfn.IFS(Planning!$G49 &lt;= $B$6, Planning!$E49, Planning!$G49 &gt; $B$6, "")</f>
        <v>1</v>
      </c>
      <c r="C55" t="str" cm="1">
        <f t="array" aca="1" ref="C55" ca="1">TEXT(_xlfn.IFS(Planning!$G49 &lt;= $B$6, Planning!$F49, Planning!$G49 &gt; $B$6, ""), "JJ/MM/AA")</f>
        <v>12/11/21</v>
      </c>
      <c r="D55" t="str" cm="1">
        <f t="array" aca="1" ref="D55" ca="1">TEXT(_xlfn.IFS(Planning!$G49 &lt;= $B$6,Planning!$G49, Planning!$G49 &gt; $B$6, ""), "JJ/MM/AA")</f>
        <v>20/12/21</v>
      </c>
      <c r="E55">
        <f t="shared" ca="1" si="13"/>
        <v>1</v>
      </c>
      <c r="F55" s="75">
        <f ca="1">IF(AND(Planning!$G49&lt;='Base de données'!$B$6,D55&lt;&gt;"00/01/00"),1,0)</f>
        <v>1</v>
      </c>
      <c r="G55" s="151">
        <f t="shared" ca="1" si="14"/>
        <v>1</v>
      </c>
      <c r="H55" s="164"/>
      <c r="I55" s="164"/>
      <c r="J55" s="164"/>
      <c r="K55" s="164"/>
      <c r="L55" s="164"/>
      <c r="M55">
        <v>0</v>
      </c>
      <c r="N55">
        <f ca="1">IF(AND(Planning!$G49&lt;F$5,$C55&lt;&gt;"00/01/00"),1,0)</f>
        <v>0</v>
      </c>
      <c r="O55">
        <f ca="1">IF(AND(Planning!$G49&lt;G$5,$C55&lt;&gt;"00/01/00"),1,0)</f>
        <v>0</v>
      </c>
      <c r="P55">
        <f ca="1">IF(AND(Planning!$G49&lt;H$5,$C55&lt;&gt;"00/01/00"),1,0)</f>
        <v>0</v>
      </c>
      <c r="Q55">
        <f ca="1">IF(AND(Planning!$G49&lt;I$5,$C55&lt;&gt;"00/01/00"),1,0)</f>
        <v>0</v>
      </c>
      <c r="R55">
        <f ca="1">IF(AND(Planning!$G49&lt;J$5,$C55&lt;&gt;"00/01/00"),1,0)</f>
        <v>0</v>
      </c>
      <c r="S55">
        <f ca="1">IF(AND(Planning!$G49&lt;K$5,$C55&lt;&gt;"00/01/00"),1,0)</f>
        <v>0</v>
      </c>
      <c r="T55">
        <f ca="1">IF(AND(Planning!$G49&lt;L$5,$C55&lt;&gt;"00/01/00"),1,0)</f>
        <v>0</v>
      </c>
      <c r="U55">
        <f ca="1">IF(AND(Planning!$G49&lt;M$5,$C55&lt;&gt;"00/01/00"),1,0)</f>
        <v>0</v>
      </c>
      <c r="V55">
        <f ca="1">IF(AND(Planning!$G49&lt;N$5,$C55&lt;&gt;"00/01/00"),1,0)</f>
        <v>0</v>
      </c>
      <c r="W55">
        <f ca="1">IF(AND(Planning!$G49&lt;O$5,$C55&lt;&gt;"00/01/00"),1,0)</f>
        <v>1</v>
      </c>
      <c r="X55">
        <f ca="1">IF(AND(Planning!$G49&lt;P$5,$C55&lt;&gt;"00/01/00"),1,0)</f>
        <v>1</v>
      </c>
      <c r="Y55">
        <f ca="1">IF(AND(Planning!$G49&lt;Q$5,$C55&lt;&gt;"00/01/00"),1,0)</f>
        <v>1</v>
      </c>
      <c r="Z55">
        <f ca="1">IF(AND(Planning!$G49&lt;R$5,$C55&lt;&gt;"00/01/00"),1,0)</f>
        <v>1</v>
      </c>
      <c r="AA55">
        <f ca="1">IF(AND(Planning!$E49=100%,$C55&lt;&gt;"00/01/00",Planning!$G49&lt;E$5),1,0)</f>
        <v>0</v>
      </c>
      <c r="AB55">
        <f ca="1">IF(AND(Planning!$E49=100%,$C55&lt;&gt;"00/01/00",Planning!$G49&lt;F$5),1,0)</f>
        <v>0</v>
      </c>
      <c r="AC55">
        <f ca="1">IF(AND(Planning!$E49=100%,$C55&lt;&gt;"00/01/00",Planning!$G49&lt;G$5),1,0)</f>
        <v>0</v>
      </c>
      <c r="AD55">
        <f ca="1">IF(AND(Planning!$E49=100%,$C55&lt;&gt;"00/01/00",Planning!$G49&lt;H$5),1,0)</f>
        <v>0</v>
      </c>
      <c r="AE55">
        <f ca="1">IF(AND(Planning!$E49=100%,$C55&lt;&gt;"00/01/00",Planning!$G49&lt;I$5),1,0)</f>
        <v>0</v>
      </c>
      <c r="AF55">
        <f ca="1">IF(AND(Planning!$E49=100%,$C55&lt;&gt;"00/01/00",Planning!$G49&lt;J$5),1,0)</f>
        <v>0</v>
      </c>
      <c r="AG55">
        <f ca="1">IF(AND(Planning!$E49=100%,$C55&lt;&gt;"00/01/00",Planning!$G49&lt;K$5),1,0)</f>
        <v>0</v>
      </c>
      <c r="AH55">
        <f ca="1">IF(AND(Planning!$E49=100%,$C55&lt;&gt;"00/01/00",Planning!$G49&lt;L$5),1,0)</f>
        <v>0</v>
      </c>
      <c r="AI55">
        <f ca="1">IF(AND(Planning!$E49=100%,$C55&lt;&gt;"00/01/00",Planning!$G49&lt;M$5),1,0)</f>
        <v>0</v>
      </c>
      <c r="AJ55">
        <f ca="1">IF(AND(Planning!$E49=100%,$C55&lt;&gt;"00/01/00",Planning!$G49&lt;N$5),1,0)</f>
        <v>0</v>
      </c>
      <c r="AK55">
        <f ca="1">IF(AND(Planning!$E49=100%,$C55&lt;&gt;"00/01/00",Planning!$G49&lt;O$5),1,0)</f>
        <v>1</v>
      </c>
      <c r="AL55">
        <f ca="1">IF(AND(Planning!$E49=100%,$C55&lt;&gt;"00/01/00",Planning!$G49&lt;P$5),1,0)</f>
        <v>1</v>
      </c>
      <c r="AM55">
        <f ca="1">IF(AND(Planning!$E49=100%,$C55&lt;&gt;"00/01/00",Planning!$G49&lt;Q$5),1,0)</f>
        <v>1</v>
      </c>
      <c r="AN55">
        <f ca="1">IF(AND(Planning!$E49=100%,$C55&lt;&gt;"00/01/00",Planning!$G49&lt;R$5),1,0)</f>
        <v>1</v>
      </c>
    </row>
    <row r="56" spans="1:40" x14ac:dyDescent="0.25">
      <c r="A56" t="str" cm="1">
        <f t="array" aca="1" ref="A56" ca="1">_xlfn.IFS(Planning!$G50&lt;= $B$6, Planning!$B50, Planning!$G50 &gt; $B$6, "")</f>
        <v>C.10.1 - FAQ</v>
      </c>
      <c r="B56" s="76" cm="1">
        <f t="array" aca="1" ref="B56" ca="1">_xlfn.IFS(Planning!$G50 &lt;= $B$6, Planning!$E50, Planning!$G50 &gt; $B$6, "")</f>
        <v>1</v>
      </c>
      <c r="C56" t="str" cm="1">
        <f t="array" aca="1" ref="C56" ca="1">TEXT(_xlfn.IFS(Planning!$G50 &lt;= $B$6, Planning!$F50, Planning!$G50 &gt; $B$6, ""), "JJ/MM/AA")</f>
        <v>12/11/21</v>
      </c>
      <c r="D56" t="str" cm="1">
        <f t="array" aca="1" ref="D56" ca="1">TEXT(_xlfn.IFS(Planning!$G50 &lt;= $B$6,Planning!$G50, Planning!$G50 &gt; $B$6, ""), "JJ/MM/AA")</f>
        <v>20/12/21</v>
      </c>
      <c r="E56">
        <f t="shared" ca="1" si="13"/>
        <v>1</v>
      </c>
      <c r="F56" s="75">
        <f ca="1">IF(AND(Planning!$G50&lt;='Base de données'!$B$6,D56&lt;&gt;"00/01/00"),1,0)</f>
        <v>1</v>
      </c>
      <c r="G56" s="151">
        <f t="shared" ca="1" si="14"/>
        <v>1</v>
      </c>
      <c r="H56" s="164"/>
      <c r="I56" s="164"/>
      <c r="J56" s="164"/>
      <c r="K56" s="164"/>
      <c r="L56" s="164"/>
      <c r="M56">
        <v>0</v>
      </c>
      <c r="N56">
        <f ca="1">IF(AND(Planning!$G50&lt;F$5,$C56&lt;&gt;"00/01/00"),1,0)</f>
        <v>0</v>
      </c>
      <c r="O56">
        <f ca="1">IF(AND(Planning!$G50&lt;G$5,$C56&lt;&gt;"00/01/00"),1,0)</f>
        <v>0</v>
      </c>
      <c r="P56">
        <f ca="1">IF(AND(Planning!$G50&lt;H$5,$C56&lt;&gt;"00/01/00"),1,0)</f>
        <v>0</v>
      </c>
      <c r="Q56">
        <f ca="1">IF(AND(Planning!$G50&lt;I$5,$C56&lt;&gt;"00/01/00"),1,0)</f>
        <v>0</v>
      </c>
      <c r="R56">
        <f ca="1">IF(AND(Planning!$G50&lt;J$5,$C56&lt;&gt;"00/01/00"),1,0)</f>
        <v>0</v>
      </c>
      <c r="S56">
        <f ca="1">IF(AND(Planning!$G50&lt;K$5,$C56&lt;&gt;"00/01/00"),1,0)</f>
        <v>0</v>
      </c>
      <c r="T56">
        <f ca="1">IF(AND(Planning!$G50&lt;L$5,$C56&lt;&gt;"00/01/00"),1,0)</f>
        <v>0</v>
      </c>
      <c r="U56">
        <f ca="1">IF(AND(Planning!$G50&lt;M$5,$C56&lt;&gt;"00/01/00"),1,0)</f>
        <v>0</v>
      </c>
      <c r="V56">
        <f ca="1">IF(AND(Planning!$G50&lt;N$5,$C56&lt;&gt;"00/01/00"),1,0)</f>
        <v>0</v>
      </c>
      <c r="W56">
        <f ca="1">IF(AND(Planning!$G50&lt;O$5,$C56&lt;&gt;"00/01/00"),1,0)</f>
        <v>1</v>
      </c>
      <c r="X56">
        <f ca="1">IF(AND(Planning!$G50&lt;P$5,$C56&lt;&gt;"00/01/00"),1,0)</f>
        <v>1</v>
      </c>
      <c r="Y56">
        <f ca="1">IF(AND(Planning!$G50&lt;Q$5,$C56&lt;&gt;"00/01/00"),1,0)</f>
        <v>1</v>
      </c>
      <c r="Z56">
        <f ca="1">IF(AND(Planning!$G50&lt;R$5,$C56&lt;&gt;"00/01/00"),1,0)</f>
        <v>1</v>
      </c>
      <c r="AA56">
        <f ca="1">IF(AND(Planning!$E50=100%,$C56&lt;&gt;"00/01/00",Planning!$G50&lt;E$5),1,0)</f>
        <v>0</v>
      </c>
      <c r="AB56">
        <f ca="1">IF(AND(Planning!$E50=100%,$C56&lt;&gt;"00/01/00",Planning!$G50&lt;F$5),1,0)</f>
        <v>0</v>
      </c>
      <c r="AC56">
        <f ca="1">IF(AND(Planning!$E50=100%,$C56&lt;&gt;"00/01/00",Planning!$G50&lt;G$5),1,0)</f>
        <v>0</v>
      </c>
      <c r="AD56">
        <f ca="1">IF(AND(Planning!$E50=100%,$C56&lt;&gt;"00/01/00",Planning!$G50&lt;H$5),1,0)</f>
        <v>0</v>
      </c>
      <c r="AE56">
        <f ca="1">IF(AND(Planning!$E50=100%,$C56&lt;&gt;"00/01/00",Planning!$G50&lt;I$5),1,0)</f>
        <v>0</v>
      </c>
      <c r="AF56">
        <f ca="1">IF(AND(Planning!$E50=100%,$C56&lt;&gt;"00/01/00",Planning!$G50&lt;J$5),1,0)</f>
        <v>0</v>
      </c>
      <c r="AG56">
        <f ca="1">IF(AND(Planning!$E50=100%,$C56&lt;&gt;"00/01/00",Planning!$G50&lt;K$5),1,0)</f>
        <v>0</v>
      </c>
      <c r="AH56">
        <f ca="1">IF(AND(Planning!$E50=100%,$C56&lt;&gt;"00/01/00",Planning!$G50&lt;L$5),1,0)</f>
        <v>0</v>
      </c>
      <c r="AI56">
        <f ca="1">IF(AND(Planning!$E50=100%,$C56&lt;&gt;"00/01/00",Planning!$G50&lt;M$5),1,0)</f>
        <v>0</v>
      </c>
      <c r="AJ56">
        <f ca="1">IF(AND(Planning!$E50=100%,$C56&lt;&gt;"00/01/00",Planning!$G50&lt;N$5),1,0)</f>
        <v>0</v>
      </c>
      <c r="AK56">
        <f ca="1">IF(AND(Planning!$E50=100%,$C56&lt;&gt;"00/01/00",Planning!$G50&lt;O$5),1,0)</f>
        <v>1</v>
      </c>
      <c r="AL56">
        <f ca="1">IF(AND(Planning!$E50=100%,$C56&lt;&gt;"00/01/00",Planning!$G50&lt;P$5),1,0)</f>
        <v>1</v>
      </c>
      <c r="AM56">
        <f ca="1">IF(AND(Planning!$E50=100%,$C56&lt;&gt;"00/01/00",Planning!$G50&lt;Q$5),1,0)</f>
        <v>1</v>
      </c>
      <c r="AN56">
        <f ca="1">IF(AND(Planning!$E50=100%,$C56&lt;&gt;"00/01/00",Planning!$G50&lt;R$5),1,0)</f>
        <v>1</v>
      </c>
    </row>
    <row r="57" spans="1:40" x14ac:dyDescent="0.25">
      <c r="A57" t="str" cm="1">
        <f t="array" aca="1" ref="A57" ca="1">_xlfn.IFS(Planning!$G51&lt;= $B$6, Planning!$B51, Planning!$G51 &gt; $B$6, "")</f>
        <v>C.10.2 - Contact par email</v>
      </c>
      <c r="B57" s="76" cm="1">
        <f t="array" aca="1" ref="B57" ca="1">_xlfn.IFS(Planning!$G51 &lt;= $B$6, Planning!$E51, Planning!$G51 &gt; $B$6, "")</f>
        <v>1</v>
      </c>
      <c r="C57" t="str" cm="1">
        <f t="array" aca="1" ref="C57" ca="1">TEXT(_xlfn.IFS(Planning!$G51 &lt;= $B$6, Planning!$F51, Planning!$G51 &gt; $B$6, ""), "JJ/MM/AA")</f>
        <v>12/11/21</v>
      </c>
      <c r="D57" t="str" cm="1">
        <f t="array" aca="1" ref="D57" ca="1">TEXT(_xlfn.IFS(Planning!$G51 &lt;= $B$6,Planning!$G51, Planning!$G51 &gt; $B$6, ""), "JJ/MM/AA")</f>
        <v>20/12/21</v>
      </c>
      <c r="E57">
        <f t="shared" ca="1" si="13"/>
        <v>1</v>
      </c>
      <c r="F57" s="75">
        <f ca="1">IF(AND(Planning!$G51&lt;='Base de données'!$B$6,D57&lt;&gt;"00/01/00"),1,0)</f>
        <v>1</v>
      </c>
      <c r="G57" s="151">
        <f t="shared" ca="1" si="14"/>
        <v>1</v>
      </c>
      <c r="H57" s="164"/>
      <c r="I57" s="164"/>
      <c r="J57" s="164"/>
      <c r="K57" s="164"/>
      <c r="L57" s="164"/>
      <c r="M57">
        <v>0</v>
      </c>
      <c r="N57">
        <f ca="1">IF(AND(Planning!$G51&lt;F$5,$C57&lt;&gt;"00/01/00"),1,0)</f>
        <v>0</v>
      </c>
      <c r="O57">
        <f ca="1">IF(AND(Planning!$G51&lt;G$5,$C57&lt;&gt;"00/01/00"),1,0)</f>
        <v>0</v>
      </c>
      <c r="P57">
        <f ca="1">IF(AND(Planning!$G51&lt;H$5,$C57&lt;&gt;"00/01/00"),1,0)</f>
        <v>0</v>
      </c>
      <c r="Q57">
        <f ca="1">IF(AND(Planning!$G51&lt;I$5,$C57&lt;&gt;"00/01/00"),1,0)</f>
        <v>0</v>
      </c>
      <c r="R57">
        <f ca="1">IF(AND(Planning!$G51&lt;J$5,$C57&lt;&gt;"00/01/00"),1,0)</f>
        <v>0</v>
      </c>
      <c r="S57">
        <f ca="1">IF(AND(Planning!$G51&lt;K$5,$C57&lt;&gt;"00/01/00"),1,0)</f>
        <v>0</v>
      </c>
      <c r="T57">
        <f ca="1">IF(AND(Planning!$G51&lt;L$5,$C57&lt;&gt;"00/01/00"),1,0)</f>
        <v>0</v>
      </c>
      <c r="U57">
        <f ca="1">IF(AND(Planning!$G51&lt;M$5,$C57&lt;&gt;"00/01/00"),1,0)</f>
        <v>0</v>
      </c>
      <c r="V57">
        <f ca="1">IF(AND(Planning!$G51&lt;N$5,$C57&lt;&gt;"00/01/00"),1,0)</f>
        <v>0</v>
      </c>
      <c r="W57">
        <f ca="1">IF(AND(Planning!$G51&lt;O$5,$C57&lt;&gt;"00/01/00"),1,0)</f>
        <v>1</v>
      </c>
      <c r="X57">
        <f ca="1">IF(AND(Planning!$G51&lt;P$5,$C57&lt;&gt;"00/01/00"),1,0)</f>
        <v>1</v>
      </c>
      <c r="Y57">
        <f ca="1">IF(AND(Planning!$G51&lt;Q$5,$C57&lt;&gt;"00/01/00"),1,0)</f>
        <v>1</v>
      </c>
      <c r="Z57">
        <f ca="1">IF(AND(Planning!$G51&lt;R$5,$C57&lt;&gt;"00/01/00"),1,0)</f>
        <v>1</v>
      </c>
      <c r="AA57">
        <f ca="1">IF(AND(Planning!$E51=100%,$C57&lt;&gt;"00/01/00",Planning!$G51&lt;E$5),1,0)</f>
        <v>0</v>
      </c>
      <c r="AB57">
        <f ca="1">IF(AND(Planning!$E51=100%,$C57&lt;&gt;"00/01/00",Planning!$G51&lt;F$5),1,0)</f>
        <v>0</v>
      </c>
      <c r="AC57">
        <f ca="1">IF(AND(Planning!$E51=100%,$C57&lt;&gt;"00/01/00",Planning!$G51&lt;G$5),1,0)</f>
        <v>0</v>
      </c>
      <c r="AD57">
        <f ca="1">IF(AND(Planning!$E51=100%,$C57&lt;&gt;"00/01/00",Planning!$G51&lt;H$5),1,0)</f>
        <v>0</v>
      </c>
      <c r="AE57">
        <f ca="1">IF(AND(Planning!$E51=100%,$C57&lt;&gt;"00/01/00",Planning!$G51&lt;I$5),1,0)</f>
        <v>0</v>
      </c>
      <c r="AF57">
        <f ca="1">IF(AND(Planning!$E51=100%,$C57&lt;&gt;"00/01/00",Planning!$G51&lt;J$5),1,0)</f>
        <v>0</v>
      </c>
      <c r="AG57">
        <f ca="1">IF(AND(Planning!$E51=100%,$C57&lt;&gt;"00/01/00",Planning!$G51&lt;K$5),1,0)</f>
        <v>0</v>
      </c>
      <c r="AH57">
        <f ca="1">IF(AND(Planning!$E51=100%,$C57&lt;&gt;"00/01/00",Planning!$G51&lt;L$5),1,0)</f>
        <v>0</v>
      </c>
      <c r="AI57">
        <f ca="1">IF(AND(Planning!$E51=100%,$C57&lt;&gt;"00/01/00",Planning!$G51&lt;M$5),1,0)</f>
        <v>0</v>
      </c>
      <c r="AJ57">
        <f ca="1">IF(AND(Planning!$E51=100%,$C57&lt;&gt;"00/01/00",Planning!$G51&lt;N$5),1,0)</f>
        <v>0</v>
      </c>
      <c r="AK57">
        <f ca="1">IF(AND(Planning!$E51=100%,$C57&lt;&gt;"00/01/00",Planning!$G51&lt;O$5),1,0)</f>
        <v>1</v>
      </c>
      <c r="AL57">
        <f ca="1">IF(AND(Planning!$E51=100%,$C57&lt;&gt;"00/01/00",Planning!$G51&lt;P$5),1,0)</f>
        <v>1</v>
      </c>
      <c r="AM57">
        <f ca="1">IF(AND(Planning!$E51=100%,$C57&lt;&gt;"00/01/00",Planning!$G51&lt;Q$5),1,0)</f>
        <v>1</v>
      </c>
      <c r="AN57">
        <f ca="1">IF(AND(Planning!$E51=100%,$C57&lt;&gt;"00/01/00",Planning!$G51&lt;R$5),1,0)</f>
        <v>1</v>
      </c>
    </row>
    <row r="58" spans="1:40" x14ac:dyDescent="0.25">
      <c r="A58" t="str" cm="1">
        <f t="array" aca="1" ref="A58" ca="1">_xlfn.IFS(Planning!$G52&lt;= $B$6, Planning!$B52, Planning!$G52 &gt; $B$6, "")</f>
        <v>C.11 - Calcul du score de santé et conseils pour l'améliorer</v>
      </c>
      <c r="B58" s="76" cm="1">
        <f t="array" aca="1" ref="B58" ca="1">_xlfn.IFS(Planning!$G52 &lt;= $B$6, Planning!$E52, Planning!$G52 &gt; $B$6, "")</f>
        <v>1</v>
      </c>
      <c r="C58" t="str" cm="1">
        <f t="array" aca="1" ref="C58" ca="1">TEXT(_xlfn.IFS(Planning!$G52 &lt;= $B$6, Planning!$F52, Planning!$G52 &gt; $B$6, ""), "JJ/MM/AA")</f>
        <v>12/11/21</v>
      </c>
      <c r="D58" t="str" cm="1">
        <f t="array" aca="1" ref="D58" ca="1">TEXT(_xlfn.IFS(Planning!$G52 &lt;= $B$6,Planning!$G52, Planning!$G52 &gt; $B$6, ""), "JJ/MM/AA")</f>
        <v>30/12/21</v>
      </c>
      <c r="E58">
        <f t="shared" ca="1" si="13"/>
        <v>1</v>
      </c>
      <c r="F58" s="75">
        <f ca="1">IF(AND(Planning!$G52&lt;='Base de données'!$B$6,D58&lt;&gt;"00/01/00"),1,0)</f>
        <v>1</v>
      </c>
      <c r="G58" s="151">
        <f t="shared" ca="1" si="14"/>
        <v>1</v>
      </c>
      <c r="H58" s="164"/>
      <c r="I58" s="164"/>
      <c r="J58" s="164"/>
      <c r="K58" s="164"/>
      <c r="L58" s="164"/>
      <c r="M58">
        <v>0</v>
      </c>
      <c r="N58">
        <f ca="1">IF(AND(Planning!$G52&lt;F$5,$C58&lt;&gt;"00/01/00"),1,0)</f>
        <v>0</v>
      </c>
      <c r="O58">
        <f ca="1">IF(AND(Planning!$G52&lt;G$5,$C58&lt;&gt;"00/01/00"),1,0)</f>
        <v>0</v>
      </c>
      <c r="P58">
        <f ca="1">IF(AND(Planning!$G52&lt;H$5,$C58&lt;&gt;"00/01/00"),1,0)</f>
        <v>0</v>
      </c>
      <c r="Q58">
        <f ca="1">IF(AND(Planning!$G52&lt;I$5,$C58&lt;&gt;"00/01/00"),1,0)</f>
        <v>0</v>
      </c>
      <c r="R58">
        <f ca="1">IF(AND(Planning!$G52&lt;J$5,$C58&lt;&gt;"00/01/00"),1,0)</f>
        <v>0</v>
      </c>
      <c r="S58">
        <f ca="1">IF(AND(Planning!$G52&lt;K$5,$C58&lt;&gt;"00/01/00"),1,0)</f>
        <v>0</v>
      </c>
      <c r="T58">
        <f ca="1">IF(AND(Planning!$G52&lt;L$5,$C58&lt;&gt;"00/01/00"),1,0)</f>
        <v>0</v>
      </c>
      <c r="U58">
        <f ca="1">IF(AND(Planning!$G52&lt;M$5,$C58&lt;&gt;"00/01/00"),1,0)</f>
        <v>0</v>
      </c>
      <c r="V58">
        <f ca="1">IF(AND(Planning!$G52&lt;N$5,$C58&lt;&gt;"00/01/00"),1,0)</f>
        <v>0</v>
      </c>
      <c r="W58">
        <f ca="1">IF(AND(Planning!$G52&lt;O$5,$C58&lt;&gt;"00/01/00"),1,0)</f>
        <v>1</v>
      </c>
      <c r="X58">
        <f ca="1">IF(AND(Planning!$G52&lt;P$5,$C58&lt;&gt;"00/01/00"),1,0)</f>
        <v>1</v>
      </c>
      <c r="Y58">
        <f ca="1">IF(AND(Planning!$G52&lt;Q$5,$C58&lt;&gt;"00/01/00"),1,0)</f>
        <v>1</v>
      </c>
      <c r="Z58">
        <f ca="1">IF(AND(Planning!$G52&lt;R$5,$C58&lt;&gt;"00/01/00"),1,0)</f>
        <v>1</v>
      </c>
      <c r="AA58">
        <f ca="1">IF(AND(Planning!$E52=100%,$C58&lt;&gt;"00/01/00",Planning!$G52&lt;E$5),1,0)</f>
        <v>0</v>
      </c>
      <c r="AB58">
        <f ca="1">IF(AND(Planning!$E52=100%,$C58&lt;&gt;"00/01/00",Planning!$G52&lt;F$5),1,0)</f>
        <v>0</v>
      </c>
      <c r="AC58">
        <f ca="1">IF(AND(Planning!$E52=100%,$C58&lt;&gt;"00/01/00",Planning!$G52&lt;G$5),1,0)</f>
        <v>0</v>
      </c>
      <c r="AD58">
        <f ca="1">IF(AND(Planning!$E52=100%,$C58&lt;&gt;"00/01/00",Planning!$G52&lt;H$5),1,0)</f>
        <v>0</v>
      </c>
      <c r="AE58">
        <f ca="1">IF(AND(Planning!$E52=100%,$C58&lt;&gt;"00/01/00",Planning!$G52&lt;I$5),1,0)</f>
        <v>0</v>
      </c>
      <c r="AF58">
        <f ca="1">IF(AND(Planning!$E52=100%,$C58&lt;&gt;"00/01/00",Planning!$G52&lt;J$5),1,0)</f>
        <v>0</v>
      </c>
      <c r="AG58">
        <f ca="1">IF(AND(Planning!$E52=100%,$C58&lt;&gt;"00/01/00",Planning!$G52&lt;K$5),1,0)</f>
        <v>0</v>
      </c>
      <c r="AH58">
        <f ca="1">IF(AND(Planning!$E52=100%,$C58&lt;&gt;"00/01/00",Planning!$G52&lt;L$5),1,0)</f>
        <v>0</v>
      </c>
      <c r="AI58">
        <f ca="1">IF(AND(Planning!$E52=100%,$C58&lt;&gt;"00/01/00",Planning!$G52&lt;M$5),1,0)</f>
        <v>0</v>
      </c>
      <c r="AJ58">
        <f ca="1">IF(AND(Planning!$E52=100%,$C58&lt;&gt;"00/01/00",Planning!$G52&lt;N$5),1,0)</f>
        <v>0</v>
      </c>
      <c r="AK58">
        <f ca="1">IF(AND(Planning!$E52=100%,$C58&lt;&gt;"00/01/00",Planning!$G52&lt;O$5),1,0)</f>
        <v>1</v>
      </c>
      <c r="AL58">
        <f ca="1">IF(AND(Planning!$E52=100%,$C58&lt;&gt;"00/01/00",Planning!$G52&lt;P$5),1,0)</f>
        <v>1</v>
      </c>
      <c r="AM58">
        <f ca="1">IF(AND(Planning!$E52=100%,$C58&lt;&gt;"00/01/00",Planning!$G52&lt;Q$5),1,0)</f>
        <v>1</v>
      </c>
      <c r="AN58">
        <f ca="1">IF(AND(Planning!$E52=100%,$C58&lt;&gt;"00/01/00",Planning!$G52&lt;R$5),1,0)</f>
        <v>1</v>
      </c>
    </row>
    <row r="59" spans="1:40" x14ac:dyDescent="0.25">
      <c r="A59" t="str" cm="1">
        <f t="array" aca="1" ref="A59" ca="1">_xlfn.IFS(Planning!$G53&lt;= $B$6, Planning!$B53, Planning!$G53 &gt; $B$6, "")</f>
        <v>C.11.0 - Lien entre score et conseil</v>
      </c>
      <c r="B59" s="76" cm="1">
        <f t="array" aca="1" ref="B59" ca="1">_xlfn.IFS(Planning!$G53 &lt;= $B$6, Planning!$E53, Planning!$G53 &gt; $B$6, "")</f>
        <v>1</v>
      </c>
      <c r="C59" t="str" cm="1">
        <f t="array" aca="1" ref="C59" ca="1">TEXT(_xlfn.IFS(Planning!$G53 &lt;= $B$6, Planning!$F53, Planning!$G53 &gt; $B$6, ""), "JJ/MM/AA")</f>
        <v>20/12/21</v>
      </c>
      <c r="D59" t="str" cm="1">
        <f t="array" aca="1" ref="D59" ca="1">TEXT(_xlfn.IFS(Planning!$G53 &lt;= $B$6,Planning!$G53, Planning!$G53 &gt; $B$6, ""), "JJ/MM/AA")</f>
        <v>03/01/21</v>
      </c>
      <c r="E59">
        <f t="shared" ca="1" si="13"/>
        <v>1</v>
      </c>
      <c r="F59" s="75">
        <f ca="1">IF(AND(Planning!$G53&lt;='Base de données'!$B$6,D59&lt;&gt;"00/01/00"),1,0)</f>
        <v>1</v>
      </c>
      <c r="G59" s="151">
        <f t="shared" ca="1" si="14"/>
        <v>1</v>
      </c>
      <c r="H59" s="164"/>
      <c r="I59" s="164"/>
      <c r="J59" s="164"/>
      <c r="K59" s="164"/>
      <c r="L59" s="164"/>
      <c r="M59">
        <v>0</v>
      </c>
      <c r="N59">
        <f ca="1">IF(AND(Planning!$G53&lt;F$5,$C59&lt;&gt;"00/01/00"),1,0)</f>
        <v>1</v>
      </c>
      <c r="O59">
        <f ca="1">IF(AND(Planning!$G53&lt;G$5,$C59&lt;&gt;"00/01/00"),1,0)</f>
        <v>1</v>
      </c>
      <c r="P59">
        <f ca="1">IF(AND(Planning!$G53&lt;H$5,$C59&lt;&gt;"00/01/00"),1,0)</f>
        <v>1</v>
      </c>
      <c r="Q59">
        <f ca="1">IF(AND(Planning!$G53&lt;I$5,$C59&lt;&gt;"00/01/00"),1,0)</f>
        <v>1</v>
      </c>
      <c r="R59">
        <f ca="1">IF(AND(Planning!$G53&lt;J$5,$C59&lt;&gt;"00/01/00"),1,0)</f>
        <v>1</v>
      </c>
      <c r="S59">
        <f ca="1">IF(AND(Planning!$G53&lt;K$5,$C59&lt;&gt;"00/01/00"),1,0)</f>
        <v>1</v>
      </c>
      <c r="T59">
        <f ca="1">IF(AND(Planning!$G53&lt;L$5,$C59&lt;&gt;"00/01/00"),1,0)</f>
        <v>1</v>
      </c>
      <c r="U59">
        <f ca="1">IF(AND(Planning!$G53&lt;M$5,$C59&lt;&gt;"00/01/00"),1,0)</f>
        <v>1</v>
      </c>
      <c r="V59">
        <f ca="1">IF(AND(Planning!$G53&lt;N$5,$C59&lt;&gt;"00/01/00"),1,0)</f>
        <v>1</v>
      </c>
      <c r="W59">
        <f ca="1">IF(AND(Planning!$G53&lt;O$5,$C59&lt;&gt;"00/01/00"),1,0)</f>
        <v>1</v>
      </c>
      <c r="X59">
        <f ca="1">IF(AND(Planning!$G53&lt;P$5,$C59&lt;&gt;"00/01/00"),1,0)</f>
        <v>1</v>
      </c>
      <c r="Y59">
        <f ca="1">IF(AND(Planning!$G53&lt;Q$5,$C59&lt;&gt;"00/01/00"),1,0)</f>
        <v>1</v>
      </c>
      <c r="Z59">
        <f ca="1">IF(AND(Planning!$G53&lt;R$5,$C59&lt;&gt;"00/01/00"),1,0)</f>
        <v>1</v>
      </c>
      <c r="AA59">
        <f ca="1">IF(AND(Planning!$E53=100%,$C59&lt;&gt;"00/01/00",Planning!$G53&lt;E$5),1,0)</f>
        <v>1</v>
      </c>
      <c r="AB59">
        <f ca="1">IF(AND(Planning!$E53=100%,$C59&lt;&gt;"00/01/00",Planning!$G53&lt;F$5),1,0)</f>
        <v>1</v>
      </c>
      <c r="AC59">
        <f ca="1">IF(AND(Planning!$E53=100%,$C59&lt;&gt;"00/01/00",Planning!$G53&lt;G$5),1,0)</f>
        <v>1</v>
      </c>
      <c r="AD59">
        <f ca="1">IF(AND(Planning!$E53=100%,$C59&lt;&gt;"00/01/00",Planning!$G53&lt;H$5),1,0)</f>
        <v>1</v>
      </c>
      <c r="AE59">
        <f ca="1">IF(AND(Planning!$E53=100%,$C59&lt;&gt;"00/01/00",Planning!$G53&lt;I$5),1,0)</f>
        <v>1</v>
      </c>
      <c r="AF59">
        <f ca="1">IF(AND(Planning!$E53=100%,$C59&lt;&gt;"00/01/00",Planning!$G53&lt;J$5),1,0)</f>
        <v>1</v>
      </c>
      <c r="AG59">
        <f ca="1">IF(AND(Planning!$E53=100%,$C59&lt;&gt;"00/01/00",Planning!$G53&lt;K$5),1,0)</f>
        <v>1</v>
      </c>
      <c r="AH59">
        <f ca="1">IF(AND(Planning!$E53=100%,$C59&lt;&gt;"00/01/00",Planning!$G53&lt;L$5),1,0)</f>
        <v>1</v>
      </c>
      <c r="AI59">
        <f ca="1">IF(AND(Planning!$E53=100%,$C59&lt;&gt;"00/01/00",Planning!$G53&lt;M$5),1,0)</f>
        <v>1</v>
      </c>
      <c r="AJ59">
        <f ca="1">IF(AND(Planning!$E53=100%,$C59&lt;&gt;"00/01/00",Planning!$G53&lt;N$5),1,0)</f>
        <v>1</v>
      </c>
      <c r="AK59">
        <f ca="1">IF(AND(Planning!$E53=100%,$C59&lt;&gt;"00/01/00",Planning!$G53&lt;O$5),1,0)</f>
        <v>1</v>
      </c>
      <c r="AL59">
        <f ca="1">IF(AND(Planning!$E53=100%,$C59&lt;&gt;"00/01/00",Planning!$G53&lt;P$5),1,0)</f>
        <v>1</v>
      </c>
      <c r="AM59">
        <f ca="1">IF(AND(Planning!$E53=100%,$C59&lt;&gt;"00/01/00",Planning!$G53&lt;Q$5),1,0)</f>
        <v>1</v>
      </c>
      <c r="AN59">
        <f ca="1">IF(AND(Planning!$E53=100%,$C59&lt;&gt;"00/01/00",Planning!$G53&lt;R$5),1,0)</f>
        <v>1</v>
      </c>
    </row>
    <row r="60" spans="1:40" x14ac:dyDescent="0.25">
      <c r="A60" t="str" cm="1">
        <f t="array" aca="1" ref="A60" ca="1">_xlfn.IFS(Planning!$G54&lt;= $B$6, Planning!$B54, Planning!$G54 &gt; $B$6, "")</f>
        <v>C.11.1 Calcul du score</v>
      </c>
      <c r="B60" s="76" cm="1">
        <f t="array" aca="1" ref="B60" ca="1">_xlfn.IFS(Planning!$G54 &lt;= $B$6, Planning!$E54, Planning!$G54 &gt; $B$6, "")</f>
        <v>1</v>
      </c>
      <c r="C60" t="str" cm="1">
        <f t="array" aca="1" ref="C60" ca="1">TEXT(_xlfn.IFS(Planning!$G54 &lt;= $B$6, Planning!$F54, Planning!$G54 &gt; $B$6, ""), "JJ/MM/AA")</f>
        <v>21/12/21</v>
      </c>
      <c r="D60" t="str" cm="1">
        <f t="array" aca="1" ref="D60" ca="1">TEXT(_xlfn.IFS(Planning!$G54 &lt;= $B$6,Planning!$G54, Planning!$G54 &gt; $B$6, ""), "JJ/MM/AA")</f>
        <v>30/12/21</v>
      </c>
      <c r="E60">
        <f t="shared" ca="1" si="13"/>
        <v>1</v>
      </c>
      <c r="F60" s="75">
        <f ca="1">IF(AND(Planning!$G54&lt;='Base de données'!$B$6,D60&lt;&gt;"00/01/00"),1,0)</f>
        <v>1</v>
      </c>
      <c r="G60" s="151">
        <f t="shared" ca="1" si="14"/>
        <v>1</v>
      </c>
      <c r="H60" s="164"/>
      <c r="I60" s="164"/>
      <c r="J60" s="164"/>
      <c r="K60" s="164"/>
      <c r="L60" s="164"/>
      <c r="M60">
        <v>0</v>
      </c>
      <c r="N60">
        <f ca="1">IF(AND(Planning!$G54&lt;F$5,$C60&lt;&gt;"00/01/00"),1,0)</f>
        <v>0</v>
      </c>
      <c r="O60">
        <f ca="1">IF(AND(Planning!$G54&lt;G$5,$C60&lt;&gt;"00/01/00"),1,0)</f>
        <v>0</v>
      </c>
      <c r="P60">
        <f ca="1">IF(AND(Planning!$G54&lt;H$5,$C60&lt;&gt;"00/01/00"),1,0)</f>
        <v>0</v>
      </c>
      <c r="Q60">
        <f ca="1">IF(AND(Planning!$G54&lt;I$5,$C60&lt;&gt;"00/01/00"),1,0)</f>
        <v>0</v>
      </c>
      <c r="R60">
        <f ca="1">IF(AND(Planning!$G54&lt;J$5,$C60&lt;&gt;"00/01/00"),1,0)</f>
        <v>0</v>
      </c>
      <c r="S60">
        <f ca="1">IF(AND(Planning!$G54&lt;K$5,$C60&lt;&gt;"00/01/00"),1,0)</f>
        <v>0</v>
      </c>
      <c r="T60">
        <f ca="1">IF(AND(Planning!$G54&lt;L$5,$C60&lt;&gt;"00/01/00"),1,0)</f>
        <v>0</v>
      </c>
      <c r="U60">
        <f ca="1">IF(AND(Planning!$G54&lt;M$5,$C60&lt;&gt;"00/01/00"),1,0)</f>
        <v>0</v>
      </c>
      <c r="V60">
        <f ca="1">IF(AND(Planning!$G54&lt;N$5,$C60&lt;&gt;"00/01/00"),1,0)</f>
        <v>0</v>
      </c>
      <c r="W60">
        <f ca="1">IF(AND(Planning!$G54&lt;O$5,$C60&lt;&gt;"00/01/00"),1,0)</f>
        <v>1</v>
      </c>
      <c r="X60">
        <f ca="1">IF(AND(Planning!$G54&lt;P$5,$C60&lt;&gt;"00/01/00"),1,0)</f>
        <v>1</v>
      </c>
      <c r="Y60">
        <f ca="1">IF(AND(Planning!$G54&lt;Q$5,$C60&lt;&gt;"00/01/00"),1,0)</f>
        <v>1</v>
      </c>
      <c r="Z60">
        <f ca="1">IF(AND(Planning!$G54&lt;R$5,$C60&lt;&gt;"00/01/00"),1,0)</f>
        <v>1</v>
      </c>
      <c r="AA60">
        <f ca="1">IF(AND(Planning!$E54=100%,$C60&lt;&gt;"00/01/00",Planning!$G54&lt;E$5),1,0)</f>
        <v>0</v>
      </c>
      <c r="AB60">
        <f ca="1">IF(AND(Planning!$E54=100%,$C60&lt;&gt;"00/01/00",Planning!$G54&lt;F$5),1,0)</f>
        <v>0</v>
      </c>
      <c r="AC60">
        <f ca="1">IF(AND(Planning!$E54=100%,$C60&lt;&gt;"00/01/00",Planning!$G54&lt;G$5),1,0)</f>
        <v>0</v>
      </c>
      <c r="AD60">
        <f ca="1">IF(AND(Planning!$E54=100%,$C60&lt;&gt;"00/01/00",Planning!$G54&lt;H$5),1,0)</f>
        <v>0</v>
      </c>
      <c r="AE60">
        <f ca="1">IF(AND(Planning!$E54=100%,$C60&lt;&gt;"00/01/00",Planning!$G54&lt;I$5),1,0)</f>
        <v>0</v>
      </c>
      <c r="AF60">
        <f ca="1">IF(AND(Planning!$E54=100%,$C60&lt;&gt;"00/01/00",Planning!$G54&lt;J$5),1,0)</f>
        <v>0</v>
      </c>
      <c r="AG60">
        <f ca="1">IF(AND(Planning!$E54=100%,$C60&lt;&gt;"00/01/00",Planning!$G54&lt;K$5),1,0)</f>
        <v>0</v>
      </c>
      <c r="AH60">
        <f ca="1">IF(AND(Planning!$E54=100%,$C60&lt;&gt;"00/01/00",Planning!$G54&lt;L$5),1,0)</f>
        <v>0</v>
      </c>
      <c r="AI60">
        <f ca="1">IF(AND(Planning!$E54=100%,$C60&lt;&gt;"00/01/00",Planning!$G54&lt;M$5),1,0)</f>
        <v>0</v>
      </c>
      <c r="AJ60">
        <f ca="1">IF(AND(Planning!$E54=100%,$C60&lt;&gt;"00/01/00",Planning!$G54&lt;N$5),1,0)</f>
        <v>0</v>
      </c>
      <c r="AK60">
        <f ca="1">IF(AND(Planning!$E54=100%,$C60&lt;&gt;"00/01/00",Planning!$G54&lt;O$5),1,0)</f>
        <v>1</v>
      </c>
      <c r="AL60">
        <f ca="1">IF(AND(Planning!$E54=100%,$C60&lt;&gt;"00/01/00",Planning!$G54&lt;P$5),1,0)</f>
        <v>1</v>
      </c>
      <c r="AM60">
        <f ca="1">IF(AND(Planning!$E54=100%,$C60&lt;&gt;"00/01/00",Planning!$G54&lt;Q$5),1,0)</f>
        <v>1</v>
      </c>
      <c r="AN60">
        <f ca="1">IF(AND(Planning!$E54=100%,$C60&lt;&gt;"00/01/00",Planning!$G54&lt;R$5),1,0)</f>
        <v>1</v>
      </c>
    </row>
    <row r="61" spans="1:40" x14ac:dyDescent="0.25">
      <c r="A61" t="str" cm="1">
        <f t="array" aca="1" ref="A61" ca="1">_xlfn.IFS(Planning!$G55&lt;= $B$6, Planning!$B55, Planning!$G55 &gt; $B$6, "")</f>
        <v>C.11.2 - Conseil d'amélioration</v>
      </c>
      <c r="B61" s="76" cm="1">
        <f t="array" aca="1" ref="B61" ca="1">_xlfn.IFS(Planning!$G55 &lt;= $B$6, Planning!$E55, Planning!$G55 &gt; $B$6, "")</f>
        <v>1</v>
      </c>
      <c r="C61" t="str" cm="1">
        <f t="array" aca="1" ref="C61" ca="1">TEXT(_xlfn.IFS(Planning!$G55 &lt;= $B$6, Planning!$F55, Planning!$G55 &gt; $B$6, ""), "JJ/MM/AA")</f>
        <v>12/11/21</v>
      </c>
      <c r="D61" t="str" cm="1">
        <f t="array" aca="1" ref="D61" ca="1">TEXT(_xlfn.IFS(Planning!$G55 &lt;= $B$6,Planning!$G55, Planning!$G55 &gt; $B$6, ""), "JJ/MM/AA")</f>
        <v>20/12/21</v>
      </c>
      <c r="E61">
        <f t="shared" ca="1" si="13"/>
        <v>1</v>
      </c>
      <c r="F61" s="75">
        <f ca="1">IF(AND(Planning!$G55&lt;='Base de données'!$B$6,D61&lt;&gt;"00/01/00"),1,0)</f>
        <v>1</v>
      </c>
      <c r="G61" s="151">
        <f t="shared" ca="1" si="14"/>
        <v>1</v>
      </c>
      <c r="H61" s="164"/>
      <c r="I61" s="164"/>
      <c r="J61" s="164"/>
      <c r="K61" s="164"/>
      <c r="L61" s="164"/>
      <c r="M61">
        <v>0</v>
      </c>
      <c r="N61">
        <f ca="1">IF(AND(Planning!$G55&lt;F$5,$C61&lt;&gt;"00/01/00"),1,0)</f>
        <v>0</v>
      </c>
      <c r="O61">
        <f ca="1">IF(AND(Planning!$G55&lt;G$5,$C61&lt;&gt;"00/01/00"),1,0)</f>
        <v>0</v>
      </c>
      <c r="P61">
        <f ca="1">IF(AND(Planning!$G55&lt;H$5,$C61&lt;&gt;"00/01/00"),1,0)</f>
        <v>0</v>
      </c>
      <c r="Q61">
        <f ca="1">IF(AND(Planning!$G55&lt;I$5,$C61&lt;&gt;"00/01/00"),1,0)</f>
        <v>0</v>
      </c>
      <c r="R61">
        <f ca="1">IF(AND(Planning!$G55&lt;J$5,$C61&lt;&gt;"00/01/00"),1,0)</f>
        <v>0</v>
      </c>
      <c r="S61">
        <f ca="1">IF(AND(Planning!$G55&lt;K$5,$C61&lt;&gt;"00/01/00"),1,0)</f>
        <v>0</v>
      </c>
      <c r="T61">
        <f ca="1">IF(AND(Planning!$G55&lt;L$5,$C61&lt;&gt;"00/01/00"),1,0)</f>
        <v>0</v>
      </c>
      <c r="U61">
        <f ca="1">IF(AND(Planning!$G55&lt;M$5,$C61&lt;&gt;"00/01/00"),1,0)</f>
        <v>0</v>
      </c>
      <c r="V61">
        <f ca="1">IF(AND(Planning!$G55&lt;N$5,$C61&lt;&gt;"00/01/00"),1,0)</f>
        <v>0</v>
      </c>
      <c r="W61">
        <f ca="1">IF(AND(Planning!$G55&lt;O$5,$C61&lt;&gt;"00/01/00"),1,0)</f>
        <v>1</v>
      </c>
      <c r="X61">
        <f ca="1">IF(AND(Planning!$G55&lt;P$5,$C61&lt;&gt;"00/01/00"),1,0)</f>
        <v>1</v>
      </c>
      <c r="Y61">
        <f ca="1">IF(AND(Planning!$G55&lt;Q$5,$C61&lt;&gt;"00/01/00"),1,0)</f>
        <v>1</v>
      </c>
      <c r="Z61">
        <f ca="1">IF(AND(Planning!$G55&lt;R$5,$C61&lt;&gt;"00/01/00"),1,0)</f>
        <v>1</v>
      </c>
      <c r="AA61">
        <f ca="1">IF(AND(Planning!$E55=100%,$C61&lt;&gt;"00/01/00",Planning!$G55&lt;E$5),1,0)</f>
        <v>0</v>
      </c>
      <c r="AB61">
        <f ca="1">IF(AND(Planning!$E55=100%,$C61&lt;&gt;"00/01/00",Planning!$G55&lt;F$5),1,0)</f>
        <v>0</v>
      </c>
      <c r="AC61">
        <f ca="1">IF(AND(Planning!$E55=100%,$C61&lt;&gt;"00/01/00",Planning!$G55&lt;G$5),1,0)</f>
        <v>0</v>
      </c>
      <c r="AD61">
        <f ca="1">IF(AND(Planning!$E55=100%,$C61&lt;&gt;"00/01/00",Planning!$G55&lt;H$5),1,0)</f>
        <v>0</v>
      </c>
      <c r="AE61">
        <f ca="1">IF(AND(Planning!$E55=100%,$C61&lt;&gt;"00/01/00",Planning!$G55&lt;I$5),1,0)</f>
        <v>0</v>
      </c>
      <c r="AF61">
        <f ca="1">IF(AND(Planning!$E55=100%,$C61&lt;&gt;"00/01/00",Planning!$G55&lt;J$5),1,0)</f>
        <v>0</v>
      </c>
      <c r="AG61">
        <f ca="1">IF(AND(Planning!$E55=100%,$C61&lt;&gt;"00/01/00",Planning!$G55&lt;K$5),1,0)</f>
        <v>0</v>
      </c>
      <c r="AH61">
        <f ca="1">IF(AND(Planning!$E55=100%,$C61&lt;&gt;"00/01/00",Planning!$G55&lt;L$5),1,0)</f>
        <v>0</v>
      </c>
      <c r="AI61">
        <f ca="1">IF(AND(Planning!$E55=100%,$C61&lt;&gt;"00/01/00",Planning!$G55&lt;M$5),1,0)</f>
        <v>0</v>
      </c>
      <c r="AJ61">
        <f ca="1">IF(AND(Planning!$E55=100%,$C61&lt;&gt;"00/01/00",Planning!$G55&lt;N$5),1,0)</f>
        <v>0</v>
      </c>
      <c r="AK61">
        <f ca="1">IF(AND(Planning!$E55=100%,$C61&lt;&gt;"00/01/00",Planning!$G55&lt;O$5),1,0)</f>
        <v>1</v>
      </c>
      <c r="AL61">
        <f ca="1">IF(AND(Planning!$E55=100%,$C61&lt;&gt;"00/01/00",Planning!$G55&lt;P$5),1,0)</f>
        <v>1</v>
      </c>
      <c r="AM61">
        <f ca="1">IF(AND(Planning!$E55=100%,$C61&lt;&gt;"00/01/00",Planning!$G55&lt;Q$5),1,0)</f>
        <v>1</v>
      </c>
      <c r="AN61">
        <f ca="1">IF(AND(Planning!$E55=100%,$C61&lt;&gt;"00/01/00",Planning!$G55&lt;R$5),1,0)</f>
        <v>1</v>
      </c>
    </row>
    <row r="62" spans="1:40" x14ac:dyDescent="0.25">
      <c r="A62" t="str" cm="1">
        <f t="array" aca="1" ref="A62" ca="1">_xlfn.IFS(Planning!$G56&lt;= $B$6, Planning!$B56, Planning!$G56 &gt; $B$6, "")</f>
        <v>Intégration et tests</v>
      </c>
      <c r="B62" s="76" cm="1">
        <f t="array" aca="1" ref="B62" ca="1">_xlfn.IFS(Planning!$G56 &lt;= $B$6, Planning!$E56, Planning!$G56 &gt; $B$6, "")</f>
        <v>1</v>
      </c>
      <c r="C62" t="str" cm="1">
        <f t="array" aca="1" ref="C62" ca="1">TEXT(_xlfn.IFS(Planning!$G56 &lt;= $B$6, Planning!$F56, Planning!$G56 &gt; $B$6, ""), "JJ/MM/AA")</f>
        <v>10/01/22</v>
      </c>
      <c r="D62" t="str" cm="1">
        <f t="array" aca="1" ref="D62" ca="1">TEXT(_xlfn.IFS(Planning!$G56 &lt;= $B$6,Planning!$G56, Planning!$G56 &gt; $B$6, ""), "JJ/MM/AA")</f>
        <v>20/01/22</v>
      </c>
      <c r="E62">
        <f t="shared" ca="1" si="13"/>
        <v>1</v>
      </c>
      <c r="F62" s="75">
        <f ca="1">IF(AND(Planning!$G56&lt;='Base de données'!$B$6,D62&lt;&gt;"00/01/00"),1,0)</f>
        <v>1</v>
      </c>
      <c r="G62" s="151">
        <f t="shared" ca="1" si="14"/>
        <v>1</v>
      </c>
      <c r="H62" s="164"/>
      <c r="I62" s="164"/>
      <c r="J62" s="164"/>
      <c r="K62" s="164"/>
      <c r="L62" s="164"/>
      <c r="M62">
        <v>0</v>
      </c>
      <c r="N62">
        <f ca="1">IF(AND(Planning!$G56&lt;F$5,$C62&lt;&gt;"00/01/00"),1,0)</f>
        <v>0</v>
      </c>
      <c r="O62">
        <f ca="1">IF(AND(Planning!$G56&lt;G$5,$C62&lt;&gt;"00/01/00"),1,0)</f>
        <v>0</v>
      </c>
      <c r="P62">
        <f ca="1">IF(AND(Planning!$G56&lt;H$5,$C62&lt;&gt;"00/01/00"),1,0)</f>
        <v>0</v>
      </c>
      <c r="Q62">
        <f ca="1">IF(AND(Planning!$G56&lt;I$5,$C62&lt;&gt;"00/01/00"),1,0)</f>
        <v>0</v>
      </c>
      <c r="R62">
        <f ca="1">IF(AND(Planning!$G56&lt;J$5,$C62&lt;&gt;"00/01/00"),1,0)</f>
        <v>0</v>
      </c>
      <c r="S62">
        <f ca="1">IF(AND(Planning!$G56&lt;K$5,$C62&lt;&gt;"00/01/00"),1,0)</f>
        <v>0</v>
      </c>
      <c r="T62">
        <f ca="1">IF(AND(Planning!$G56&lt;L$5,$C62&lt;&gt;"00/01/00"),1,0)</f>
        <v>0</v>
      </c>
      <c r="U62">
        <f ca="1">IF(AND(Planning!$G56&lt;M$5,$C62&lt;&gt;"00/01/00"),1,0)</f>
        <v>0</v>
      </c>
      <c r="V62">
        <f ca="1">IF(AND(Planning!$G56&lt;N$5,$C62&lt;&gt;"00/01/00"),1,0)</f>
        <v>0</v>
      </c>
      <c r="W62">
        <f ca="1">IF(AND(Planning!$G56&lt;O$5,$C62&lt;&gt;"00/01/00"),1,0)</f>
        <v>0</v>
      </c>
      <c r="X62">
        <f ca="1">IF(AND(Planning!$G56&lt;P$5,$C62&lt;&gt;"00/01/00"),1,0)</f>
        <v>0</v>
      </c>
      <c r="Y62">
        <f ca="1">IF(AND(Planning!$G56&lt;Q$5,$C62&lt;&gt;"00/01/00"),1,0)</f>
        <v>0</v>
      </c>
      <c r="Z62">
        <f ca="1">IF(AND(Planning!$G56&lt;R$5,$C62&lt;&gt;"00/01/00"),1,0)</f>
        <v>1</v>
      </c>
      <c r="AA62">
        <f ca="1">IF(AND(Planning!$E56=100%,$C62&lt;&gt;"00/01/00",Planning!$G56&lt;E$5),1,0)</f>
        <v>0</v>
      </c>
      <c r="AB62">
        <f ca="1">IF(AND(Planning!$E56=100%,$C62&lt;&gt;"00/01/00",Planning!$G56&lt;F$5),1,0)</f>
        <v>0</v>
      </c>
      <c r="AC62">
        <f ca="1">IF(AND(Planning!$E56=100%,$C62&lt;&gt;"00/01/00",Planning!$G56&lt;G$5),1,0)</f>
        <v>0</v>
      </c>
      <c r="AD62">
        <f ca="1">IF(AND(Planning!$E56=100%,$C62&lt;&gt;"00/01/00",Planning!$G56&lt;H$5),1,0)</f>
        <v>0</v>
      </c>
      <c r="AE62">
        <f ca="1">IF(AND(Planning!$E56=100%,$C62&lt;&gt;"00/01/00",Planning!$G56&lt;I$5),1,0)</f>
        <v>0</v>
      </c>
      <c r="AF62">
        <f ca="1">IF(AND(Planning!$E56=100%,$C62&lt;&gt;"00/01/00",Planning!$G56&lt;J$5),1,0)</f>
        <v>0</v>
      </c>
      <c r="AG62">
        <f ca="1">IF(AND(Planning!$E56=100%,$C62&lt;&gt;"00/01/00",Planning!$G56&lt;K$5),1,0)</f>
        <v>0</v>
      </c>
      <c r="AH62">
        <f ca="1">IF(AND(Planning!$E56=100%,$C62&lt;&gt;"00/01/00",Planning!$G56&lt;L$5),1,0)</f>
        <v>0</v>
      </c>
      <c r="AI62">
        <f ca="1">IF(AND(Planning!$E56=100%,$C62&lt;&gt;"00/01/00",Planning!$G56&lt;M$5),1,0)</f>
        <v>0</v>
      </c>
      <c r="AJ62">
        <f ca="1">IF(AND(Planning!$E56=100%,$C62&lt;&gt;"00/01/00",Planning!$G56&lt;N$5),1,0)</f>
        <v>0</v>
      </c>
      <c r="AK62">
        <f ca="1">IF(AND(Planning!$E56=100%,$C62&lt;&gt;"00/01/00",Planning!$G56&lt;O$5),1,0)</f>
        <v>0</v>
      </c>
      <c r="AL62">
        <f ca="1">IF(AND(Planning!$E56=100%,$C62&lt;&gt;"00/01/00",Planning!$G56&lt;P$5),1,0)</f>
        <v>0</v>
      </c>
      <c r="AM62">
        <f ca="1">IF(AND(Planning!$E56=100%,$C62&lt;&gt;"00/01/00",Planning!$G56&lt;Q$5),1,0)</f>
        <v>0</v>
      </c>
      <c r="AN62">
        <f ca="1">IF(AND(Planning!$E56=100%,$C62&lt;&gt;"00/01/00",Planning!$G56&lt;R$5),1,0)</f>
        <v>1</v>
      </c>
    </row>
    <row r="63" spans="1:40" x14ac:dyDescent="0.25">
      <c r="A63" t="str" cm="1">
        <f t="array" aca="1" ref="A63" ca="1">_xlfn.IFS(Planning!$G57&lt;= $B$6, Planning!$B57, Planning!$G57 &gt; $B$6, "")</f>
        <v>I.1 - Plan de validation des tests et tests</v>
      </c>
      <c r="B63" s="76" cm="1">
        <f t="array" aca="1" ref="B63" ca="1">_xlfn.IFS(Planning!$G57 &lt;= $B$6, Planning!$E57, Planning!$G57 &gt; $B$6, "")</f>
        <v>1</v>
      </c>
      <c r="C63" t="str" cm="1">
        <f t="array" aca="1" ref="C63" ca="1">TEXT(_xlfn.IFS(Planning!$G57 &lt;= $B$6, Planning!$F57, Planning!$G57 &gt; $B$6, ""), "JJ/MM/AA")</f>
        <v>10/01/22</v>
      </c>
      <c r="D63" t="str" cm="1">
        <f t="array" aca="1" ref="D63" ca="1">TEXT(_xlfn.IFS(Planning!$G57 &lt;= $B$6,Planning!$G57, Planning!$G57 &gt; $B$6, ""), "JJ/MM/AA")</f>
        <v>17/01/22</v>
      </c>
      <c r="E63">
        <f t="shared" ca="1" si="13"/>
        <v>1</v>
      </c>
      <c r="F63" s="75">
        <f ca="1">IF(AND(Planning!$G57&lt;='Base de données'!$B$6,D63&lt;&gt;"00/01/00"),1,0)</f>
        <v>1</v>
      </c>
      <c r="G63" s="151">
        <f t="shared" ca="1" si="14"/>
        <v>1</v>
      </c>
      <c r="H63" s="164"/>
      <c r="I63" s="164"/>
      <c r="J63" s="164"/>
      <c r="K63" s="164"/>
      <c r="L63" s="164"/>
      <c r="M63">
        <v>0</v>
      </c>
      <c r="N63">
        <f ca="1">IF(AND(Planning!$G57&lt;F$5,$C63&lt;&gt;"00/01/00"),1,0)</f>
        <v>0</v>
      </c>
      <c r="O63">
        <f ca="1">IF(AND(Planning!$G57&lt;G$5,$C63&lt;&gt;"00/01/00"),1,0)</f>
        <v>0</v>
      </c>
      <c r="P63">
        <f ca="1">IF(AND(Planning!$G57&lt;H$5,$C63&lt;&gt;"00/01/00"),1,0)</f>
        <v>0</v>
      </c>
      <c r="Q63">
        <f ca="1">IF(AND(Planning!$G57&lt;I$5,$C63&lt;&gt;"00/01/00"),1,0)</f>
        <v>0</v>
      </c>
      <c r="R63">
        <f ca="1">IF(AND(Planning!$G57&lt;J$5,$C63&lt;&gt;"00/01/00"),1,0)</f>
        <v>0</v>
      </c>
      <c r="S63">
        <f ca="1">IF(AND(Planning!$G57&lt;K$5,$C63&lt;&gt;"00/01/00"),1,0)</f>
        <v>0</v>
      </c>
      <c r="T63">
        <f ca="1">IF(AND(Planning!$G57&lt;L$5,$C63&lt;&gt;"00/01/00"),1,0)</f>
        <v>0</v>
      </c>
      <c r="U63">
        <f ca="1">IF(AND(Planning!$G57&lt;M$5,$C63&lt;&gt;"00/01/00"),1,0)</f>
        <v>0</v>
      </c>
      <c r="V63">
        <f ca="1">IF(AND(Planning!$G57&lt;N$5,$C63&lt;&gt;"00/01/00"),1,0)</f>
        <v>0</v>
      </c>
      <c r="W63">
        <f ca="1">IF(AND(Planning!$G57&lt;O$5,$C63&lt;&gt;"00/01/00"),1,0)</f>
        <v>0</v>
      </c>
      <c r="X63">
        <f ca="1">IF(AND(Planning!$G57&lt;P$5,$C63&lt;&gt;"00/01/00"),1,0)</f>
        <v>0</v>
      </c>
      <c r="Y63">
        <f ca="1">IF(AND(Planning!$G57&lt;Q$5,$C63&lt;&gt;"00/01/00"),1,0)</f>
        <v>0</v>
      </c>
      <c r="Z63">
        <f ca="1">IF(AND(Planning!$G57&lt;R$5,$C63&lt;&gt;"00/01/00"),1,0)</f>
        <v>1</v>
      </c>
      <c r="AA63">
        <f ca="1">IF(AND(Planning!$E57=100%,$C63&lt;&gt;"00/01/00",Planning!$G57&lt;E$5),1,0)</f>
        <v>0</v>
      </c>
      <c r="AB63">
        <f ca="1">IF(AND(Planning!$E57=100%,$C63&lt;&gt;"00/01/00",Planning!$G57&lt;F$5),1,0)</f>
        <v>0</v>
      </c>
      <c r="AC63">
        <f ca="1">IF(AND(Planning!$E57=100%,$C63&lt;&gt;"00/01/00",Planning!$G57&lt;G$5),1,0)</f>
        <v>0</v>
      </c>
      <c r="AD63">
        <f ca="1">IF(AND(Planning!$E57=100%,$C63&lt;&gt;"00/01/00",Planning!$G57&lt;H$5),1,0)</f>
        <v>0</v>
      </c>
      <c r="AE63">
        <f ca="1">IF(AND(Planning!$E57=100%,$C63&lt;&gt;"00/01/00",Planning!$G57&lt;I$5),1,0)</f>
        <v>0</v>
      </c>
      <c r="AF63">
        <f ca="1">IF(AND(Planning!$E57=100%,$C63&lt;&gt;"00/01/00",Planning!$G57&lt;J$5),1,0)</f>
        <v>0</v>
      </c>
      <c r="AG63">
        <f ca="1">IF(AND(Planning!$E57=100%,$C63&lt;&gt;"00/01/00",Planning!$G57&lt;K$5),1,0)</f>
        <v>0</v>
      </c>
      <c r="AH63">
        <f ca="1">IF(AND(Planning!$E57=100%,$C63&lt;&gt;"00/01/00",Planning!$G57&lt;L$5),1,0)</f>
        <v>0</v>
      </c>
      <c r="AI63">
        <f ca="1">IF(AND(Planning!$E57=100%,$C63&lt;&gt;"00/01/00",Planning!$G57&lt;M$5),1,0)</f>
        <v>0</v>
      </c>
      <c r="AJ63">
        <f ca="1">IF(AND(Planning!$E57=100%,$C63&lt;&gt;"00/01/00",Planning!$G57&lt;N$5),1,0)</f>
        <v>0</v>
      </c>
      <c r="AK63">
        <f ca="1">IF(AND(Planning!$E57=100%,$C63&lt;&gt;"00/01/00",Planning!$G57&lt;O$5),1,0)</f>
        <v>0</v>
      </c>
      <c r="AL63">
        <f ca="1">IF(AND(Planning!$E57=100%,$C63&lt;&gt;"00/01/00",Planning!$G57&lt;P$5),1,0)</f>
        <v>0</v>
      </c>
      <c r="AM63">
        <f ca="1">IF(AND(Planning!$E57=100%,$C63&lt;&gt;"00/01/00",Planning!$G57&lt;Q$5),1,0)</f>
        <v>0</v>
      </c>
      <c r="AN63">
        <f ca="1">IF(AND(Planning!$E57=100%,$C63&lt;&gt;"00/01/00",Planning!$G57&lt;R$5),1,0)</f>
        <v>1</v>
      </c>
    </row>
    <row r="64" spans="1:40" x14ac:dyDescent="0.25">
      <c r="A64" t="str" cm="1">
        <f t="array" aca="1" ref="A64" ca="1">_xlfn.IFS(Planning!$G58&lt;= $B$6, Planning!$B58, Planning!$G58 &gt; $B$6, "")</f>
        <v>I.2 - Manuel utilisateur</v>
      </c>
      <c r="B64" s="76" cm="1">
        <f t="array" aca="1" ref="B64" ca="1">_xlfn.IFS(Planning!$G58 &lt;= $B$6, Planning!$E58, Planning!$G58 &gt; $B$6, "")</f>
        <v>1</v>
      </c>
      <c r="C64" t="str" cm="1">
        <f t="array" aca="1" ref="C64" ca="1">TEXT(_xlfn.IFS(Planning!$G58 &lt;= $B$6, Planning!$F58, Planning!$G58 &gt; $B$6, ""), "JJ/MM/AA")</f>
        <v>10/01/22</v>
      </c>
      <c r="D64" t="str" cm="1">
        <f t="array" aca="1" ref="D64" ca="1">TEXT(_xlfn.IFS(Planning!$G58 &lt;= $B$6,Planning!$G58, Planning!$G58 &gt; $B$6, ""), "JJ/MM/AA")</f>
        <v>20/01/22</v>
      </c>
      <c r="E64">
        <f t="shared" ca="1" si="13"/>
        <v>1</v>
      </c>
      <c r="F64" s="75">
        <f ca="1">IF(AND(Planning!$G58&lt;='Base de données'!$B$6,D64&lt;&gt;"00/01/00"),1,0)</f>
        <v>1</v>
      </c>
      <c r="G64" s="151">
        <f t="shared" ca="1" si="14"/>
        <v>1</v>
      </c>
      <c r="H64" s="164"/>
      <c r="I64" s="164"/>
      <c r="J64" s="164"/>
      <c r="K64" s="164"/>
      <c r="L64" s="164"/>
      <c r="M64">
        <v>0</v>
      </c>
      <c r="N64">
        <f ca="1">IF(AND(Planning!$G58&lt;F$5,$C64&lt;&gt;"00/01/00"),1,0)</f>
        <v>0</v>
      </c>
      <c r="O64">
        <f ca="1">IF(AND(Planning!$G58&lt;G$5,$C64&lt;&gt;"00/01/00"),1,0)</f>
        <v>0</v>
      </c>
      <c r="P64">
        <f ca="1">IF(AND(Planning!$G58&lt;H$5,$C64&lt;&gt;"00/01/00"),1,0)</f>
        <v>0</v>
      </c>
      <c r="Q64">
        <f ca="1">IF(AND(Planning!$G58&lt;I$5,$C64&lt;&gt;"00/01/00"),1,0)</f>
        <v>0</v>
      </c>
      <c r="R64">
        <f ca="1">IF(AND(Planning!$G58&lt;J$5,$C64&lt;&gt;"00/01/00"),1,0)</f>
        <v>0</v>
      </c>
      <c r="S64">
        <f ca="1">IF(AND(Planning!$G58&lt;K$5,$C64&lt;&gt;"00/01/00"),1,0)</f>
        <v>0</v>
      </c>
      <c r="T64">
        <f ca="1">IF(AND(Planning!$G58&lt;L$5,$C64&lt;&gt;"00/01/00"),1,0)</f>
        <v>0</v>
      </c>
      <c r="U64">
        <f ca="1">IF(AND(Planning!$G58&lt;M$5,$C64&lt;&gt;"00/01/00"),1,0)</f>
        <v>0</v>
      </c>
      <c r="V64">
        <f ca="1">IF(AND(Planning!$G58&lt;N$5,$C64&lt;&gt;"00/01/00"),1,0)</f>
        <v>0</v>
      </c>
      <c r="W64">
        <f ca="1">IF(AND(Planning!$G58&lt;O$5,$C64&lt;&gt;"00/01/00"),1,0)</f>
        <v>0</v>
      </c>
      <c r="X64">
        <f ca="1">IF(AND(Planning!$G58&lt;P$5,$C64&lt;&gt;"00/01/00"),1,0)</f>
        <v>0</v>
      </c>
      <c r="Y64">
        <f ca="1">IF(AND(Planning!$G58&lt;Q$5,$C64&lt;&gt;"00/01/00"),1,0)</f>
        <v>0</v>
      </c>
      <c r="Z64">
        <f ca="1">IF(AND(Planning!$G58&lt;R$5,$C64&lt;&gt;"00/01/00"),1,0)</f>
        <v>1</v>
      </c>
      <c r="AA64">
        <f ca="1">IF(AND(Planning!$E58=100%,$C64&lt;&gt;"00/01/00",Planning!$G58&lt;E$5),1,0)</f>
        <v>0</v>
      </c>
      <c r="AB64">
        <f ca="1">IF(AND(Planning!$E58=100%,$C64&lt;&gt;"00/01/00",Planning!$G58&lt;F$5),1,0)</f>
        <v>0</v>
      </c>
      <c r="AC64">
        <f ca="1">IF(AND(Planning!$E58=100%,$C64&lt;&gt;"00/01/00",Planning!$G58&lt;G$5),1,0)</f>
        <v>0</v>
      </c>
      <c r="AD64">
        <f ca="1">IF(AND(Planning!$E58=100%,$C64&lt;&gt;"00/01/00",Planning!$G58&lt;H$5),1,0)</f>
        <v>0</v>
      </c>
      <c r="AE64">
        <f ca="1">IF(AND(Planning!$E58=100%,$C64&lt;&gt;"00/01/00",Planning!$G58&lt;I$5),1,0)</f>
        <v>0</v>
      </c>
      <c r="AF64">
        <f ca="1">IF(AND(Planning!$E58=100%,$C64&lt;&gt;"00/01/00",Planning!$G58&lt;J$5),1,0)</f>
        <v>0</v>
      </c>
      <c r="AG64">
        <f ca="1">IF(AND(Planning!$E58=100%,$C64&lt;&gt;"00/01/00",Planning!$G58&lt;K$5),1,0)</f>
        <v>0</v>
      </c>
      <c r="AH64">
        <f ca="1">IF(AND(Planning!$E58=100%,$C64&lt;&gt;"00/01/00",Planning!$G58&lt;L$5),1,0)</f>
        <v>0</v>
      </c>
      <c r="AI64">
        <f ca="1">IF(AND(Planning!$E58=100%,$C64&lt;&gt;"00/01/00",Planning!$G58&lt;M$5),1,0)</f>
        <v>0</v>
      </c>
      <c r="AJ64">
        <f ca="1">IF(AND(Planning!$E58=100%,$C64&lt;&gt;"00/01/00",Planning!$G58&lt;N$5),1,0)</f>
        <v>0</v>
      </c>
      <c r="AK64">
        <f ca="1">IF(AND(Planning!$E58=100%,$C64&lt;&gt;"00/01/00",Planning!$G58&lt;O$5),1,0)</f>
        <v>0</v>
      </c>
      <c r="AL64">
        <f ca="1">IF(AND(Planning!$E58=100%,$C64&lt;&gt;"00/01/00",Planning!$G58&lt;P$5),1,0)</f>
        <v>0</v>
      </c>
      <c r="AM64">
        <f ca="1">IF(AND(Planning!$E58=100%,$C64&lt;&gt;"00/01/00",Planning!$G58&lt;Q$5),1,0)</f>
        <v>0</v>
      </c>
      <c r="AN64">
        <f ca="1">IF(AND(Planning!$E58=100%,$C64&lt;&gt;"00/01/00",Planning!$G58&lt;R$5),1,0)</f>
        <v>1</v>
      </c>
    </row>
    <row r="65" spans="1:40" x14ac:dyDescent="0.25">
      <c r="A65" t="str" cm="1">
        <f t="array" aca="1" ref="A65" ca="1">_xlfn.IFS(Planning!$G59&lt;= $B$6, Planning!$B59, Planning!$G59 &gt; $B$6, "")</f>
        <v>Déploiement et maintenance</v>
      </c>
      <c r="B65" s="76" cm="1">
        <f t="array" aca="1" ref="B65" ca="1">_xlfn.IFS(Planning!$G59 &lt;= $B$6, Planning!$E59, Planning!$G59 &gt; $B$6, "")</f>
        <v>1</v>
      </c>
      <c r="C65" t="str" cm="1">
        <f t="array" aca="1" ref="C65" ca="1">TEXT(_xlfn.IFS(Planning!$G59 &lt;= $B$6, Planning!$F59, Planning!$G59 &gt; $B$6, ""), "JJ/MM/AA")</f>
        <v>10/01/22</v>
      </c>
      <c r="D65" t="str" cm="1">
        <f t="array" aca="1" ref="D65" ca="1">TEXT(_xlfn.IFS(Planning!$G59 &lt;= $B$6,Planning!$G59, Planning!$G59 &gt; $B$6, ""), "JJ/MM/AA")</f>
        <v>20/01/22</v>
      </c>
      <c r="E65">
        <f t="shared" ca="1" si="13"/>
        <v>1</v>
      </c>
      <c r="F65" s="75">
        <f ca="1">IF(AND(Planning!$G59&lt;='Base de données'!$B$6,D65&lt;&gt;"00/01/00"),1,0)</f>
        <v>1</v>
      </c>
      <c r="G65" s="151">
        <f t="shared" ca="1" si="14"/>
        <v>1</v>
      </c>
      <c r="H65" s="164"/>
      <c r="I65" s="164"/>
      <c r="J65" s="164"/>
      <c r="K65" s="164"/>
      <c r="L65" s="164"/>
      <c r="M65">
        <v>0</v>
      </c>
      <c r="N65">
        <f ca="1">IF(AND(Planning!$G59&lt;F$5,$C65&lt;&gt;"00/01/00"),1,0)</f>
        <v>0</v>
      </c>
      <c r="O65">
        <f ca="1">IF(AND(Planning!$G59&lt;G$5,$C65&lt;&gt;"00/01/00"),1,0)</f>
        <v>0</v>
      </c>
      <c r="P65">
        <f ca="1">IF(AND(Planning!$G59&lt;H$5,$C65&lt;&gt;"00/01/00"),1,0)</f>
        <v>0</v>
      </c>
      <c r="Q65">
        <f ca="1">IF(AND(Planning!$G59&lt;I$5,$C65&lt;&gt;"00/01/00"),1,0)</f>
        <v>0</v>
      </c>
      <c r="R65">
        <f ca="1">IF(AND(Planning!$G59&lt;J$5,$C65&lt;&gt;"00/01/00"),1,0)</f>
        <v>0</v>
      </c>
      <c r="S65">
        <f ca="1">IF(AND(Planning!$G59&lt;K$5,$C65&lt;&gt;"00/01/00"),1,0)</f>
        <v>0</v>
      </c>
      <c r="T65">
        <f ca="1">IF(AND(Planning!$G59&lt;L$5,$C65&lt;&gt;"00/01/00"),1,0)</f>
        <v>0</v>
      </c>
      <c r="U65">
        <f ca="1">IF(AND(Planning!$G59&lt;M$5,$C65&lt;&gt;"00/01/00"),1,0)</f>
        <v>0</v>
      </c>
      <c r="V65">
        <f ca="1">IF(AND(Planning!$G59&lt;N$5,$C65&lt;&gt;"00/01/00"),1,0)</f>
        <v>0</v>
      </c>
      <c r="W65">
        <f ca="1">IF(AND(Planning!$G59&lt;O$5,$C65&lt;&gt;"00/01/00"),1,0)</f>
        <v>0</v>
      </c>
      <c r="X65">
        <f ca="1">IF(AND(Planning!$G59&lt;P$5,$C65&lt;&gt;"00/01/00"),1,0)</f>
        <v>0</v>
      </c>
      <c r="Y65">
        <f ca="1">IF(AND(Planning!$G59&lt;Q$5,$C65&lt;&gt;"00/01/00"),1,0)</f>
        <v>0</v>
      </c>
      <c r="Z65">
        <f ca="1">IF(AND(Planning!$G59&lt;R$5,$C65&lt;&gt;"00/01/00"),1,0)</f>
        <v>1</v>
      </c>
      <c r="AA65">
        <f ca="1">IF(AND(Planning!$E59=100%,$C65&lt;&gt;"00/01/00",Planning!$G59&lt;E$5),1,0)</f>
        <v>0</v>
      </c>
      <c r="AB65">
        <f ca="1">IF(AND(Planning!$E59=100%,$C65&lt;&gt;"00/01/00",Planning!$G59&lt;F$5),1,0)</f>
        <v>0</v>
      </c>
      <c r="AC65">
        <f ca="1">IF(AND(Planning!$E59=100%,$C65&lt;&gt;"00/01/00",Planning!$G59&lt;G$5),1,0)</f>
        <v>0</v>
      </c>
      <c r="AD65">
        <f ca="1">IF(AND(Planning!$E59=100%,$C65&lt;&gt;"00/01/00",Planning!$G59&lt;H$5),1,0)</f>
        <v>0</v>
      </c>
      <c r="AE65">
        <f ca="1">IF(AND(Planning!$E59=100%,$C65&lt;&gt;"00/01/00",Planning!$G59&lt;I$5),1,0)</f>
        <v>0</v>
      </c>
      <c r="AF65">
        <f ca="1">IF(AND(Planning!$E59=100%,$C65&lt;&gt;"00/01/00",Planning!$G59&lt;J$5),1,0)</f>
        <v>0</v>
      </c>
      <c r="AG65">
        <f ca="1">IF(AND(Planning!$E59=100%,$C65&lt;&gt;"00/01/00",Planning!$G59&lt;K$5),1,0)</f>
        <v>0</v>
      </c>
      <c r="AH65">
        <f ca="1">IF(AND(Planning!$E59=100%,$C65&lt;&gt;"00/01/00",Planning!$G59&lt;L$5),1,0)</f>
        <v>0</v>
      </c>
      <c r="AI65">
        <f ca="1">IF(AND(Planning!$E59=100%,$C65&lt;&gt;"00/01/00",Planning!$G59&lt;M$5),1,0)</f>
        <v>0</v>
      </c>
      <c r="AJ65">
        <f ca="1">IF(AND(Planning!$E59=100%,$C65&lt;&gt;"00/01/00",Planning!$G59&lt;N$5),1,0)</f>
        <v>0</v>
      </c>
      <c r="AK65">
        <f ca="1">IF(AND(Planning!$E59=100%,$C65&lt;&gt;"00/01/00",Planning!$G59&lt;O$5),1,0)</f>
        <v>0</v>
      </c>
      <c r="AL65">
        <f ca="1">IF(AND(Planning!$E59=100%,$C65&lt;&gt;"00/01/00",Planning!$G59&lt;P$5),1,0)</f>
        <v>0</v>
      </c>
      <c r="AM65">
        <f ca="1">IF(AND(Planning!$E59=100%,$C65&lt;&gt;"00/01/00",Planning!$G59&lt;Q$5),1,0)</f>
        <v>0</v>
      </c>
      <c r="AN65">
        <f ca="1">IF(AND(Planning!$E59=100%,$C65&lt;&gt;"00/01/00",Planning!$G59&lt;R$5),1,0)</f>
        <v>1</v>
      </c>
    </row>
    <row r="66" spans="1:40" x14ac:dyDescent="0.25">
      <c r="A66" t="str" cm="1">
        <f t="array" aca="1" ref="A66" ca="1">_xlfn.IFS(Planning!$G60&lt;= $B$6, Planning!$B60, Planning!$G60 &gt; $B$6, "")</f>
        <v>D.1 - Intégration des différentes parties</v>
      </c>
      <c r="B66" s="76" cm="1">
        <f t="array" aca="1" ref="B66" ca="1">_xlfn.IFS(Planning!$G60 &lt;= $B$6, Planning!$E60, Planning!$G60 &gt; $B$6, "")</f>
        <v>1</v>
      </c>
      <c r="C66" t="str" cm="1">
        <f t="array" aca="1" ref="C66" ca="1">TEXT(_xlfn.IFS(Planning!$G60 &lt;= $B$6, Planning!$F60, Planning!$G60 &gt; $B$6, ""), "JJ/MM/AA")</f>
        <v>10/01/22</v>
      </c>
      <c r="D66" t="str" cm="1">
        <f t="array" aca="1" ref="D66" ca="1">TEXT(_xlfn.IFS(Planning!$G60 &lt;= $B$6,Planning!$G60, Planning!$G60 &gt; $B$6, ""), "JJ/MM/AA")</f>
        <v>15/01/22</v>
      </c>
      <c r="E66">
        <f t="shared" ca="1" si="13"/>
        <v>1</v>
      </c>
      <c r="F66" s="75">
        <f ca="1">IF(AND(Planning!$G60&lt;='Base de données'!$B$6,D66&lt;&gt;"00/01/00"),1,0)</f>
        <v>1</v>
      </c>
      <c r="G66" s="151">
        <f t="shared" ca="1" si="14"/>
        <v>1</v>
      </c>
      <c r="H66" s="164"/>
      <c r="I66" s="164"/>
      <c r="J66" s="164"/>
      <c r="K66" s="164"/>
      <c r="L66" s="164"/>
      <c r="M66">
        <v>0</v>
      </c>
      <c r="N66">
        <f ca="1">IF(AND(Planning!$G60&lt;F$5,$C66&lt;&gt;"00/01/00"),1,0)</f>
        <v>0</v>
      </c>
      <c r="O66">
        <f ca="1">IF(AND(Planning!$G60&lt;G$5,$C66&lt;&gt;"00/01/00"),1,0)</f>
        <v>0</v>
      </c>
      <c r="P66">
        <f ca="1">IF(AND(Planning!$G60&lt;H$5,$C66&lt;&gt;"00/01/00"),1,0)</f>
        <v>0</v>
      </c>
      <c r="Q66">
        <f ca="1">IF(AND(Planning!$G60&lt;I$5,$C66&lt;&gt;"00/01/00"),1,0)</f>
        <v>0</v>
      </c>
      <c r="R66">
        <f ca="1">IF(AND(Planning!$G60&lt;J$5,$C66&lt;&gt;"00/01/00"),1,0)</f>
        <v>0</v>
      </c>
      <c r="S66">
        <f ca="1">IF(AND(Planning!$G60&lt;K$5,$C66&lt;&gt;"00/01/00"),1,0)</f>
        <v>0</v>
      </c>
      <c r="T66">
        <f ca="1">IF(AND(Planning!$G60&lt;L$5,$C66&lt;&gt;"00/01/00"),1,0)</f>
        <v>0</v>
      </c>
      <c r="U66">
        <f ca="1">IF(AND(Planning!$G60&lt;M$5,$C66&lt;&gt;"00/01/00"),1,0)</f>
        <v>0</v>
      </c>
      <c r="V66">
        <f ca="1">IF(AND(Planning!$G60&lt;N$5,$C66&lt;&gt;"00/01/00"),1,0)</f>
        <v>0</v>
      </c>
      <c r="W66">
        <f ca="1">IF(AND(Planning!$G60&lt;O$5,$C66&lt;&gt;"00/01/00"),1,0)</f>
        <v>0</v>
      </c>
      <c r="X66">
        <f ca="1">IF(AND(Planning!$G60&lt;P$5,$C66&lt;&gt;"00/01/00"),1,0)</f>
        <v>0</v>
      </c>
      <c r="Y66">
        <f ca="1">IF(AND(Planning!$G60&lt;Q$5,$C66&lt;&gt;"00/01/00"),1,0)</f>
        <v>1</v>
      </c>
      <c r="Z66">
        <f ca="1">IF(AND(Planning!$G60&lt;R$5,$C66&lt;&gt;"00/01/00"),1,0)</f>
        <v>1</v>
      </c>
      <c r="AA66">
        <f ca="1">IF(AND(Planning!$E60=100%,$C66&lt;&gt;"00/01/00",Planning!$G60&lt;E$5),1,0)</f>
        <v>0</v>
      </c>
      <c r="AB66">
        <f ca="1">IF(AND(Planning!$E60=100%,$C66&lt;&gt;"00/01/00",Planning!$G60&lt;F$5),1,0)</f>
        <v>0</v>
      </c>
      <c r="AC66">
        <f ca="1">IF(AND(Planning!$E60=100%,$C66&lt;&gt;"00/01/00",Planning!$G60&lt;G$5),1,0)</f>
        <v>0</v>
      </c>
      <c r="AD66">
        <f ca="1">IF(AND(Planning!$E60=100%,$C66&lt;&gt;"00/01/00",Planning!$G60&lt;H$5),1,0)</f>
        <v>0</v>
      </c>
      <c r="AE66">
        <f ca="1">IF(AND(Planning!$E60=100%,$C66&lt;&gt;"00/01/00",Planning!$G60&lt;I$5),1,0)</f>
        <v>0</v>
      </c>
      <c r="AF66">
        <f ca="1">IF(AND(Planning!$E60=100%,$C66&lt;&gt;"00/01/00",Planning!$G60&lt;J$5),1,0)</f>
        <v>0</v>
      </c>
      <c r="AG66">
        <f ca="1">IF(AND(Planning!$E60=100%,$C66&lt;&gt;"00/01/00",Planning!$G60&lt;K$5),1,0)</f>
        <v>0</v>
      </c>
      <c r="AH66">
        <f ca="1">IF(AND(Planning!$E60=100%,$C66&lt;&gt;"00/01/00",Planning!$G60&lt;L$5),1,0)</f>
        <v>0</v>
      </c>
      <c r="AI66">
        <f ca="1">IF(AND(Planning!$E60=100%,$C66&lt;&gt;"00/01/00",Planning!$G60&lt;M$5),1,0)</f>
        <v>0</v>
      </c>
      <c r="AJ66">
        <f ca="1">IF(AND(Planning!$E60=100%,$C66&lt;&gt;"00/01/00",Planning!$G60&lt;N$5),1,0)</f>
        <v>0</v>
      </c>
      <c r="AK66">
        <f ca="1">IF(AND(Planning!$E60=100%,$C66&lt;&gt;"00/01/00",Planning!$G60&lt;O$5),1,0)</f>
        <v>0</v>
      </c>
      <c r="AL66">
        <f ca="1">IF(AND(Planning!$E60=100%,$C66&lt;&gt;"00/01/00",Planning!$G60&lt;P$5),1,0)</f>
        <v>0</v>
      </c>
      <c r="AM66">
        <f ca="1">IF(AND(Planning!$E60=100%,$C66&lt;&gt;"00/01/00",Planning!$G60&lt;Q$5),1,0)</f>
        <v>1</v>
      </c>
      <c r="AN66">
        <f ca="1">IF(AND(Planning!$E60=100%,$C66&lt;&gt;"00/01/00",Planning!$G60&lt;R$5),1,0)</f>
        <v>1</v>
      </c>
    </row>
    <row r="67" spans="1:40" x14ac:dyDescent="0.25">
      <c r="A67" t="str" cm="1">
        <f t="array" aca="1" ref="A67" ca="1">_xlfn.IFS(Planning!$G61&lt;= $B$6, Planning!$B61, Planning!$G61 &gt; $B$6, "")</f>
        <v>D.2 - Manuel de déploiement</v>
      </c>
      <c r="B67" s="76" cm="1">
        <f t="array" aca="1" ref="B67" ca="1">_xlfn.IFS(Planning!$G61 &lt;= $B$6, Planning!$E61, Planning!$G61 &gt; $B$6, "")</f>
        <v>1</v>
      </c>
      <c r="C67" t="str" cm="1">
        <f t="array" aca="1" ref="C67" ca="1">TEXT(_xlfn.IFS(Planning!$G61 &lt;= $B$6, Planning!$F61, Planning!$G61 &gt; $B$6, ""), "JJ/MM/AA")</f>
        <v>10/01/22</v>
      </c>
      <c r="D67" t="str" cm="1">
        <f t="array" aca="1" ref="D67" ca="1">TEXT(_xlfn.IFS(Planning!$G61 &lt;= $B$6,Planning!$G61, Planning!$G61 &gt; $B$6, ""), "JJ/MM/AA")</f>
        <v>20/01/22</v>
      </c>
      <c r="E67">
        <f t="shared" ca="1" si="13"/>
        <v>1</v>
      </c>
      <c r="F67" s="75">
        <f ca="1">IF(AND(Planning!$G61&lt;='Base de données'!$B$6,D67&lt;&gt;"00/01/00"),1,0)</f>
        <v>1</v>
      </c>
      <c r="G67" s="151">
        <f t="shared" ca="1" si="14"/>
        <v>1</v>
      </c>
      <c r="H67" s="164"/>
      <c r="I67" s="164"/>
      <c r="J67" s="164"/>
      <c r="K67" s="164"/>
      <c r="L67" s="164"/>
      <c r="M67">
        <v>0</v>
      </c>
      <c r="N67">
        <f ca="1">IF(AND(Planning!$G61&lt;F$5,$C67&lt;&gt;"00/01/00"),1,0)</f>
        <v>0</v>
      </c>
      <c r="O67">
        <f ca="1">IF(AND(Planning!$G61&lt;G$5,$C67&lt;&gt;"00/01/00"),1,0)</f>
        <v>0</v>
      </c>
      <c r="P67">
        <f ca="1">IF(AND(Planning!$G61&lt;H$5,$C67&lt;&gt;"00/01/00"),1,0)</f>
        <v>0</v>
      </c>
      <c r="Q67">
        <f ca="1">IF(AND(Planning!$G61&lt;I$5,$C67&lt;&gt;"00/01/00"),1,0)</f>
        <v>0</v>
      </c>
      <c r="R67">
        <f ca="1">IF(AND(Planning!$G61&lt;J$5,$C67&lt;&gt;"00/01/00"),1,0)</f>
        <v>0</v>
      </c>
      <c r="S67">
        <f ca="1">IF(AND(Planning!$G61&lt;K$5,$C67&lt;&gt;"00/01/00"),1,0)</f>
        <v>0</v>
      </c>
      <c r="T67">
        <f ca="1">IF(AND(Planning!$G61&lt;L$5,$C67&lt;&gt;"00/01/00"),1,0)</f>
        <v>0</v>
      </c>
      <c r="U67">
        <f ca="1">IF(AND(Planning!$G61&lt;M$5,$C67&lt;&gt;"00/01/00"),1,0)</f>
        <v>0</v>
      </c>
      <c r="V67">
        <f ca="1">IF(AND(Planning!$G61&lt;N$5,$C67&lt;&gt;"00/01/00"),1,0)</f>
        <v>0</v>
      </c>
      <c r="W67">
        <f ca="1">IF(AND(Planning!$G61&lt;O$5,$C67&lt;&gt;"00/01/00"),1,0)</f>
        <v>0</v>
      </c>
      <c r="X67">
        <f ca="1">IF(AND(Planning!$G61&lt;P$5,$C67&lt;&gt;"00/01/00"),1,0)</f>
        <v>0</v>
      </c>
      <c r="Y67">
        <f ca="1">IF(AND(Planning!$G61&lt;Q$5,$C67&lt;&gt;"00/01/00"),1,0)</f>
        <v>0</v>
      </c>
      <c r="Z67">
        <f ca="1">IF(AND(Planning!$G61&lt;R$5,$C67&lt;&gt;"00/01/00"),1,0)</f>
        <v>1</v>
      </c>
      <c r="AA67">
        <f ca="1">IF(AND(Planning!$E61=100%,$C67&lt;&gt;"00/01/00",Planning!$G61&lt;E$5),1,0)</f>
        <v>0</v>
      </c>
      <c r="AB67">
        <f ca="1">IF(AND(Planning!$E61=100%,$C67&lt;&gt;"00/01/00",Planning!$G61&lt;F$5),1,0)</f>
        <v>0</v>
      </c>
      <c r="AC67">
        <f ca="1">IF(AND(Planning!$E61=100%,$C67&lt;&gt;"00/01/00",Planning!$G61&lt;G$5),1,0)</f>
        <v>0</v>
      </c>
      <c r="AD67">
        <f ca="1">IF(AND(Planning!$E61=100%,$C67&lt;&gt;"00/01/00",Planning!$G61&lt;H$5),1,0)</f>
        <v>0</v>
      </c>
      <c r="AE67">
        <f ca="1">IF(AND(Planning!$E61=100%,$C67&lt;&gt;"00/01/00",Planning!$G61&lt;I$5),1,0)</f>
        <v>0</v>
      </c>
      <c r="AF67">
        <f ca="1">IF(AND(Planning!$E61=100%,$C67&lt;&gt;"00/01/00",Planning!$G61&lt;J$5),1,0)</f>
        <v>0</v>
      </c>
      <c r="AG67">
        <f ca="1">IF(AND(Planning!$E61=100%,$C67&lt;&gt;"00/01/00",Planning!$G61&lt;K$5),1,0)</f>
        <v>0</v>
      </c>
      <c r="AH67">
        <f ca="1">IF(AND(Planning!$E61=100%,$C67&lt;&gt;"00/01/00",Planning!$G61&lt;L$5),1,0)</f>
        <v>0</v>
      </c>
      <c r="AI67">
        <f ca="1">IF(AND(Planning!$E61=100%,$C67&lt;&gt;"00/01/00",Planning!$G61&lt;M$5),1,0)</f>
        <v>0</v>
      </c>
      <c r="AJ67">
        <f ca="1">IF(AND(Planning!$E61=100%,$C67&lt;&gt;"00/01/00",Planning!$G61&lt;N$5),1,0)</f>
        <v>0</v>
      </c>
      <c r="AK67">
        <f ca="1">IF(AND(Planning!$E61=100%,$C67&lt;&gt;"00/01/00",Planning!$G61&lt;O$5),1,0)</f>
        <v>0</v>
      </c>
      <c r="AL67">
        <f ca="1">IF(AND(Planning!$E61=100%,$C67&lt;&gt;"00/01/00",Planning!$G61&lt;P$5),1,0)</f>
        <v>0</v>
      </c>
      <c r="AM67">
        <f ca="1">IF(AND(Planning!$E61=100%,$C67&lt;&gt;"00/01/00",Planning!$G61&lt;Q$5),1,0)</f>
        <v>0</v>
      </c>
      <c r="AN67">
        <f ca="1">IF(AND(Planning!$E61=100%,$C67&lt;&gt;"00/01/00",Planning!$G61&lt;R$5),1,0)</f>
        <v>1</v>
      </c>
    </row>
    <row r="68" spans="1:40" x14ac:dyDescent="0.25">
      <c r="A68" t="str" cm="1">
        <f t="array" aca="1" ref="A68" ca="1">_xlfn.IFS(Planning!$G62&lt;= $B$6, Planning!$B62, Planning!$G62 &gt; $B$6, "")</f>
        <v>D.3 - Préparation de la présentation finale</v>
      </c>
      <c r="B68" s="76" cm="1">
        <f t="array" aca="1" ref="B68" ca="1">_xlfn.IFS(Planning!$G62 &lt;= $B$6, Planning!$E62, Planning!$G62 &gt; $B$6, "")</f>
        <v>1</v>
      </c>
      <c r="C68" t="str" cm="1">
        <f t="array" aca="1" ref="C68" ca="1">TEXT(_xlfn.IFS(Planning!$G62 &lt;= $B$6, Planning!$F62, Planning!$G62 &gt; $B$6, ""), "JJ/MM/AA")</f>
        <v>10/01/22</v>
      </c>
      <c r="D68" t="str" cm="1">
        <f t="array" aca="1" ref="D68" ca="1">TEXT(_xlfn.IFS(Planning!$G62 &lt;= $B$6,Planning!$G62, Planning!$G62 &gt; $B$6, ""), "JJ/MM/AA")</f>
        <v>20/01/22</v>
      </c>
      <c r="E68">
        <f t="shared" ca="1" si="13"/>
        <v>1</v>
      </c>
      <c r="F68" s="75">
        <f ca="1">IF(AND(Planning!$G62&lt;='Base de données'!$B$6,D68&lt;&gt;"00/01/00"),1,0)</f>
        <v>1</v>
      </c>
      <c r="G68" s="151">
        <f t="shared" ca="1" si="14"/>
        <v>1</v>
      </c>
      <c r="H68" s="164"/>
      <c r="I68" s="164"/>
      <c r="J68" s="164"/>
      <c r="K68" s="164"/>
      <c r="L68" s="164"/>
      <c r="M68">
        <v>0</v>
      </c>
      <c r="N68">
        <f ca="1">IF(AND(Planning!$G62&lt;F$5,$C68&lt;&gt;"00/01/00"),1,0)</f>
        <v>0</v>
      </c>
      <c r="O68">
        <f ca="1">IF(AND(Planning!$G62&lt;G$5,$C68&lt;&gt;"00/01/00"),1,0)</f>
        <v>0</v>
      </c>
      <c r="P68">
        <f ca="1">IF(AND(Planning!$G62&lt;H$5,$C68&lt;&gt;"00/01/00"),1,0)</f>
        <v>0</v>
      </c>
      <c r="Q68">
        <f ca="1">IF(AND(Planning!$G62&lt;I$5,$C68&lt;&gt;"00/01/00"),1,0)</f>
        <v>0</v>
      </c>
      <c r="R68">
        <f ca="1">IF(AND(Planning!$G62&lt;J$5,$C68&lt;&gt;"00/01/00"),1,0)</f>
        <v>0</v>
      </c>
      <c r="S68">
        <f ca="1">IF(AND(Planning!$G62&lt;K$5,$C68&lt;&gt;"00/01/00"),1,0)</f>
        <v>0</v>
      </c>
      <c r="T68">
        <f ca="1">IF(AND(Planning!$G62&lt;L$5,$C68&lt;&gt;"00/01/00"),1,0)</f>
        <v>0</v>
      </c>
      <c r="U68">
        <f ca="1">IF(AND(Planning!$G62&lt;M$5,$C68&lt;&gt;"00/01/00"),1,0)</f>
        <v>0</v>
      </c>
      <c r="V68">
        <f ca="1">IF(AND(Planning!$G62&lt;N$5,$C68&lt;&gt;"00/01/00"),1,0)</f>
        <v>0</v>
      </c>
      <c r="W68">
        <f ca="1">IF(AND(Planning!$G62&lt;O$5,$C68&lt;&gt;"00/01/00"),1,0)</f>
        <v>0</v>
      </c>
      <c r="X68">
        <f ca="1">IF(AND(Planning!$G62&lt;P$5,$C68&lt;&gt;"00/01/00"),1,0)</f>
        <v>0</v>
      </c>
      <c r="Y68">
        <f ca="1">IF(AND(Planning!$G62&lt;Q$5,$C68&lt;&gt;"00/01/00"),1,0)</f>
        <v>0</v>
      </c>
      <c r="Z68">
        <f ca="1">IF(AND(Planning!$G62&lt;R$5,$C68&lt;&gt;"00/01/00"),1,0)</f>
        <v>1</v>
      </c>
      <c r="AA68">
        <f ca="1">IF(AND(Planning!$E62=100%,$C68&lt;&gt;"00/01/00",Planning!$G62&lt;E$5),1,0)</f>
        <v>0</v>
      </c>
      <c r="AB68">
        <f ca="1">IF(AND(Planning!$E62=100%,$C68&lt;&gt;"00/01/00",Planning!$G62&lt;F$5),1,0)</f>
        <v>0</v>
      </c>
      <c r="AC68">
        <f ca="1">IF(AND(Planning!$E62=100%,$C68&lt;&gt;"00/01/00",Planning!$G62&lt;G$5),1,0)</f>
        <v>0</v>
      </c>
      <c r="AD68">
        <f ca="1">IF(AND(Planning!$E62=100%,$C68&lt;&gt;"00/01/00",Planning!$G62&lt;H$5),1,0)</f>
        <v>0</v>
      </c>
      <c r="AE68">
        <f ca="1">IF(AND(Planning!$E62=100%,$C68&lt;&gt;"00/01/00",Planning!$G62&lt;I$5),1,0)</f>
        <v>0</v>
      </c>
      <c r="AF68">
        <f ca="1">IF(AND(Planning!$E62=100%,$C68&lt;&gt;"00/01/00",Planning!$G62&lt;J$5),1,0)</f>
        <v>0</v>
      </c>
      <c r="AG68">
        <f ca="1">IF(AND(Planning!$E62=100%,$C68&lt;&gt;"00/01/00",Planning!$G62&lt;K$5),1,0)</f>
        <v>0</v>
      </c>
      <c r="AH68">
        <f ca="1">IF(AND(Planning!$E62=100%,$C68&lt;&gt;"00/01/00",Planning!$G62&lt;L$5),1,0)</f>
        <v>0</v>
      </c>
      <c r="AI68">
        <f ca="1">IF(AND(Planning!$E62=100%,$C68&lt;&gt;"00/01/00",Planning!$G62&lt;M$5),1,0)</f>
        <v>0</v>
      </c>
      <c r="AJ68">
        <f ca="1">IF(AND(Planning!$E62=100%,$C68&lt;&gt;"00/01/00",Planning!$G62&lt;N$5),1,0)</f>
        <v>0</v>
      </c>
      <c r="AK68">
        <f ca="1">IF(AND(Planning!$E62=100%,$C68&lt;&gt;"00/01/00",Planning!$G62&lt;O$5),1,0)</f>
        <v>0</v>
      </c>
      <c r="AL68">
        <f ca="1">IF(AND(Planning!$E62=100%,$C68&lt;&gt;"00/01/00",Planning!$G62&lt;P$5),1,0)</f>
        <v>0</v>
      </c>
      <c r="AM68">
        <f ca="1">IF(AND(Planning!$E62=100%,$C68&lt;&gt;"00/01/00",Planning!$G62&lt;Q$5),1,0)</f>
        <v>0</v>
      </c>
      <c r="AN68">
        <f ca="1">IF(AND(Planning!$E62=100%,$C68&lt;&gt;"00/01/00",Planning!$G62&lt;R$5),1,0)</f>
        <v>1</v>
      </c>
    </row>
    <row r="69" spans="1:40" x14ac:dyDescent="0.25">
      <c r="A69" cm="1">
        <f t="array" aca="1" ref="A69" ca="1">_xlfn.IFS(Planning!$G64&lt;= $B$6, Planning!$B64, Planning!$G64 &gt; $B$6, "")</f>
        <v>0</v>
      </c>
      <c r="B69" s="76" cm="1">
        <f t="array" aca="1" ref="B69" ca="1">_xlfn.IFS(Planning!$G64 &lt;= $B$6, Planning!$E64, Planning!$G64 &gt; $B$6, "")</f>
        <v>0</v>
      </c>
      <c r="C69" t="str" cm="1">
        <f t="array" aca="1" ref="C69" ca="1">TEXT(_xlfn.IFS(Planning!$G64 &lt;= $B$6, Planning!$F64, Planning!$G64 &gt; $B$6, ""), "JJ/MM/AA")</f>
        <v>00/01/00</v>
      </c>
      <c r="D69" t="str" cm="1">
        <f t="array" aca="1" ref="D69" ca="1">TEXT(_xlfn.IFS(Planning!$G64 &lt;= $B$6,Planning!$G64, Planning!$G64 &gt; $B$6, ""), "JJ/MM/AA")</f>
        <v>00/01/00</v>
      </c>
      <c r="E69">
        <f t="shared" ca="1" si="13"/>
        <v>0</v>
      </c>
      <c r="F69" s="75">
        <f ca="1">IF(AND(Planning!$G64&lt;='Base de données'!$B$6,D69&lt;&gt;"00/01/00"),1,0)</f>
        <v>0</v>
      </c>
      <c r="G69" s="151">
        <f t="shared" ca="1" si="14"/>
        <v>0</v>
      </c>
      <c r="H69" s="164"/>
      <c r="I69" s="164"/>
      <c r="J69" s="164"/>
      <c r="K69" s="164"/>
      <c r="L69" s="164"/>
      <c r="M69">
        <v>0</v>
      </c>
      <c r="N69">
        <f ca="1">IF(AND(Planning!$G64&lt;F$5,$C69&lt;&gt;"00/01/00"),1,0)</f>
        <v>0</v>
      </c>
      <c r="O69">
        <f ca="1">IF(AND(Planning!$G64&lt;G$5,$C69&lt;&gt;"00/01/00"),1,0)</f>
        <v>0</v>
      </c>
      <c r="P69">
        <f ca="1">IF(AND(Planning!$G64&lt;H$5,$C69&lt;&gt;"00/01/00"),1,0)</f>
        <v>0</v>
      </c>
      <c r="Q69">
        <f ca="1">IF(AND(Planning!$G64&lt;I$5,$C69&lt;&gt;"00/01/00"),1,0)</f>
        <v>0</v>
      </c>
      <c r="R69">
        <f ca="1">IF(AND(Planning!$G64&lt;J$5,$C69&lt;&gt;"00/01/00"),1,0)</f>
        <v>0</v>
      </c>
      <c r="S69">
        <f ca="1">IF(AND(Planning!$G64&lt;K$5,$C69&lt;&gt;"00/01/00"),1,0)</f>
        <v>0</v>
      </c>
      <c r="T69">
        <f ca="1">IF(AND(Planning!$G64&lt;L$5,$C69&lt;&gt;"00/01/00"),1,0)</f>
        <v>0</v>
      </c>
      <c r="U69">
        <f ca="1">IF(AND(Planning!$G64&lt;M$5,$C69&lt;&gt;"00/01/00"),1,0)</f>
        <v>0</v>
      </c>
      <c r="V69">
        <f ca="1">IF(AND(Planning!$G64&lt;N$5,$C69&lt;&gt;"00/01/00"),1,0)</f>
        <v>0</v>
      </c>
      <c r="W69">
        <f ca="1">IF(AND(Planning!$G64&lt;O$5,$C69&lt;&gt;"00/01/00"),1,0)</f>
        <v>0</v>
      </c>
      <c r="X69">
        <f ca="1">IF(AND(Planning!$G64&lt;P$5,$C69&lt;&gt;"00/01/00"),1,0)</f>
        <v>0</v>
      </c>
      <c r="Y69">
        <f ca="1">IF(AND(Planning!$G64&lt;Q$5,$C69&lt;&gt;"00/01/00"),1,0)</f>
        <v>0</v>
      </c>
      <c r="Z69">
        <f ca="1">IF(AND(Planning!$G64&lt;R$5,$C69&lt;&gt;"00/01/00"),1,0)</f>
        <v>0</v>
      </c>
      <c r="AA69">
        <f ca="1">IF(AND(Planning!$E64=100%,$C69&lt;&gt;"00/01/00",Planning!$G64&lt;E$5),1,0)</f>
        <v>0</v>
      </c>
      <c r="AB69">
        <f ca="1">IF(AND(Planning!$E64=100%,$C69&lt;&gt;"00/01/00",Planning!$G64&lt;F$5),1,0)</f>
        <v>0</v>
      </c>
      <c r="AC69">
        <f ca="1">IF(AND(Planning!$E64=100%,$C69&lt;&gt;"00/01/00",Planning!$G64&lt;G$5),1,0)</f>
        <v>0</v>
      </c>
      <c r="AD69">
        <f ca="1">IF(AND(Planning!$E64=100%,$C69&lt;&gt;"00/01/00",Planning!$G64&lt;H$5),1,0)</f>
        <v>0</v>
      </c>
      <c r="AE69">
        <f ca="1">IF(AND(Planning!$E64=100%,$C69&lt;&gt;"00/01/00",Planning!$G64&lt;I$5),1,0)</f>
        <v>0</v>
      </c>
      <c r="AF69">
        <f ca="1">IF(AND(Planning!$E64=100%,$C69&lt;&gt;"00/01/00",Planning!$G64&lt;J$5),1,0)</f>
        <v>0</v>
      </c>
      <c r="AG69">
        <f ca="1">IF(AND(Planning!$E64=100%,$C69&lt;&gt;"00/01/00",Planning!$G64&lt;K$5),1,0)</f>
        <v>0</v>
      </c>
      <c r="AH69">
        <f ca="1">IF(AND(Planning!$E64=100%,$C69&lt;&gt;"00/01/00",Planning!$G64&lt;L$5),1,0)</f>
        <v>0</v>
      </c>
      <c r="AI69">
        <f ca="1">IF(AND(Planning!$E64=100%,$C69&lt;&gt;"00/01/00",Planning!$G64&lt;M$5),1,0)</f>
        <v>0</v>
      </c>
      <c r="AJ69">
        <f ca="1">IF(AND(Planning!$E64=100%,$C69&lt;&gt;"00/01/00",Planning!$G64&lt;N$5),1,0)</f>
        <v>0</v>
      </c>
      <c r="AK69">
        <f ca="1">IF(AND(Planning!$E64=100%,$C69&lt;&gt;"00/01/00",Planning!$G64&lt;O$5),1,0)</f>
        <v>0</v>
      </c>
      <c r="AL69">
        <f ca="1">IF(AND(Planning!$E64=100%,$C69&lt;&gt;"00/01/00",Planning!$G64&lt;P$5),1,0)</f>
        <v>0</v>
      </c>
      <c r="AM69">
        <f ca="1">IF(AND(Planning!$E64=100%,$C69&lt;&gt;"00/01/00",Planning!$G64&lt;Q$5),1,0)</f>
        <v>0</v>
      </c>
      <c r="AN69">
        <f ca="1">IF(AND(Planning!$E64=100%,$C69&lt;&gt;"00/01/00",Planning!$G64&lt;R$5),1,0)</f>
        <v>0</v>
      </c>
    </row>
    <row r="70" spans="1:40" x14ac:dyDescent="0.25">
      <c r="A70" cm="1">
        <f t="array" aca="1" ref="A70" ca="1">_xlfn.IFS(Planning!$G65&lt;= $B$6, Planning!$B65, Planning!$G65 &gt; $B$6, "")</f>
        <v>0</v>
      </c>
      <c r="B70" s="76" cm="1">
        <f t="array" aca="1" ref="B70" ca="1">_xlfn.IFS(Planning!$G65 &lt;= $B$6, Planning!$E65, Planning!$G65 &gt; $B$6, "")</f>
        <v>0</v>
      </c>
      <c r="C70" t="str" cm="1">
        <f t="array" aca="1" ref="C70" ca="1">TEXT(_xlfn.IFS(Planning!$G65 &lt;= $B$6, Planning!$F65, Planning!$G65 &gt; $B$6, ""), "JJ/MM/AA")</f>
        <v>00/01/00</v>
      </c>
      <c r="D70" t="str" cm="1">
        <f t="array" aca="1" ref="D70" ca="1">TEXT(_xlfn.IFS(Planning!$G65 &lt;= $B$6,Planning!$G65, Planning!$G65 &gt; $B$6, ""), "JJ/MM/AA")</f>
        <v>00/01/00</v>
      </c>
      <c r="E70">
        <f t="shared" ca="1" si="13"/>
        <v>0</v>
      </c>
      <c r="F70" s="75">
        <f ca="1">IF(AND(Planning!$G65&lt;='Base de données'!$B$6,D70&lt;&gt;"00/01/00"),1,0)</f>
        <v>0</v>
      </c>
      <c r="G70" s="151">
        <f t="shared" ca="1" si="14"/>
        <v>0</v>
      </c>
      <c r="H70" s="164"/>
      <c r="I70" s="164"/>
      <c r="J70" s="164"/>
      <c r="K70" s="164"/>
      <c r="L70" s="164"/>
      <c r="M70">
        <v>0</v>
      </c>
      <c r="N70">
        <f ca="1">IF(AND(Planning!$G65&lt;F$5,$C70&lt;&gt;"00/01/00"),1,0)</f>
        <v>0</v>
      </c>
      <c r="O70">
        <f ca="1">IF(AND(Planning!$G65&lt;G$5,$C70&lt;&gt;"00/01/00"),1,0)</f>
        <v>0</v>
      </c>
      <c r="P70">
        <f ca="1">IF(AND(Planning!$G65&lt;H$5,$C70&lt;&gt;"00/01/00"),1,0)</f>
        <v>0</v>
      </c>
      <c r="Q70">
        <f ca="1">IF(AND(Planning!$G65&lt;I$5,$C70&lt;&gt;"00/01/00"),1,0)</f>
        <v>0</v>
      </c>
      <c r="R70">
        <f ca="1">IF(AND(Planning!$G65&lt;J$5,$C70&lt;&gt;"00/01/00"),1,0)</f>
        <v>0</v>
      </c>
      <c r="S70">
        <f ca="1">IF(AND(Planning!$G65&lt;K$5,$C70&lt;&gt;"00/01/00"),1,0)</f>
        <v>0</v>
      </c>
      <c r="T70">
        <f ca="1">IF(AND(Planning!$G65&lt;L$5,$C70&lt;&gt;"00/01/00"),1,0)</f>
        <v>0</v>
      </c>
      <c r="U70">
        <f ca="1">IF(AND(Planning!$G65&lt;M$5,$C70&lt;&gt;"00/01/00"),1,0)</f>
        <v>0</v>
      </c>
      <c r="V70">
        <f ca="1">IF(AND(Planning!$G65&lt;N$5,$C70&lt;&gt;"00/01/00"),1,0)</f>
        <v>0</v>
      </c>
      <c r="W70">
        <f ca="1">IF(AND(Planning!$G65&lt;O$5,$C70&lt;&gt;"00/01/00"),1,0)</f>
        <v>0</v>
      </c>
      <c r="X70">
        <f ca="1">IF(AND(Planning!$G65&lt;P$5,$C70&lt;&gt;"00/01/00"),1,0)</f>
        <v>0</v>
      </c>
      <c r="Y70">
        <f ca="1">IF(AND(Planning!$G65&lt;Q$5,$C70&lt;&gt;"00/01/00"),1,0)</f>
        <v>0</v>
      </c>
      <c r="Z70">
        <f ca="1">IF(AND(Planning!$G65&lt;R$5,$C70&lt;&gt;"00/01/00"),1,0)</f>
        <v>0</v>
      </c>
      <c r="AA70">
        <f ca="1">IF(AND(Planning!$E65=100%,$C70&lt;&gt;"00/01/00",Planning!$G65&lt;E$5),1,0)</f>
        <v>0</v>
      </c>
      <c r="AB70">
        <f ca="1">IF(AND(Planning!$E65=100%,$C70&lt;&gt;"00/01/00",Planning!$G65&lt;F$5),1,0)</f>
        <v>0</v>
      </c>
      <c r="AC70">
        <f ca="1">IF(AND(Planning!$E65=100%,$C70&lt;&gt;"00/01/00",Planning!$G65&lt;G$5),1,0)</f>
        <v>0</v>
      </c>
      <c r="AD70">
        <f ca="1">IF(AND(Planning!$E65=100%,$C70&lt;&gt;"00/01/00",Planning!$G65&lt;H$5),1,0)</f>
        <v>0</v>
      </c>
      <c r="AE70">
        <f ca="1">IF(AND(Planning!$E65=100%,$C70&lt;&gt;"00/01/00",Planning!$G65&lt;I$5),1,0)</f>
        <v>0</v>
      </c>
      <c r="AF70">
        <f ca="1">IF(AND(Planning!$E65=100%,$C70&lt;&gt;"00/01/00",Planning!$G65&lt;J$5),1,0)</f>
        <v>0</v>
      </c>
      <c r="AG70">
        <f ca="1">IF(AND(Planning!$E65=100%,$C70&lt;&gt;"00/01/00",Planning!$G65&lt;K$5),1,0)</f>
        <v>0</v>
      </c>
      <c r="AH70">
        <f ca="1">IF(AND(Planning!$E65=100%,$C70&lt;&gt;"00/01/00",Planning!$G65&lt;L$5),1,0)</f>
        <v>0</v>
      </c>
      <c r="AI70">
        <f ca="1">IF(AND(Planning!$E65=100%,$C70&lt;&gt;"00/01/00",Planning!$G65&lt;M$5),1,0)</f>
        <v>0</v>
      </c>
      <c r="AJ70">
        <f ca="1">IF(AND(Planning!$E65=100%,$C70&lt;&gt;"00/01/00",Planning!$G65&lt;N$5),1,0)</f>
        <v>0</v>
      </c>
      <c r="AK70">
        <f ca="1">IF(AND(Planning!$E65=100%,$C70&lt;&gt;"00/01/00",Planning!$G65&lt;O$5),1,0)</f>
        <v>0</v>
      </c>
      <c r="AL70">
        <f ca="1">IF(AND(Planning!$E65=100%,$C70&lt;&gt;"00/01/00",Planning!$G65&lt;P$5),1,0)</f>
        <v>0</v>
      </c>
      <c r="AM70">
        <f ca="1">IF(AND(Planning!$E65=100%,$C70&lt;&gt;"00/01/00",Planning!$G65&lt;Q$5),1,0)</f>
        <v>0</v>
      </c>
      <c r="AN70">
        <f ca="1">IF(AND(Planning!$E65=100%,$C70&lt;&gt;"00/01/00",Planning!$G65&lt;R$5),1,0)</f>
        <v>0</v>
      </c>
    </row>
    <row r="71" spans="1:40" x14ac:dyDescent="0.25">
      <c r="A71" cm="1">
        <f t="array" aca="1" ref="A71" ca="1">_xlfn.IFS(Planning!$G66&lt;= $B$6, Planning!$B66, Planning!$G66 &gt; $B$6, "")</f>
        <v>0</v>
      </c>
      <c r="B71" s="76" cm="1">
        <f t="array" aca="1" ref="B71" ca="1">_xlfn.IFS(Planning!$G66 &lt;= $B$6, Planning!$E66, Planning!$G66 &gt; $B$6, "")</f>
        <v>0</v>
      </c>
      <c r="C71" t="str" cm="1">
        <f t="array" aca="1" ref="C71" ca="1">TEXT(_xlfn.IFS(Planning!$G66 &lt;= $B$6, Planning!$F66, Planning!$G66 &gt; $B$6, ""), "JJ/MM/AA")</f>
        <v>00/01/00</v>
      </c>
      <c r="D71" t="str" cm="1">
        <f t="array" aca="1" ref="D71" ca="1">TEXT(_xlfn.IFS(Planning!$G66 &lt;= $B$6,Planning!$G66, Planning!$G66 &gt; $B$6, ""), "JJ/MM/AA")</f>
        <v>00/01/00</v>
      </c>
      <c r="E71">
        <f t="shared" ca="1" si="13"/>
        <v>0</v>
      </c>
      <c r="F71" s="75">
        <f ca="1">IF(AND(Planning!$G66&lt;='Base de données'!$B$6,D71&lt;&gt;"00/01/00"),1,0)</f>
        <v>0</v>
      </c>
      <c r="G71" s="151">
        <f t="shared" ca="1" si="14"/>
        <v>0</v>
      </c>
      <c r="H71" s="164"/>
      <c r="I71" s="164"/>
      <c r="J71" s="164"/>
      <c r="K71" s="164"/>
      <c r="L71" s="164"/>
      <c r="M71">
        <v>0</v>
      </c>
      <c r="N71">
        <f ca="1">IF(AND(Planning!$G66&lt;F$5,$C71&lt;&gt;"00/01/00"),1,0)</f>
        <v>0</v>
      </c>
      <c r="O71">
        <f ca="1">IF(AND(Planning!$G66&lt;G$5,$C71&lt;&gt;"00/01/00"),1,0)</f>
        <v>0</v>
      </c>
      <c r="P71">
        <f ca="1">IF(AND(Planning!$G66&lt;H$5,$C71&lt;&gt;"00/01/00"),1,0)</f>
        <v>0</v>
      </c>
      <c r="Q71">
        <f ca="1">IF(AND(Planning!$G66&lt;I$5,$C71&lt;&gt;"00/01/00"),1,0)</f>
        <v>0</v>
      </c>
      <c r="R71">
        <f ca="1">IF(AND(Planning!$G66&lt;J$5,$C71&lt;&gt;"00/01/00"),1,0)</f>
        <v>0</v>
      </c>
      <c r="S71">
        <f ca="1">IF(AND(Planning!$G66&lt;K$5,$C71&lt;&gt;"00/01/00"),1,0)</f>
        <v>0</v>
      </c>
      <c r="T71">
        <f ca="1">IF(AND(Planning!$G66&lt;L$5,$C71&lt;&gt;"00/01/00"),1,0)</f>
        <v>0</v>
      </c>
      <c r="U71">
        <f ca="1">IF(AND(Planning!$G66&lt;M$5,$C71&lt;&gt;"00/01/00"),1,0)</f>
        <v>0</v>
      </c>
      <c r="V71">
        <f ca="1">IF(AND(Planning!$G66&lt;N$5,$C71&lt;&gt;"00/01/00"),1,0)</f>
        <v>0</v>
      </c>
      <c r="W71">
        <f ca="1">IF(AND(Planning!$G66&lt;O$5,$C71&lt;&gt;"00/01/00"),1,0)</f>
        <v>0</v>
      </c>
      <c r="X71">
        <f ca="1">IF(AND(Planning!$G66&lt;P$5,$C71&lt;&gt;"00/01/00"),1,0)</f>
        <v>0</v>
      </c>
      <c r="Y71">
        <f ca="1">IF(AND(Planning!$G66&lt;Q$5,$C71&lt;&gt;"00/01/00"),1,0)</f>
        <v>0</v>
      </c>
      <c r="Z71">
        <f ca="1">IF(AND(Planning!$G66&lt;R$5,$C71&lt;&gt;"00/01/00"),1,0)</f>
        <v>0</v>
      </c>
      <c r="AA71">
        <f ca="1">IF(AND(Planning!$E66=100%,$C71&lt;&gt;"00/01/00",Planning!$G66&lt;E$5),1,0)</f>
        <v>0</v>
      </c>
      <c r="AB71">
        <f ca="1">IF(AND(Planning!$E66=100%,$C71&lt;&gt;"00/01/00",Planning!$G66&lt;F$5),1,0)</f>
        <v>0</v>
      </c>
      <c r="AC71">
        <f ca="1">IF(AND(Planning!$E66=100%,$C71&lt;&gt;"00/01/00",Planning!$G66&lt;G$5),1,0)</f>
        <v>0</v>
      </c>
      <c r="AD71">
        <f ca="1">IF(AND(Planning!$E66=100%,$C71&lt;&gt;"00/01/00",Planning!$G66&lt;H$5),1,0)</f>
        <v>0</v>
      </c>
      <c r="AE71">
        <f ca="1">IF(AND(Planning!$E66=100%,$C71&lt;&gt;"00/01/00",Planning!$G66&lt;I$5),1,0)</f>
        <v>0</v>
      </c>
      <c r="AF71">
        <f ca="1">IF(AND(Planning!$E66=100%,$C71&lt;&gt;"00/01/00",Planning!$G66&lt;J$5),1,0)</f>
        <v>0</v>
      </c>
      <c r="AG71">
        <f ca="1">IF(AND(Planning!$E66=100%,$C71&lt;&gt;"00/01/00",Planning!$G66&lt;K$5),1,0)</f>
        <v>0</v>
      </c>
      <c r="AH71">
        <f ca="1">IF(AND(Planning!$E66=100%,$C71&lt;&gt;"00/01/00",Planning!$G66&lt;L$5),1,0)</f>
        <v>0</v>
      </c>
      <c r="AI71">
        <f ca="1">IF(AND(Planning!$E66=100%,$C71&lt;&gt;"00/01/00",Planning!$G66&lt;M$5),1,0)</f>
        <v>0</v>
      </c>
      <c r="AJ71">
        <f ca="1">IF(AND(Planning!$E66=100%,$C71&lt;&gt;"00/01/00",Planning!$G66&lt;N$5),1,0)</f>
        <v>0</v>
      </c>
      <c r="AK71">
        <f ca="1">IF(AND(Planning!$E66=100%,$C71&lt;&gt;"00/01/00",Planning!$G66&lt;O$5),1,0)</f>
        <v>0</v>
      </c>
      <c r="AL71">
        <f ca="1">IF(AND(Planning!$E66=100%,$C71&lt;&gt;"00/01/00",Planning!$G66&lt;P$5),1,0)</f>
        <v>0</v>
      </c>
      <c r="AM71">
        <f ca="1">IF(AND(Planning!$E66=100%,$C71&lt;&gt;"00/01/00",Planning!$G66&lt;Q$5),1,0)</f>
        <v>0</v>
      </c>
      <c r="AN71">
        <f ca="1">IF(AND(Planning!$E66=100%,$C71&lt;&gt;"00/01/00",Planning!$G66&lt;R$5),1,0)</f>
        <v>0</v>
      </c>
    </row>
    <row r="72" spans="1:40" x14ac:dyDescent="0.25">
      <c r="A72" cm="1">
        <f t="array" aca="1" ref="A72" ca="1">_xlfn.IFS(Planning!$G67&lt;= $B$6, Planning!$B67, Planning!$G67 &gt; $B$6, "")</f>
        <v>0</v>
      </c>
      <c r="B72" s="76" cm="1">
        <f t="array" aca="1" ref="B72" ca="1">_xlfn.IFS(Planning!$G67 &lt;= $B$6, Planning!$E67, Planning!$G67 &gt; $B$6, "")</f>
        <v>0</v>
      </c>
      <c r="C72" t="str" cm="1">
        <f t="array" aca="1" ref="C72" ca="1">TEXT(_xlfn.IFS(Planning!$G67 &lt;= $B$6, Planning!$F67, Planning!$G67 &gt; $B$6, ""), "JJ/MM/AA")</f>
        <v>00/01/00</v>
      </c>
      <c r="D72" t="str" cm="1">
        <f t="array" aca="1" ref="D72" ca="1">TEXT(_xlfn.IFS(Planning!$G67 &lt;= $B$6,Planning!$G67, Planning!$G67 &gt; $B$6, ""), "JJ/MM/AA")</f>
        <v>00/01/00</v>
      </c>
      <c r="E72">
        <f t="shared" ca="1" si="13"/>
        <v>0</v>
      </c>
      <c r="F72" s="75">
        <f ca="1">IF(AND(Planning!$G67&lt;='Base de données'!$B$6,D72&lt;&gt;"00/01/00"),1,0)</f>
        <v>0</v>
      </c>
      <c r="G72" s="151">
        <f t="shared" ca="1" si="14"/>
        <v>0</v>
      </c>
      <c r="H72" s="164"/>
      <c r="I72" s="164"/>
      <c r="J72" s="164"/>
      <c r="K72" s="164"/>
      <c r="L72" s="164"/>
      <c r="M72">
        <v>0</v>
      </c>
      <c r="N72">
        <f ca="1">IF(AND(Planning!$G67&lt;F$5,$C72&lt;&gt;"00/01/00"),1,0)</f>
        <v>0</v>
      </c>
      <c r="O72">
        <f ca="1">IF(AND(Planning!$G67&lt;G$5,$C72&lt;&gt;"00/01/00"),1,0)</f>
        <v>0</v>
      </c>
      <c r="P72">
        <f ca="1">IF(AND(Planning!$G67&lt;H$5,$C72&lt;&gt;"00/01/00"),1,0)</f>
        <v>0</v>
      </c>
      <c r="Q72">
        <f ca="1">IF(AND(Planning!$G67&lt;I$5,$C72&lt;&gt;"00/01/00"),1,0)</f>
        <v>0</v>
      </c>
      <c r="R72">
        <f ca="1">IF(AND(Planning!$G67&lt;J$5,$C72&lt;&gt;"00/01/00"),1,0)</f>
        <v>0</v>
      </c>
      <c r="S72">
        <f ca="1">IF(AND(Planning!$G67&lt;K$5,$C72&lt;&gt;"00/01/00"),1,0)</f>
        <v>0</v>
      </c>
      <c r="T72">
        <f ca="1">IF(AND(Planning!$G67&lt;L$5,$C72&lt;&gt;"00/01/00"),1,0)</f>
        <v>0</v>
      </c>
      <c r="U72">
        <f ca="1">IF(AND(Planning!$G67&lt;M$5,$C72&lt;&gt;"00/01/00"),1,0)</f>
        <v>0</v>
      </c>
      <c r="V72">
        <f ca="1">IF(AND(Planning!$G67&lt;N$5,$C72&lt;&gt;"00/01/00"),1,0)</f>
        <v>0</v>
      </c>
      <c r="W72">
        <f ca="1">IF(AND(Planning!$G67&lt;O$5,$C72&lt;&gt;"00/01/00"),1,0)</f>
        <v>0</v>
      </c>
      <c r="X72">
        <f ca="1">IF(AND(Planning!$G67&lt;P$5,$C72&lt;&gt;"00/01/00"),1,0)</f>
        <v>0</v>
      </c>
      <c r="Y72">
        <f ca="1">IF(AND(Planning!$G67&lt;Q$5,$C72&lt;&gt;"00/01/00"),1,0)</f>
        <v>0</v>
      </c>
      <c r="Z72">
        <f ca="1">IF(AND(Planning!$G67&lt;R$5,$C72&lt;&gt;"00/01/00"),1,0)</f>
        <v>0</v>
      </c>
      <c r="AA72">
        <f ca="1">IF(AND(Planning!$E67=100%,$C72&lt;&gt;"00/01/00",Planning!$G67&lt;E$5),1,0)</f>
        <v>0</v>
      </c>
      <c r="AB72">
        <f ca="1">IF(AND(Planning!$E67=100%,$C72&lt;&gt;"00/01/00",Planning!$G67&lt;F$5),1,0)</f>
        <v>0</v>
      </c>
      <c r="AC72">
        <f ca="1">IF(AND(Planning!$E67=100%,$C72&lt;&gt;"00/01/00",Planning!$G67&lt;G$5),1,0)</f>
        <v>0</v>
      </c>
      <c r="AD72">
        <f ca="1">IF(AND(Planning!$E67=100%,$C72&lt;&gt;"00/01/00",Planning!$G67&lt;H$5),1,0)</f>
        <v>0</v>
      </c>
      <c r="AE72">
        <f ca="1">IF(AND(Planning!$E67=100%,$C72&lt;&gt;"00/01/00",Planning!$G67&lt;I$5),1,0)</f>
        <v>0</v>
      </c>
      <c r="AF72">
        <f ca="1">IF(AND(Planning!$E67=100%,$C72&lt;&gt;"00/01/00",Planning!$G67&lt;J$5),1,0)</f>
        <v>0</v>
      </c>
      <c r="AG72">
        <f ca="1">IF(AND(Planning!$E67=100%,$C72&lt;&gt;"00/01/00",Planning!$G67&lt;K$5),1,0)</f>
        <v>0</v>
      </c>
      <c r="AH72">
        <f ca="1">IF(AND(Planning!$E67=100%,$C72&lt;&gt;"00/01/00",Planning!$G67&lt;L$5),1,0)</f>
        <v>0</v>
      </c>
      <c r="AI72">
        <f ca="1">IF(AND(Planning!$E67=100%,$C72&lt;&gt;"00/01/00",Planning!$G67&lt;M$5),1,0)</f>
        <v>0</v>
      </c>
      <c r="AJ72">
        <f ca="1">IF(AND(Planning!$E67=100%,$C72&lt;&gt;"00/01/00",Planning!$G67&lt;N$5),1,0)</f>
        <v>0</v>
      </c>
      <c r="AK72">
        <f ca="1">IF(AND(Planning!$E67=100%,$C72&lt;&gt;"00/01/00",Planning!$G67&lt;O$5),1,0)</f>
        <v>0</v>
      </c>
      <c r="AL72">
        <f ca="1">IF(AND(Planning!$E67=100%,$C72&lt;&gt;"00/01/00",Planning!$G67&lt;P$5),1,0)</f>
        <v>0</v>
      </c>
      <c r="AM72">
        <f ca="1">IF(AND(Planning!$E67=100%,$C72&lt;&gt;"00/01/00",Planning!$G67&lt;Q$5),1,0)</f>
        <v>0</v>
      </c>
      <c r="AN72">
        <f ca="1">IF(AND(Planning!$E67=100%,$C72&lt;&gt;"00/01/00",Planning!$G67&lt;R$5),1,0)</f>
        <v>0</v>
      </c>
    </row>
    <row r="73" spans="1:40" x14ac:dyDescent="0.25">
      <c r="A73" cm="1">
        <f t="array" aca="1" ref="A73" ca="1">_xlfn.IFS(Planning!$G68&lt;= $B$6, Planning!$B68, Planning!$G68 &gt; $B$6, "")</f>
        <v>0</v>
      </c>
      <c r="B73" s="76" cm="1">
        <f t="array" aca="1" ref="B73" ca="1">_xlfn.IFS(Planning!$G68 &lt;= $B$6, Planning!$E68, Planning!$G68 &gt; $B$6, "")</f>
        <v>0</v>
      </c>
      <c r="C73" t="str" cm="1">
        <f t="array" aca="1" ref="C73" ca="1">TEXT(_xlfn.IFS(Planning!$G68 &lt;= $B$6, Planning!$F68, Planning!$G68 &gt; $B$6, ""), "JJ/MM/AA")</f>
        <v>00/01/00</v>
      </c>
      <c r="D73" t="str" cm="1">
        <f t="array" aca="1" ref="D73" ca="1">TEXT(_xlfn.IFS(Planning!$G68 &lt;= $B$6,Planning!$G68, Planning!$G68 &gt; $B$6, ""), "JJ/MM/AA")</f>
        <v>00/01/00</v>
      </c>
      <c r="E73">
        <f t="shared" ca="1" si="13"/>
        <v>0</v>
      </c>
      <c r="F73" s="75">
        <f ca="1">IF(AND(Planning!$G68&lt;='Base de données'!$B$6,D73&lt;&gt;"00/01/00"),1,0)</f>
        <v>0</v>
      </c>
      <c r="G73" s="151">
        <f t="shared" ca="1" si="14"/>
        <v>0</v>
      </c>
      <c r="H73" s="164"/>
      <c r="I73" s="164"/>
      <c r="J73" s="164"/>
      <c r="K73" s="164"/>
      <c r="L73" s="164"/>
      <c r="M73">
        <v>0</v>
      </c>
      <c r="N73">
        <f ca="1">IF(AND(Planning!$G68&lt;F$5,$C73&lt;&gt;"00/01/00"),1,0)</f>
        <v>0</v>
      </c>
      <c r="O73">
        <f ca="1">IF(AND(Planning!$G68&lt;G$5,$C73&lt;&gt;"00/01/00"),1,0)</f>
        <v>0</v>
      </c>
      <c r="P73">
        <f ca="1">IF(AND(Planning!$G68&lt;H$5,$C73&lt;&gt;"00/01/00"),1,0)</f>
        <v>0</v>
      </c>
      <c r="Q73">
        <f ca="1">IF(AND(Planning!$G68&lt;I$5,$C73&lt;&gt;"00/01/00"),1,0)</f>
        <v>0</v>
      </c>
      <c r="R73">
        <f ca="1">IF(AND(Planning!$G68&lt;J$5,$C73&lt;&gt;"00/01/00"),1,0)</f>
        <v>0</v>
      </c>
      <c r="S73">
        <f ca="1">IF(AND(Planning!$G68&lt;K$5,$C73&lt;&gt;"00/01/00"),1,0)</f>
        <v>0</v>
      </c>
      <c r="T73">
        <f ca="1">IF(AND(Planning!$G68&lt;L$5,$C73&lt;&gt;"00/01/00"),1,0)</f>
        <v>0</v>
      </c>
      <c r="U73">
        <f ca="1">IF(AND(Planning!$G68&lt;M$5,$C73&lt;&gt;"00/01/00"),1,0)</f>
        <v>0</v>
      </c>
      <c r="V73">
        <f ca="1">IF(AND(Planning!$G68&lt;N$5,$C73&lt;&gt;"00/01/00"),1,0)</f>
        <v>0</v>
      </c>
      <c r="W73">
        <f ca="1">IF(AND(Planning!$G68&lt;O$5,$C73&lt;&gt;"00/01/00"),1,0)</f>
        <v>0</v>
      </c>
      <c r="X73">
        <f ca="1">IF(AND(Planning!$G68&lt;P$5,$C73&lt;&gt;"00/01/00"),1,0)</f>
        <v>0</v>
      </c>
      <c r="Y73">
        <f ca="1">IF(AND(Planning!$G68&lt;Q$5,$C73&lt;&gt;"00/01/00"),1,0)</f>
        <v>0</v>
      </c>
      <c r="Z73">
        <f ca="1">IF(AND(Planning!$G68&lt;R$5,$C73&lt;&gt;"00/01/00"),1,0)</f>
        <v>0</v>
      </c>
      <c r="AA73">
        <f ca="1">IF(AND(Planning!$E68=100%,$C73&lt;&gt;"00/01/00",Planning!$G68&lt;E$5),1,0)</f>
        <v>0</v>
      </c>
      <c r="AB73">
        <f ca="1">IF(AND(Planning!$E68=100%,$C73&lt;&gt;"00/01/00",Planning!$G68&lt;F$5),1,0)</f>
        <v>0</v>
      </c>
      <c r="AC73">
        <f ca="1">IF(AND(Planning!$E68=100%,$C73&lt;&gt;"00/01/00",Planning!$G68&lt;G$5),1,0)</f>
        <v>0</v>
      </c>
      <c r="AD73">
        <f ca="1">IF(AND(Planning!$E68=100%,$C73&lt;&gt;"00/01/00",Planning!$G68&lt;H$5),1,0)</f>
        <v>0</v>
      </c>
      <c r="AE73">
        <f ca="1">IF(AND(Planning!$E68=100%,$C73&lt;&gt;"00/01/00",Planning!$G68&lt;I$5),1,0)</f>
        <v>0</v>
      </c>
      <c r="AF73">
        <f ca="1">IF(AND(Planning!$E68=100%,$C73&lt;&gt;"00/01/00",Planning!$G68&lt;J$5),1,0)</f>
        <v>0</v>
      </c>
      <c r="AG73">
        <f ca="1">IF(AND(Planning!$E68=100%,$C73&lt;&gt;"00/01/00",Planning!$G68&lt;K$5),1,0)</f>
        <v>0</v>
      </c>
      <c r="AH73">
        <f ca="1">IF(AND(Planning!$E68=100%,$C73&lt;&gt;"00/01/00",Planning!$G68&lt;L$5),1,0)</f>
        <v>0</v>
      </c>
      <c r="AI73">
        <f ca="1">IF(AND(Planning!$E68=100%,$C73&lt;&gt;"00/01/00",Planning!$G68&lt;M$5),1,0)</f>
        <v>0</v>
      </c>
      <c r="AJ73">
        <f ca="1">IF(AND(Planning!$E68=100%,$C73&lt;&gt;"00/01/00",Planning!$G68&lt;N$5),1,0)</f>
        <v>0</v>
      </c>
      <c r="AK73">
        <f ca="1">IF(AND(Planning!$E68=100%,$C73&lt;&gt;"00/01/00",Planning!$G68&lt;O$5),1,0)</f>
        <v>0</v>
      </c>
      <c r="AL73">
        <f ca="1">IF(AND(Planning!$E68=100%,$C73&lt;&gt;"00/01/00",Planning!$G68&lt;P$5),1,0)</f>
        <v>0</v>
      </c>
      <c r="AM73">
        <f ca="1">IF(AND(Planning!$E68=100%,$C73&lt;&gt;"00/01/00",Planning!$G68&lt;Q$5),1,0)</f>
        <v>0</v>
      </c>
      <c r="AN73">
        <f ca="1">IF(AND(Planning!$E68=100%,$C73&lt;&gt;"00/01/00",Planning!$G68&lt;R$5),1,0)</f>
        <v>0</v>
      </c>
    </row>
    <row r="74" spans="1:40" x14ac:dyDescent="0.25">
      <c r="A74" cm="1">
        <f t="array" aca="1" ref="A74" ca="1">_xlfn.IFS(Planning!$G69&lt;= $B$6, Planning!$B69, Planning!$G69 &gt; $B$6, "")</f>
        <v>0</v>
      </c>
      <c r="B74" s="76" cm="1">
        <f t="array" aca="1" ref="B74" ca="1">_xlfn.IFS(Planning!$G69 &lt;= $B$6, Planning!$E69, Planning!$G69 &gt; $B$6, "")</f>
        <v>0</v>
      </c>
      <c r="C74" t="str" cm="1">
        <f t="array" aca="1" ref="C74" ca="1">TEXT(_xlfn.IFS(Planning!$G69 &lt;= $B$6, Planning!$F69, Planning!$G69 &gt; $B$6, ""), "JJ/MM/AA")</f>
        <v>00/01/00</v>
      </c>
      <c r="D74" t="str" cm="1">
        <f t="array" aca="1" ref="D74" ca="1">TEXT(_xlfn.IFS(Planning!$G69 &lt;= $B$6,Planning!$G69, Planning!$G69 &gt; $B$6, ""), "JJ/MM/AA")</f>
        <v>00/01/00</v>
      </c>
      <c r="E74">
        <f t="shared" ca="1" si="13"/>
        <v>0</v>
      </c>
      <c r="F74" s="75">
        <f ca="1">IF(AND(Planning!$G69&lt;='Base de données'!$B$6,D74&lt;&gt;"00/01/00"),1,0)</f>
        <v>0</v>
      </c>
      <c r="G74" s="151">
        <f t="shared" ca="1" si="14"/>
        <v>0</v>
      </c>
      <c r="H74" s="164"/>
      <c r="I74" s="164"/>
      <c r="J74" s="164"/>
      <c r="K74" s="164"/>
      <c r="L74" s="164"/>
      <c r="M74">
        <v>0</v>
      </c>
      <c r="N74">
        <f ca="1">IF(AND(Planning!$G69&lt;F$5,$C74&lt;&gt;"00/01/00"),1,0)</f>
        <v>0</v>
      </c>
      <c r="O74">
        <f ca="1">IF(AND(Planning!$G69&lt;G$5,$C74&lt;&gt;"00/01/00"),1,0)</f>
        <v>0</v>
      </c>
      <c r="P74">
        <f ca="1">IF(AND(Planning!$G69&lt;H$5,$C74&lt;&gt;"00/01/00"),1,0)</f>
        <v>0</v>
      </c>
      <c r="Q74">
        <f ca="1">IF(AND(Planning!$G69&lt;I$5,$C74&lt;&gt;"00/01/00"),1,0)</f>
        <v>0</v>
      </c>
      <c r="R74">
        <f ca="1">IF(AND(Planning!$G69&lt;J$5,$C74&lt;&gt;"00/01/00"),1,0)</f>
        <v>0</v>
      </c>
      <c r="S74">
        <f ca="1">IF(AND(Planning!$G69&lt;K$5,$C74&lt;&gt;"00/01/00"),1,0)</f>
        <v>0</v>
      </c>
      <c r="T74">
        <f ca="1">IF(AND(Planning!$G69&lt;L$5,$C74&lt;&gt;"00/01/00"),1,0)</f>
        <v>0</v>
      </c>
      <c r="U74">
        <f ca="1">IF(AND(Planning!$G69&lt;M$5,$C74&lt;&gt;"00/01/00"),1,0)</f>
        <v>0</v>
      </c>
      <c r="V74">
        <f ca="1">IF(AND(Planning!$G69&lt;N$5,$C74&lt;&gt;"00/01/00"),1,0)</f>
        <v>0</v>
      </c>
      <c r="W74">
        <f ca="1">IF(AND(Planning!$G69&lt;O$5,$C74&lt;&gt;"00/01/00"),1,0)</f>
        <v>0</v>
      </c>
      <c r="X74">
        <f ca="1">IF(AND(Planning!$G69&lt;P$5,$C74&lt;&gt;"00/01/00"),1,0)</f>
        <v>0</v>
      </c>
      <c r="Y74">
        <f ca="1">IF(AND(Planning!$G69&lt;Q$5,$C74&lt;&gt;"00/01/00"),1,0)</f>
        <v>0</v>
      </c>
      <c r="Z74">
        <f ca="1">IF(AND(Planning!$G69&lt;R$5,$C74&lt;&gt;"00/01/00"),1,0)</f>
        <v>0</v>
      </c>
      <c r="AA74">
        <f ca="1">IF(AND(Planning!$E69=100%,$C74&lt;&gt;"00/01/00",Planning!$G69&lt;E$5),1,0)</f>
        <v>0</v>
      </c>
      <c r="AB74">
        <f ca="1">IF(AND(Planning!$E69=100%,$C74&lt;&gt;"00/01/00",Planning!$G69&lt;F$5),1,0)</f>
        <v>0</v>
      </c>
      <c r="AC74">
        <f ca="1">IF(AND(Planning!$E69=100%,$C74&lt;&gt;"00/01/00",Planning!$G69&lt;G$5),1,0)</f>
        <v>0</v>
      </c>
      <c r="AD74">
        <f ca="1">IF(AND(Planning!$E69=100%,$C74&lt;&gt;"00/01/00",Planning!$G69&lt;H$5),1,0)</f>
        <v>0</v>
      </c>
      <c r="AE74">
        <f ca="1">IF(AND(Planning!$E69=100%,$C74&lt;&gt;"00/01/00",Planning!$G69&lt;I$5),1,0)</f>
        <v>0</v>
      </c>
      <c r="AF74">
        <f ca="1">IF(AND(Planning!$E69=100%,$C74&lt;&gt;"00/01/00",Planning!$G69&lt;J$5),1,0)</f>
        <v>0</v>
      </c>
      <c r="AG74">
        <f ca="1">IF(AND(Planning!$E69=100%,$C74&lt;&gt;"00/01/00",Planning!$G69&lt;K$5),1,0)</f>
        <v>0</v>
      </c>
      <c r="AH74">
        <f ca="1">IF(AND(Planning!$E69=100%,$C74&lt;&gt;"00/01/00",Planning!$G69&lt;L$5),1,0)</f>
        <v>0</v>
      </c>
      <c r="AI74">
        <f ca="1">IF(AND(Planning!$E69=100%,$C74&lt;&gt;"00/01/00",Planning!$G69&lt;M$5),1,0)</f>
        <v>0</v>
      </c>
      <c r="AJ74">
        <f ca="1">IF(AND(Planning!$E69=100%,$C74&lt;&gt;"00/01/00",Planning!$G69&lt;N$5),1,0)</f>
        <v>0</v>
      </c>
      <c r="AK74">
        <f ca="1">IF(AND(Planning!$E69=100%,$C74&lt;&gt;"00/01/00",Planning!$G69&lt;O$5),1,0)</f>
        <v>0</v>
      </c>
      <c r="AL74">
        <f ca="1">IF(AND(Planning!$E69=100%,$C74&lt;&gt;"00/01/00",Planning!$G69&lt;P$5),1,0)</f>
        <v>0</v>
      </c>
      <c r="AM74">
        <f ca="1">IF(AND(Planning!$E69=100%,$C74&lt;&gt;"00/01/00",Planning!$G69&lt;Q$5),1,0)</f>
        <v>0</v>
      </c>
      <c r="AN74">
        <f ca="1">IF(AND(Planning!$E69=100%,$C74&lt;&gt;"00/01/00",Planning!$G69&lt;R$5),1,0)</f>
        <v>0</v>
      </c>
    </row>
    <row r="75" spans="1:40" x14ac:dyDescent="0.25">
      <c r="A75" cm="1">
        <f t="array" aca="1" ref="A75" ca="1">_xlfn.IFS(Planning!$G70&lt;= $B$6, Planning!$B70, Planning!$G70 &gt; $B$6, "")</f>
        <v>0</v>
      </c>
      <c r="B75" s="76" cm="1">
        <f t="array" aca="1" ref="B75" ca="1">_xlfn.IFS(Planning!$G70 &lt;= $B$6, Planning!$E70, Planning!$G70 &gt; $B$6, "")</f>
        <v>0</v>
      </c>
      <c r="C75" t="str" cm="1">
        <f t="array" aca="1" ref="C75" ca="1">TEXT(_xlfn.IFS(Planning!$G70 &lt;= $B$6, Planning!$F70, Planning!$G70 &gt; $B$6, ""), "JJ/MM/AA")</f>
        <v>00/01/00</v>
      </c>
      <c r="D75" t="str" cm="1">
        <f t="array" aca="1" ref="D75" ca="1">TEXT(_xlfn.IFS(Planning!$G70 &lt;= $B$6,Planning!$G70, Planning!$G70 &gt; $B$6, ""), "JJ/MM/AA")</f>
        <v>00/01/00</v>
      </c>
      <c r="E75">
        <f t="shared" ca="1" si="13"/>
        <v>0</v>
      </c>
      <c r="F75" s="75">
        <f ca="1">IF(AND(Planning!$G70&lt;='Base de données'!$B$6,D75&lt;&gt;"00/01/00"),1,0)</f>
        <v>0</v>
      </c>
      <c r="G75" s="151">
        <f t="shared" ca="1" si="14"/>
        <v>0</v>
      </c>
      <c r="H75" s="164"/>
      <c r="I75" s="164"/>
      <c r="J75" s="164"/>
      <c r="K75" s="164"/>
      <c r="L75" s="164"/>
      <c r="M75">
        <v>0</v>
      </c>
      <c r="N75">
        <f ca="1">IF(AND(Planning!$G70&lt;F$5,$C75&lt;&gt;"00/01/00"),1,0)</f>
        <v>0</v>
      </c>
      <c r="O75">
        <f ca="1">IF(AND(Planning!$G70&lt;G$5,$C75&lt;&gt;"00/01/00"),1,0)</f>
        <v>0</v>
      </c>
      <c r="P75">
        <f ca="1">IF(AND(Planning!$G70&lt;H$5,$C75&lt;&gt;"00/01/00"),1,0)</f>
        <v>0</v>
      </c>
      <c r="Q75">
        <f ca="1">IF(AND(Planning!$G70&lt;I$5,$C75&lt;&gt;"00/01/00"),1,0)</f>
        <v>0</v>
      </c>
      <c r="R75">
        <f ca="1">IF(AND(Planning!$G70&lt;J$5,$C75&lt;&gt;"00/01/00"),1,0)</f>
        <v>0</v>
      </c>
      <c r="S75">
        <f ca="1">IF(AND(Planning!$G70&lt;K$5,$C75&lt;&gt;"00/01/00"),1,0)</f>
        <v>0</v>
      </c>
      <c r="T75">
        <f ca="1">IF(AND(Planning!$G70&lt;L$5,$C75&lt;&gt;"00/01/00"),1,0)</f>
        <v>0</v>
      </c>
      <c r="U75">
        <f ca="1">IF(AND(Planning!$G70&lt;M$5,$C75&lt;&gt;"00/01/00"),1,0)</f>
        <v>0</v>
      </c>
      <c r="V75">
        <f ca="1">IF(AND(Planning!$G70&lt;N$5,$C75&lt;&gt;"00/01/00"),1,0)</f>
        <v>0</v>
      </c>
      <c r="W75">
        <f ca="1">IF(AND(Planning!$G70&lt;O$5,$C75&lt;&gt;"00/01/00"),1,0)</f>
        <v>0</v>
      </c>
      <c r="X75">
        <f ca="1">IF(AND(Planning!$G70&lt;P$5,$C75&lt;&gt;"00/01/00"),1,0)</f>
        <v>0</v>
      </c>
      <c r="Y75">
        <f ca="1">IF(AND(Planning!$G70&lt;Q$5,$C75&lt;&gt;"00/01/00"),1,0)</f>
        <v>0</v>
      </c>
      <c r="Z75">
        <f ca="1">IF(AND(Planning!$G70&lt;R$5,$C75&lt;&gt;"00/01/00"),1,0)</f>
        <v>0</v>
      </c>
      <c r="AA75">
        <f ca="1">IF(AND(Planning!$E70=100%,$C75&lt;&gt;"00/01/00",Planning!$G70&lt;E$5),1,0)</f>
        <v>0</v>
      </c>
      <c r="AB75">
        <f ca="1">IF(AND(Planning!$E70=100%,$C75&lt;&gt;"00/01/00",Planning!$G70&lt;F$5),1,0)</f>
        <v>0</v>
      </c>
      <c r="AC75">
        <f ca="1">IF(AND(Planning!$E70=100%,$C75&lt;&gt;"00/01/00",Planning!$G70&lt;G$5),1,0)</f>
        <v>0</v>
      </c>
      <c r="AD75">
        <f ca="1">IF(AND(Planning!$E70=100%,$C75&lt;&gt;"00/01/00",Planning!$G70&lt;H$5),1,0)</f>
        <v>0</v>
      </c>
      <c r="AE75">
        <f ca="1">IF(AND(Planning!$E70=100%,$C75&lt;&gt;"00/01/00",Planning!$G70&lt;I$5),1,0)</f>
        <v>0</v>
      </c>
      <c r="AF75">
        <f ca="1">IF(AND(Planning!$E70=100%,$C75&lt;&gt;"00/01/00",Planning!$G70&lt;J$5),1,0)</f>
        <v>0</v>
      </c>
      <c r="AG75">
        <f ca="1">IF(AND(Planning!$E70=100%,$C75&lt;&gt;"00/01/00",Planning!$G70&lt;K$5),1,0)</f>
        <v>0</v>
      </c>
      <c r="AH75">
        <f ca="1">IF(AND(Planning!$E70=100%,$C75&lt;&gt;"00/01/00",Planning!$G70&lt;L$5),1,0)</f>
        <v>0</v>
      </c>
      <c r="AI75">
        <f ca="1">IF(AND(Planning!$E70=100%,$C75&lt;&gt;"00/01/00",Planning!$G70&lt;M$5),1,0)</f>
        <v>0</v>
      </c>
      <c r="AJ75">
        <f ca="1">IF(AND(Planning!$E70=100%,$C75&lt;&gt;"00/01/00",Planning!$G70&lt;N$5),1,0)</f>
        <v>0</v>
      </c>
      <c r="AK75">
        <f ca="1">IF(AND(Planning!$E70=100%,$C75&lt;&gt;"00/01/00",Planning!$G70&lt;O$5),1,0)</f>
        <v>0</v>
      </c>
      <c r="AL75">
        <f ca="1">IF(AND(Planning!$E70=100%,$C75&lt;&gt;"00/01/00",Planning!$G70&lt;P$5),1,0)</f>
        <v>0</v>
      </c>
      <c r="AM75">
        <f ca="1">IF(AND(Planning!$E70=100%,$C75&lt;&gt;"00/01/00",Planning!$G70&lt;Q$5),1,0)</f>
        <v>0</v>
      </c>
      <c r="AN75">
        <f ca="1">IF(AND(Planning!$E70=100%,$C75&lt;&gt;"00/01/00",Planning!$G70&lt;R$5),1,0)</f>
        <v>0</v>
      </c>
    </row>
    <row r="76" spans="1:40" x14ac:dyDescent="0.25">
      <c r="A76" cm="1">
        <f t="array" aca="1" ref="A76" ca="1">_xlfn.IFS(Planning!$G71&lt;= $B$6, Planning!$B71, Planning!$G71 &gt; $B$6, "")</f>
        <v>0</v>
      </c>
      <c r="B76" s="76" cm="1">
        <f t="array" aca="1" ref="B76" ca="1">_xlfn.IFS(Planning!$G71 &lt;= $B$6, Planning!$E71, Planning!$G71 &gt; $B$6, "")</f>
        <v>0</v>
      </c>
      <c r="C76" t="str" cm="1">
        <f t="array" aca="1" ref="C76" ca="1">TEXT(_xlfn.IFS(Planning!$G71 &lt;= $B$6, Planning!$F71, Planning!$G71 &gt; $B$6, ""), "JJ/MM/AA")</f>
        <v>00/01/00</v>
      </c>
      <c r="D76" t="str" cm="1">
        <f t="array" aca="1" ref="D76" ca="1">TEXT(_xlfn.IFS(Planning!$G71 &lt;= $B$6,Planning!$G71, Planning!$G71 &gt; $B$6, ""), "JJ/MM/AA")</f>
        <v>00/01/00</v>
      </c>
      <c r="E76">
        <f t="shared" ca="1" si="13"/>
        <v>0</v>
      </c>
      <c r="F76" s="75">
        <f ca="1">IF(AND(Planning!$G71&lt;='Base de données'!$B$6,D76&lt;&gt;"00/01/00"),1,0)</f>
        <v>0</v>
      </c>
      <c r="G76" s="151">
        <f t="shared" ca="1" si="14"/>
        <v>0</v>
      </c>
      <c r="H76" s="164"/>
      <c r="I76" s="164"/>
      <c r="J76" s="164"/>
      <c r="K76" s="164"/>
      <c r="L76" s="164"/>
      <c r="M76">
        <v>0</v>
      </c>
      <c r="N76">
        <f ca="1">IF(AND(Planning!$G71&lt;F$5,$C76&lt;&gt;"00/01/00"),1,0)</f>
        <v>0</v>
      </c>
      <c r="O76">
        <f ca="1">IF(AND(Planning!$G71&lt;G$5,$C76&lt;&gt;"00/01/00"),1,0)</f>
        <v>0</v>
      </c>
      <c r="P76">
        <f ca="1">IF(AND(Planning!$G71&lt;H$5,$C76&lt;&gt;"00/01/00"),1,0)</f>
        <v>0</v>
      </c>
      <c r="Q76">
        <f ca="1">IF(AND(Planning!$G71&lt;I$5,$C76&lt;&gt;"00/01/00"),1,0)</f>
        <v>0</v>
      </c>
      <c r="R76">
        <f ca="1">IF(AND(Planning!$G71&lt;J$5,$C76&lt;&gt;"00/01/00"),1,0)</f>
        <v>0</v>
      </c>
      <c r="S76">
        <f ca="1">IF(AND(Planning!$G71&lt;K$5,$C76&lt;&gt;"00/01/00"),1,0)</f>
        <v>0</v>
      </c>
      <c r="T76">
        <f ca="1">IF(AND(Planning!$G71&lt;L$5,$C76&lt;&gt;"00/01/00"),1,0)</f>
        <v>0</v>
      </c>
      <c r="U76">
        <f ca="1">IF(AND(Planning!$G71&lt;M$5,$C76&lt;&gt;"00/01/00"),1,0)</f>
        <v>0</v>
      </c>
      <c r="V76">
        <f ca="1">IF(AND(Planning!$G71&lt;N$5,$C76&lt;&gt;"00/01/00"),1,0)</f>
        <v>0</v>
      </c>
      <c r="W76">
        <f ca="1">IF(AND(Planning!$G71&lt;O$5,$C76&lt;&gt;"00/01/00"),1,0)</f>
        <v>0</v>
      </c>
      <c r="X76">
        <f ca="1">IF(AND(Planning!$G71&lt;P$5,$C76&lt;&gt;"00/01/00"),1,0)</f>
        <v>0</v>
      </c>
      <c r="Y76">
        <f ca="1">IF(AND(Planning!$G71&lt;Q$5,$C76&lt;&gt;"00/01/00"),1,0)</f>
        <v>0</v>
      </c>
      <c r="Z76">
        <f ca="1">IF(AND(Planning!$G71&lt;R$5,$C76&lt;&gt;"00/01/00"),1,0)</f>
        <v>0</v>
      </c>
      <c r="AA76">
        <f ca="1">IF(AND(Planning!$E71=100%,$C76&lt;&gt;"00/01/00",Planning!$G71&lt;E$5),1,0)</f>
        <v>0</v>
      </c>
      <c r="AB76">
        <f ca="1">IF(AND(Planning!$E71=100%,$C76&lt;&gt;"00/01/00",Planning!$G71&lt;F$5),1,0)</f>
        <v>0</v>
      </c>
      <c r="AC76">
        <f ca="1">IF(AND(Planning!$E71=100%,$C76&lt;&gt;"00/01/00",Planning!$G71&lt;G$5),1,0)</f>
        <v>0</v>
      </c>
      <c r="AD76">
        <f ca="1">IF(AND(Planning!$E71=100%,$C76&lt;&gt;"00/01/00",Planning!$G71&lt;H$5),1,0)</f>
        <v>0</v>
      </c>
      <c r="AE76">
        <f ca="1">IF(AND(Planning!$E71=100%,$C76&lt;&gt;"00/01/00",Planning!$G71&lt;I$5),1,0)</f>
        <v>0</v>
      </c>
      <c r="AF76">
        <f ca="1">IF(AND(Planning!$E71=100%,$C76&lt;&gt;"00/01/00",Planning!$G71&lt;J$5),1,0)</f>
        <v>0</v>
      </c>
      <c r="AG76">
        <f ca="1">IF(AND(Planning!$E71=100%,$C76&lt;&gt;"00/01/00",Planning!$G71&lt;K$5),1,0)</f>
        <v>0</v>
      </c>
      <c r="AH76">
        <f ca="1">IF(AND(Planning!$E71=100%,$C76&lt;&gt;"00/01/00",Planning!$G71&lt;L$5),1,0)</f>
        <v>0</v>
      </c>
      <c r="AI76">
        <f ca="1">IF(AND(Planning!$E71=100%,$C76&lt;&gt;"00/01/00",Planning!$G71&lt;M$5),1,0)</f>
        <v>0</v>
      </c>
      <c r="AJ76">
        <f ca="1">IF(AND(Planning!$E71=100%,$C76&lt;&gt;"00/01/00",Planning!$G71&lt;N$5),1,0)</f>
        <v>0</v>
      </c>
      <c r="AK76">
        <f ca="1">IF(AND(Planning!$E71=100%,$C76&lt;&gt;"00/01/00",Planning!$G71&lt;O$5),1,0)</f>
        <v>0</v>
      </c>
      <c r="AL76">
        <f ca="1">IF(AND(Planning!$E71=100%,$C76&lt;&gt;"00/01/00",Planning!$G71&lt;P$5),1,0)</f>
        <v>0</v>
      </c>
      <c r="AM76">
        <f ca="1">IF(AND(Planning!$E71=100%,$C76&lt;&gt;"00/01/00",Planning!$G71&lt;Q$5),1,0)</f>
        <v>0</v>
      </c>
      <c r="AN76">
        <f ca="1">IF(AND(Planning!$E71=100%,$C76&lt;&gt;"00/01/00",Planning!$G71&lt;R$5),1,0)</f>
        <v>0</v>
      </c>
    </row>
    <row r="77" spans="1:40" x14ac:dyDescent="0.25">
      <c r="A77" cm="1">
        <f t="array" aca="1" ref="A77" ca="1">_xlfn.IFS(Planning!$G72&lt;= $B$6, Planning!$B72, Planning!$G72 &gt; $B$6, "")</f>
        <v>0</v>
      </c>
      <c r="B77" s="76" cm="1">
        <f t="array" aca="1" ref="B77" ca="1">_xlfn.IFS(Planning!$G72 &lt;= $B$6, Planning!$E72, Planning!$G72 &gt; $B$6, "")</f>
        <v>0</v>
      </c>
      <c r="C77" t="str" cm="1">
        <f t="array" aca="1" ref="C77" ca="1">TEXT(_xlfn.IFS(Planning!$G72 &lt;= $B$6, Planning!$F72, Planning!$G72 &gt; $B$6, ""), "JJ/MM/AA")</f>
        <v>00/01/00</v>
      </c>
      <c r="D77" t="str" cm="1">
        <f t="array" aca="1" ref="D77" ca="1">TEXT(_xlfn.IFS(Planning!$G72 &lt;= $B$6,Planning!$G72, Planning!$G72 &gt; $B$6, ""), "JJ/MM/AA")</f>
        <v>00/01/00</v>
      </c>
      <c r="E77">
        <f t="shared" ca="1" si="13"/>
        <v>0</v>
      </c>
      <c r="F77" s="75">
        <f ca="1">IF(AND(Planning!$G72&lt;='Base de données'!$B$6,D77&lt;&gt;"00/01/00"),1,0)</f>
        <v>0</v>
      </c>
      <c r="G77" s="151">
        <f t="shared" ca="1" si="14"/>
        <v>0</v>
      </c>
      <c r="H77" s="164"/>
      <c r="I77" s="164"/>
      <c r="J77" s="164"/>
      <c r="K77" s="164"/>
      <c r="L77" s="164"/>
      <c r="M77">
        <v>0</v>
      </c>
      <c r="N77">
        <f ca="1">IF(AND(Planning!$G72&lt;F$5,$C77&lt;&gt;"00/01/00"),1,0)</f>
        <v>0</v>
      </c>
      <c r="O77">
        <f ca="1">IF(AND(Planning!$G72&lt;G$5,$C77&lt;&gt;"00/01/00"),1,0)</f>
        <v>0</v>
      </c>
      <c r="P77">
        <f ca="1">IF(AND(Planning!$G72&lt;H$5,$C77&lt;&gt;"00/01/00"),1,0)</f>
        <v>0</v>
      </c>
      <c r="Q77">
        <f ca="1">IF(AND(Planning!$G72&lt;I$5,$C77&lt;&gt;"00/01/00"),1,0)</f>
        <v>0</v>
      </c>
      <c r="R77">
        <f ca="1">IF(AND(Planning!$G72&lt;J$5,$C77&lt;&gt;"00/01/00"),1,0)</f>
        <v>0</v>
      </c>
      <c r="S77">
        <f ca="1">IF(AND(Planning!$G72&lt;K$5,$C77&lt;&gt;"00/01/00"),1,0)</f>
        <v>0</v>
      </c>
      <c r="T77">
        <f ca="1">IF(AND(Planning!$G72&lt;L$5,$C77&lt;&gt;"00/01/00"),1,0)</f>
        <v>0</v>
      </c>
      <c r="U77">
        <f ca="1">IF(AND(Planning!$G72&lt;M$5,$C77&lt;&gt;"00/01/00"),1,0)</f>
        <v>0</v>
      </c>
      <c r="V77">
        <f ca="1">IF(AND(Planning!$G72&lt;N$5,$C77&lt;&gt;"00/01/00"),1,0)</f>
        <v>0</v>
      </c>
      <c r="W77">
        <f ca="1">IF(AND(Planning!$G72&lt;O$5,$C77&lt;&gt;"00/01/00"),1,0)</f>
        <v>0</v>
      </c>
      <c r="X77">
        <f ca="1">IF(AND(Planning!$G72&lt;P$5,$C77&lt;&gt;"00/01/00"),1,0)</f>
        <v>0</v>
      </c>
      <c r="Y77">
        <f ca="1">IF(AND(Planning!$G72&lt;Q$5,$C77&lt;&gt;"00/01/00"),1,0)</f>
        <v>0</v>
      </c>
      <c r="Z77">
        <f ca="1">IF(AND(Planning!$G72&lt;R$5,$C77&lt;&gt;"00/01/00"),1,0)</f>
        <v>0</v>
      </c>
      <c r="AA77">
        <f ca="1">IF(AND(Planning!$E72=100%,$C77&lt;&gt;"00/01/00",Planning!$G72&lt;E$5),1,0)</f>
        <v>0</v>
      </c>
      <c r="AB77">
        <f ca="1">IF(AND(Planning!$E72=100%,$C77&lt;&gt;"00/01/00",Planning!$G72&lt;F$5),1,0)</f>
        <v>0</v>
      </c>
      <c r="AC77">
        <f ca="1">IF(AND(Planning!$E72=100%,$C77&lt;&gt;"00/01/00",Planning!$G72&lt;G$5),1,0)</f>
        <v>0</v>
      </c>
      <c r="AD77">
        <f ca="1">IF(AND(Planning!$E72=100%,$C77&lt;&gt;"00/01/00",Planning!$G72&lt;H$5),1,0)</f>
        <v>0</v>
      </c>
      <c r="AE77">
        <f ca="1">IF(AND(Planning!$E72=100%,$C77&lt;&gt;"00/01/00",Planning!$G72&lt;I$5),1,0)</f>
        <v>0</v>
      </c>
      <c r="AF77">
        <f ca="1">IF(AND(Planning!$E72=100%,$C77&lt;&gt;"00/01/00",Planning!$G72&lt;J$5),1,0)</f>
        <v>0</v>
      </c>
      <c r="AG77">
        <f ca="1">IF(AND(Planning!$E72=100%,$C77&lt;&gt;"00/01/00",Planning!$G72&lt;K$5),1,0)</f>
        <v>0</v>
      </c>
      <c r="AH77">
        <f ca="1">IF(AND(Planning!$E72=100%,$C77&lt;&gt;"00/01/00",Planning!$G72&lt;L$5),1,0)</f>
        <v>0</v>
      </c>
      <c r="AI77">
        <f ca="1">IF(AND(Planning!$E72=100%,$C77&lt;&gt;"00/01/00",Planning!$G72&lt;M$5),1,0)</f>
        <v>0</v>
      </c>
      <c r="AJ77">
        <f ca="1">IF(AND(Planning!$E72=100%,$C77&lt;&gt;"00/01/00",Planning!$G72&lt;N$5),1,0)</f>
        <v>0</v>
      </c>
      <c r="AK77">
        <f ca="1">IF(AND(Planning!$E72=100%,$C77&lt;&gt;"00/01/00",Planning!$G72&lt;O$5),1,0)</f>
        <v>0</v>
      </c>
      <c r="AL77">
        <f ca="1">IF(AND(Planning!$E72=100%,$C77&lt;&gt;"00/01/00",Planning!$G72&lt;P$5),1,0)</f>
        <v>0</v>
      </c>
      <c r="AM77">
        <f ca="1">IF(AND(Planning!$E72=100%,$C77&lt;&gt;"00/01/00",Planning!$G72&lt;Q$5),1,0)</f>
        <v>0</v>
      </c>
      <c r="AN77">
        <f ca="1">IF(AND(Planning!$E72=100%,$C77&lt;&gt;"00/01/00",Planning!$G72&lt;R$5),1,0)</f>
        <v>0</v>
      </c>
    </row>
    <row r="78" spans="1:40" x14ac:dyDescent="0.25">
      <c r="A78" cm="1">
        <f t="array" aca="1" ref="A78" ca="1">_xlfn.IFS(Planning!$G73&lt;= $B$6, Planning!$B73, Planning!$G73 &gt; $B$6, "")</f>
        <v>0</v>
      </c>
      <c r="B78" s="76" cm="1">
        <f t="array" aca="1" ref="B78" ca="1">_xlfn.IFS(Planning!$G73 &lt;= $B$6, Planning!$E73, Planning!$G73 &gt; $B$6, "")</f>
        <v>0</v>
      </c>
      <c r="C78" t="str" cm="1">
        <f t="array" aca="1" ref="C78" ca="1">TEXT(_xlfn.IFS(Planning!$G73 &lt;= $B$6, Planning!$F73, Planning!$G73 &gt; $B$6, ""), "JJ/MM/AA")</f>
        <v>00/01/00</v>
      </c>
      <c r="D78" t="str" cm="1">
        <f t="array" aca="1" ref="D78" ca="1">TEXT(_xlfn.IFS(Planning!$G73 &lt;= $B$6,Planning!$G73, Planning!$G73 &gt; $B$6, ""), "JJ/MM/AA")</f>
        <v>00/01/00</v>
      </c>
      <c r="E78">
        <f t="shared" ca="1" si="13"/>
        <v>0</v>
      </c>
      <c r="F78" s="75">
        <f ca="1">IF(AND(Planning!$G73&lt;='Base de données'!$B$6,D78&lt;&gt;"00/01/00"),1,0)</f>
        <v>0</v>
      </c>
      <c r="G78" s="151">
        <f t="shared" ca="1" si="14"/>
        <v>0</v>
      </c>
      <c r="H78" s="164"/>
      <c r="I78" s="164"/>
      <c r="J78" s="164"/>
      <c r="K78" s="164"/>
      <c r="L78" s="164"/>
      <c r="M78">
        <v>0</v>
      </c>
      <c r="N78">
        <f ca="1">IF(AND(Planning!$G73&lt;F$5,$C78&lt;&gt;"00/01/00"),1,0)</f>
        <v>0</v>
      </c>
      <c r="O78">
        <f ca="1">IF(AND(Planning!$G73&lt;G$5,$C78&lt;&gt;"00/01/00"),1,0)</f>
        <v>0</v>
      </c>
      <c r="P78">
        <f ca="1">IF(AND(Planning!$G73&lt;H$5,$C78&lt;&gt;"00/01/00"),1,0)</f>
        <v>0</v>
      </c>
      <c r="Q78">
        <f ca="1">IF(AND(Planning!$G73&lt;I$5,$C78&lt;&gt;"00/01/00"),1,0)</f>
        <v>0</v>
      </c>
      <c r="R78">
        <f ca="1">IF(AND(Planning!$G73&lt;J$5,$C78&lt;&gt;"00/01/00"),1,0)</f>
        <v>0</v>
      </c>
      <c r="S78">
        <f ca="1">IF(AND(Planning!$G73&lt;K$5,$C78&lt;&gt;"00/01/00"),1,0)</f>
        <v>0</v>
      </c>
      <c r="T78">
        <f ca="1">IF(AND(Planning!$G73&lt;L$5,$C78&lt;&gt;"00/01/00"),1,0)</f>
        <v>0</v>
      </c>
      <c r="U78">
        <f ca="1">IF(AND(Planning!$G73&lt;M$5,$C78&lt;&gt;"00/01/00"),1,0)</f>
        <v>0</v>
      </c>
      <c r="V78">
        <f ca="1">IF(AND(Planning!$G73&lt;N$5,$C78&lt;&gt;"00/01/00"),1,0)</f>
        <v>0</v>
      </c>
      <c r="W78">
        <f ca="1">IF(AND(Planning!$G73&lt;O$5,$C78&lt;&gt;"00/01/00"),1,0)</f>
        <v>0</v>
      </c>
      <c r="X78">
        <f ca="1">IF(AND(Planning!$G73&lt;P$5,$C78&lt;&gt;"00/01/00"),1,0)</f>
        <v>0</v>
      </c>
      <c r="Y78">
        <f ca="1">IF(AND(Planning!$G73&lt;Q$5,$C78&lt;&gt;"00/01/00"),1,0)</f>
        <v>0</v>
      </c>
      <c r="Z78">
        <f ca="1">IF(AND(Planning!$G73&lt;R$5,$C78&lt;&gt;"00/01/00"),1,0)</f>
        <v>0</v>
      </c>
      <c r="AA78">
        <f ca="1">IF(AND(Planning!$E73=100%,$C78&lt;&gt;"00/01/00",Planning!$G73&lt;E$5),1,0)</f>
        <v>0</v>
      </c>
      <c r="AB78">
        <f ca="1">IF(AND(Planning!$E73=100%,$C78&lt;&gt;"00/01/00",Planning!$G73&lt;F$5),1,0)</f>
        <v>0</v>
      </c>
      <c r="AC78">
        <f ca="1">IF(AND(Planning!$E73=100%,$C78&lt;&gt;"00/01/00",Planning!$G73&lt;G$5),1,0)</f>
        <v>0</v>
      </c>
      <c r="AD78">
        <f ca="1">IF(AND(Planning!$E73=100%,$C78&lt;&gt;"00/01/00",Planning!$G73&lt;H$5),1,0)</f>
        <v>0</v>
      </c>
      <c r="AE78">
        <f ca="1">IF(AND(Planning!$E73=100%,$C78&lt;&gt;"00/01/00",Planning!$G73&lt;I$5),1,0)</f>
        <v>0</v>
      </c>
      <c r="AF78">
        <f ca="1">IF(AND(Planning!$E73=100%,$C78&lt;&gt;"00/01/00",Planning!$G73&lt;J$5),1,0)</f>
        <v>0</v>
      </c>
      <c r="AG78">
        <f ca="1">IF(AND(Planning!$E73=100%,$C78&lt;&gt;"00/01/00",Planning!$G73&lt;K$5),1,0)</f>
        <v>0</v>
      </c>
      <c r="AH78">
        <f ca="1">IF(AND(Planning!$E73=100%,$C78&lt;&gt;"00/01/00",Planning!$G73&lt;L$5),1,0)</f>
        <v>0</v>
      </c>
      <c r="AI78">
        <f ca="1">IF(AND(Planning!$E73=100%,$C78&lt;&gt;"00/01/00",Planning!$G73&lt;M$5),1,0)</f>
        <v>0</v>
      </c>
      <c r="AJ78">
        <f ca="1">IF(AND(Planning!$E73=100%,$C78&lt;&gt;"00/01/00",Planning!$G73&lt;N$5),1,0)</f>
        <v>0</v>
      </c>
      <c r="AK78">
        <f ca="1">IF(AND(Planning!$E73=100%,$C78&lt;&gt;"00/01/00",Planning!$G73&lt;O$5),1,0)</f>
        <v>0</v>
      </c>
      <c r="AL78">
        <f ca="1">IF(AND(Planning!$E73=100%,$C78&lt;&gt;"00/01/00",Planning!$G73&lt;P$5),1,0)</f>
        <v>0</v>
      </c>
      <c r="AM78">
        <f ca="1">IF(AND(Planning!$E73=100%,$C78&lt;&gt;"00/01/00",Planning!$G73&lt;Q$5),1,0)</f>
        <v>0</v>
      </c>
      <c r="AN78">
        <f ca="1">IF(AND(Planning!$E73=100%,$C78&lt;&gt;"00/01/00",Planning!$G73&lt;R$5),1,0)</f>
        <v>0</v>
      </c>
    </row>
    <row r="79" spans="1:40" x14ac:dyDescent="0.25">
      <c r="A79" cm="1">
        <f t="array" aca="1" ref="A79" ca="1">_xlfn.IFS(Planning!$G74&lt;= $B$6, Planning!$B74, Planning!$G74 &gt; $B$6, "")</f>
        <v>0</v>
      </c>
      <c r="B79" s="76" cm="1">
        <f t="array" aca="1" ref="B79" ca="1">_xlfn.IFS(Planning!$G74 &lt;= $B$6, Planning!$E74, Planning!$G74 &gt; $B$6, "")</f>
        <v>0</v>
      </c>
      <c r="C79" t="str" cm="1">
        <f t="array" aca="1" ref="C79" ca="1">TEXT(_xlfn.IFS(Planning!$G74 &lt;= $B$6, Planning!$F74, Planning!$G74 &gt; $B$6, ""), "JJ/MM/AA")</f>
        <v>00/01/00</v>
      </c>
      <c r="D79" t="str" cm="1">
        <f t="array" aca="1" ref="D79" ca="1">TEXT(_xlfn.IFS(Planning!$G74 &lt;= $B$6,Planning!$G74, Planning!$G74 &gt; $B$6, ""), "JJ/MM/AA")</f>
        <v>00/01/00</v>
      </c>
      <c r="E79">
        <f t="shared" ca="1" si="13"/>
        <v>0</v>
      </c>
      <c r="F79" s="75">
        <f ca="1">IF(AND(Planning!$G74&lt;='Base de données'!$B$6,D79&lt;&gt;"00/01/00"),1,0)</f>
        <v>0</v>
      </c>
      <c r="G79" s="151">
        <f t="shared" ca="1" si="14"/>
        <v>0</v>
      </c>
      <c r="H79" s="164"/>
      <c r="I79" s="164"/>
      <c r="J79" s="164"/>
      <c r="K79" s="164"/>
      <c r="L79" s="164"/>
      <c r="M79">
        <v>0</v>
      </c>
      <c r="N79">
        <f ca="1">IF(AND(Planning!$G74&lt;F$5,$C79&lt;&gt;"00/01/00"),1,0)</f>
        <v>0</v>
      </c>
      <c r="O79">
        <f ca="1">IF(AND(Planning!$G74&lt;G$5,$C79&lt;&gt;"00/01/00"),1,0)</f>
        <v>0</v>
      </c>
      <c r="P79">
        <f ca="1">IF(AND(Planning!$G74&lt;H$5,$C79&lt;&gt;"00/01/00"),1,0)</f>
        <v>0</v>
      </c>
      <c r="Q79">
        <f ca="1">IF(AND(Planning!$G74&lt;I$5,$C79&lt;&gt;"00/01/00"),1,0)</f>
        <v>0</v>
      </c>
      <c r="R79">
        <f ca="1">IF(AND(Planning!$G74&lt;J$5,$C79&lt;&gt;"00/01/00"),1,0)</f>
        <v>0</v>
      </c>
      <c r="S79">
        <f ca="1">IF(AND(Planning!$G74&lt;K$5,$C79&lt;&gt;"00/01/00"),1,0)</f>
        <v>0</v>
      </c>
      <c r="T79">
        <f ca="1">IF(AND(Planning!$G74&lt;L$5,$C79&lt;&gt;"00/01/00"),1,0)</f>
        <v>0</v>
      </c>
      <c r="U79">
        <f ca="1">IF(AND(Planning!$G74&lt;M$5,$C79&lt;&gt;"00/01/00"),1,0)</f>
        <v>0</v>
      </c>
      <c r="V79">
        <f ca="1">IF(AND(Planning!$G74&lt;N$5,$C79&lt;&gt;"00/01/00"),1,0)</f>
        <v>0</v>
      </c>
      <c r="W79">
        <f ca="1">IF(AND(Planning!$G74&lt;O$5,$C79&lt;&gt;"00/01/00"),1,0)</f>
        <v>0</v>
      </c>
      <c r="X79">
        <f ca="1">IF(AND(Planning!$G74&lt;P$5,$C79&lt;&gt;"00/01/00"),1,0)</f>
        <v>0</v>
      </c>
      <c r="Y79">
        <f ca="1">IF(AND(Planning!$G74&lt;Q$5,$C79&lt;&gt;"00/01/00"),1,0)</f>
        <v>0</v>
      </c>
      <c r="Z79">
        <f ca="1">IF(AND(Planning!$G74&lt;R$5,$C79&lt;&gt;"00/01/00"),1,0)</f>
        <v>0</v>
      </c>
      <c r="AA79">
        <f ca="1">IF(AND(Planning!$E74=100%,$C79&lt;&gt;"00/01/00",Planning!$G74&lt;E$5),1,0)</f>
        <v>0</v>
      </c>
      <c r="AB79">
        <f ca="1">IF(AND(Planning!$E74=100%,$C79&lt;&gt;"00/01/00",Planning!$G74&lt;F$5),1,0)</f>
        <v>0</v>
      </c>
      <c r="AC79">
        <f ca="1">IF(AND(Planning!$E74=100%,$C79&lt;&gt;"00/01/00",Planning!$G74&lt;G$5),1,0)</f>
        <v>0</v>
      </c>
      <c r="AD79">
        <f ca="1">IF(AND(Planning!$E74=100%,$C79&lt;&gt;"00/01/00",Planning!$G74&lt;H$5),1,0)</f>
        <v>0</v>
      </c>
      <c r="AE79">
        <f ca="1">IF(AND(Planning!$E74=100%,$C79&lt;&gt;"00/01/00",Planning!$G74&lt;I$5),1,0)</f>
        <v>0</v>
      </c>
      <c r="AF79">
        <f ca="1">IF(AND(Planning!$E74=100%,$C79&lt;&gt;"00/01/00",Planning!$G74&lt;J$5),1,0)</f>
        <v>0</v>
      </c>
      <c r="AG79">
        <f ca="1">IF(AND(Planning!$E74=100%,$C79&lt;&gt;"00/01/00",Planning!$G74&lt;K$5),1,0)</f>
        <v>0</v>
      </c>
      <c r="AH79">
        <f ca="1">IF(AND(Planning!$E74=100%,$C79&lt;&gt;"00/01/00",Planning!$G74&lt;L$5),1,0)</f>
        <v>0</v>
      </c>
      <c r="AI79">
        <f ca="1">IF(AND(Planning!$E74=100%,$C79&lt;&gt;"00/01/00",Planning!$G74&lt;M$5),1,0)</f>
        <v>0</v>
      </c>
      <c r="AJ79">
        <f ca="1">IF(AND(Planning!$E74=100%,$C79&lt;&gt;"00/01/00",Planning!$G74&lt;N$5),1,0)</f>
        <v>0</v>
      </c>
      <c r="AK79">
        <f ca="1">IF(AND(Planning!$E74=100%,$C79&lt;&gt;"00/01/00",Planning!$G74&lt;O$5),1,0)</f>
        <v>0</v>
      </c>
      <c r="AL79">
        <f ca="1">IF(AND(Planning!$E74=100%,$C79&lt;&gt;"00/01/00",Planning!$G74&lt;P$5),1,0)</f>
        <v>0</v>
      </c>
      <c r="AM79">
        <f ca="1">IF(AND(Planning!$E74=100%,$C79&lt;&gt;"00/01/00",Planning!$G74&lt;Q$5),1,0)</f>
        <v>0</v>
      </c>
      <c r="AN79">
        <f ca="1">IF(AND(Planning!$E74=100%,$C79&lt;&gt;"00/01/00",Planning!$G74&lt;R$5),1,0)</f>
        <v>0</v>
      </c>
    </row>
    <row r="80" spans="1:40" x14ac:dyDescent="0.25">
      <c r="A80" cm="1">
        <f t="array" aca="1" ref="A80" ca="1">_xlfn.IFS(Planning!$G75&lt;= $B$6, Planning!$B75, Planning!$G75 &gt; $B$6, "")</f>
        <v>0</v>
      </c>
      <c r="B80" s="76" cm="1">
        <f t="array" aca="1" ref="B80" ca="1">_xlfn.IFS(Planning!$G75 &lt;= $B$6, Planning!$E75, Planning!$G75 &gt; $B$6, "")</f>
        <v>0</v>
      </c>
      <c r="C80" t="str" cm="1">
        <f t="array" aca="1" ref="C80" ca="1">TEXT(_xlfn.IFS(Planning!$G75 &lt;= $B$6, Planning!$F75, Planning!$G75 &gt; $B$6, ""), "JJ/MM/AA")</f>
        <v>00/01/00</v>
      </c>
      <c r="D80" t="str" cm="1">
        <f t="array" aca="1" ref="D80" ca="1">TEXT(_xlfn.IFS(Planning!$G75 &lt;= $B$6,Planning!$G75, Planning!$G75 &gt; $B$6, ""), "JJ/MM/AA")</f>
        <v>00/01/00</v>
      </c>
      <c r="E80">
        <f t="shared" ca="1" si="13"/>
        <v>0</v>
      </c>
      <c r="F80" s="75">
        <f ca="1">IF(AND(Planning!$G75&lt;='Base de données'!$B$6,D80&lt;&gt;"00/01/00"),1,0)</f>
        <v>0</v>
      </c>
      <c r="G80" s="151">
        <f t="shared" ca="1" si="14"/>
        <v>0</v>
      </c>
      <c r="H80" s="164"/>
      <c r="I80" s="164"/>
      <c r="J80" s="164"/>
      <c r="K80" s="164"/>
      <c r="L80" s="164"/>
      <c r="M80">
        <v>0</v>
      </c>
      <c r="N80">
        <f ca="1">IF(AND(Planning!$G75&lt;F$5,$C80&lt;&gt;"00/01/00"),1,0)</f>
        <v>0</v>
      </c>
      <c r="O80">
        <f ca="1">IF(AND(Planning!$G75&lt;G$5,$C80&lt;&gt;"00/01/00"),1,0)</f>
        <v>0</v>
      </c>
      <c r="P80">
        <f ca="1">IF(AND(Planning!$G75&lt;H$5,$C80&lt;&gt;"00/01/00"),1,0)</f>
        <v>0</v>
      </c>
      <c r="Q80">
        <f ca="1">IF(AND(Planning!$G75&lt;I$5,$C80&lt;&gt;"00/01/00"),1,0)</f>
        <v>0</v>
      </c>
      <c r="R80">
        <f ca="1">IF(AND(Planning!$G75&lt;J$5,$C80&lt;&gt;"00/01/00"),1,0)</f>
        <v>0</v>
      </c>
      <c r="S80">
        <f ca="1">IF(AND(Planning!$G75&lt;K$5,$C80&lt;&gt;"00/01/00"),1,0)</f>
        <v>0</v>
      </c>
      <c r="T80">
        <f ca="1">IF(AND(Planning!$G75&lt;L$5,$C80&lt;&gt;"00/01/00"),1,0)</f>
        <v>0</v>
      </c>
      <c r="U80">
        <f ca="1">IF(AND(Planning!$G75&lt;M$5,$C80&lt;&gt;"00/01/00"),1,0)</f>
        <v>0</v>
      </c>
      <c r="V80">
        <f ca="1">IF(AND(Planning!$G75&lt;N$5,$C80&lt;&gt;"00/01/00"),1,0)</f>
        <v>0</v>
      </c>
      <c r="W80">
        <f ca="1">IF(AND(Planning!$G75&lt;O$5,$C80&lt;&gt;"00/01/00"),1,0)</f>
        <v>0</v>
      </c>
      <c r="X80">
        <f ca="1">IF(AND(Planning!$G75&lt;P$5,$C80&lt;&gt;"00/01/00"),1,0)</f>
        <v>0</v>
      </c>
      <c r="Y80">
        <f ca="1">IF(AND(Planning!$G75&lt;Q$5,$C80&lt;&gt;"00/01/00"),1,0)</f>
        <v>0</v>
      </c>
      <c r="Z80">
        <f ca="1">IF(AND(Planning!$G75&lt;R$5,$C80&lt;&gt;"00/01/00"),1,0)</f>
        <v>0</v>
      </c>
      <c r="AA80">
        <f ca="1">IF(AND(Planning!$E75=100%,$C80&lt;&gt;"00/01/00",Planning!$G75&lt;E$5),1,0)</f>
        <v>0</v>
      </c>
      <c r="AB80">
        <f ca="1">IF(AND(Planning!$E75=100%,$C80&lt;&gt;"00/01/00",Planning!$G75&lt;F$5),1,0)</f>
        <v>0</v>
      </c>
      <c r="AC80">
        <f ca="1">IF(AND(Planning!$E75=100%,$C80&lt;&gt;"00/01/00",Planning!$G75&lt;G$5),1,0)</f>
        <v>0</v>
      </c>
      <c r="AD80">
        <f ca="1">IF(AND(Planning!$E75=100%,$C80&lt;&gt;"00/01/00",Planning!$G75&lt;H$5),1,0)</f>
        <v>0</v>
      </c>
      <c r="AE80">
        <f ca="1">IF(AND(Planning!$E75=100%,$C80&lt;&gt;"00/01/00",Planning!$G75&lt;I$5),1,0)</f>
        <v>0</v>
      </c>
      <c r="AF80">
        <f ca="1">IF(AND(Planning!$E75=100%,$C80&lt;&gt;"00/01/00",Planning!$G75&lt;J$5),1,0)</f>
        <v>0</v>
      </c>
      <c r="AG80">
        <f ca="1">IF(AND(Planning!$E75=100%,$C80&lt;&gt;"00/01/00",Planning!$G75&lt;K$5),1,0)</f>
        <v>0</v>
      </c>
      <c r="AH80">
        <f ca="1">IF(AND(Planning!$E75=100%,$C80&lt;&gt;"00/01/00",Planning!$G75&lt;L$5),1,0)</f>
        <v>0</v>
      </c>
      <c r="AI80">
        <f ca="1">IF(AND(Planning!$E75=100%,$C80&lt;&gt;"00/01/00",Planning!$G75&lt;M$5),1,0)</f>
        <v>0</v>
      </c>
      <c r="AJ80">
        <f ca="1">IF(AND(Planning!$E75=100%,$C80&lt;&gt;"00/01/00",Planning!$G75&lt;N$5),1,0)</f>
        <v>0</v>
      </c>
      <c r="AK80">
        <f ca="1">IF(AND(Planning!$E75=100%,$C80&lt;&gt;"00/01/00",Planning!$G75&lt;O$5),1,0)</f>
        <v>0</v>
      </c>
      <c r="AL80">
        <f ca="1">IF(AND(Planning!$E75=100%,$C80&lt;&gt;"00/01/00",Planning!$G75&lt;P$5),1,0)</f>
        <v>0</v>
      </c>
      <c r="AM80">
        <f ca="1">IF(AND(Planning!$E75=100%,$C80&lt;&gt;"00/01/00",Planning!$G75&lt;Q$5),1,0)</f>
        <v>0</v>
      </c>
      <c r="AN80">
        <f ca="1">IF(AND(Planning!$E75=100%,$C80&lt;&gt;"00/01/00",Planning!$G75&lt;R$5),1,0)</f>
        <v>0</v>
      </c>
    </row>
    <row r="81" spans="1:40" x14ac:dyDescent="0.25">
      <c r="A81" cm="1">
        <f t="array" aca="1" ref="A81" ca="1">_xlfn.IFS(Planning!$G76&lt;= $B$6, Planning!$B76, Planning!$G76 &gt; $B$6, "")</f>
        <v>0</v>
      </c>
      <c r="B81" s="76" cm="1">
        <f t="array" aca="1" ref="B81" ca="1">_xlfn.IFS(Planning!$G76 &lt;= $B$6, Planning!$E76, Planning!$G76 &gt; $B$6, "")</f>
        <v>0</v>
      </c>
      <c r="C81" t="str" cm="1">
        <f t="array" aca="1" ref="C81" ca="1">TEXT(_xlfn.IFS(Planning!$G76 &lt;= $B$6, Planning!$F76, Planning!$G76 &gt; $B$6, ""), "JJ/MM/AA")</f>
        <v>00/01/00</v>
      </c>
      <c r="D81" t="str" cm="1">
        <f t="array" aca="1" ref="D81" ca="1">TEXT(_xlfn.IFS(Planning!$G76 &lt;= $B$6,Planning!$G76, Planning!$G76 &gt; $B$6, ""), "JJ/MM/AA")</f>
        <v>00/01/00</v>
      </c>
      <c r="E81">
        <f t="shared" ca="1" si="13"/>
        <v>0</v>
      </c>
      <c r="F81" s="75">
        <f ca="1">IF(AND(Planning!$G76&lt;='Base de données'!$B$6,D81&lt;&gt;"00/01/00"),1,0)</f>
        <v>0</v>
      </c>
      <c r="G81" s="151">
        <f t="shared" ca="1" si="14"/>
        <v>0</v>
      </c>
      <c r="H81" s="164"/>
      <c r="I81" s="164"/>
      <c r="J81" s="164"/>
      <c r="K81" s="164"/>
      <c r="L81" s="164"/>
      <c r="M81">
        <v>0</v>
      </c>
      <c r="N81">
        <f ca="1">IF(AND(Planning!$G76&lt;F$5,$C81&lt;&gt;"00/01/00"),1,0)</f>
        <v>0</v>
      </c>
      <c r="O81">
        <f ca="1">IF(AND(Planning!$G76&lt;G$5,$C81&lt;&gt;"00/01/00"),1,0)</f>
        <v>0</v>
      </c>
      <c r="P81">
        <f ca="1">IF(AND(Planning!$G76&lt;H$5,$C81&lt;&gt;"00/01/00"),1,0)</f>
        <v>0</v>
      </c>
      <c r="Q81">
        <f ca="1">IF(AND(Planning!$G76&lt;I$5,$C81&lt;&gt;"00/01/00"),1,0)</f>
        <v>0</v>
      </c>
      <c r="R81">
        <f ca="1">IF(AND(Planning!$G76&lt;J$5,$C81&lt;&gt;"00/01/00"),1,0)</f>
        <v>0</v>
      </c>
      <c r="S81">
        <f ca="1">IF(AND(Planning!$G76&lt;K$5,$C81&lt;&gt;"00/01/00"),1,0)</f>
        <v>0</v>
      </c>
      <c r="T81">
        <f ca="1">IF(AND(Planning!$G76&lt;L$5,$C81&lt;&gt;"00/01/00"),1,0)</f>
        <v>0</v>
      </c>
      <c r="U81">
        <f ca="1">IF(AND(Planning!$G76&lt;M$5,$C81&lt;&gt;"00/01/00"),1,0)</f>
        <v>0</v>
      </c>
      <c r="V81">
        <f ca="1">IF(AND(Planning!$G76&lt;N$5,$C81&lt;&gt;"00/01/00"),1,0)</f>
        <v>0</v>
      </c>
      <c r="W81">
        <f ca="1">IF(AND(Planning!$G76&lt;O$5,$C81&lt;&gt;"00/01/00"),1,0)</f>
        <v>0</v>
      </c>
      <c r="X81">
        <f ca="1">IF(AND(Planning!$G76&lt;P$5,$C81&lt;&gt;"00/01/00"),1,0)</f>
        <v>0</v>
      </c>
      <c r="Y81">
        <f ca="1">IF(AND(Planning!$G76&lt;Q$5,$C81&lt;&gt;"00/01/00"),1,0)</f>
        <v>0</v>
      </c>
      <c r="Z81">
        <f ca="1">IF(AND(Planning!$G76&lt;R$5,$C81&lt;&gt;"00/01/00"),1,0)</f>
        <v>0</v>
      </c>
      <c r="AA81">
        <f ca="1">IF(AND(Planning!$E76=100%,$C81&lt;&gt;"00/01/00",Planning!$G76&lt;E$5),1,0)</f>
        <v>0</v>
      </c>
      <c r="AB81">
        <f ca="1">IF(AND(Planning!$E76=100%,$C81&lt;&gt;"00/01/00",Planning!$G76&lt;F$5),1,0)</f>
        <v>0</v>
      </c>
      <c r="AC81">
        <f ca="1">IF(AND(Planning!$E76=100%,$C81&lt;&gt;"00/01/00",Planning!$G76&lt;G$5),1,0)</f>
        <v>0</v>
      </c>
      <c r="AD81">
        <f ca="1">IF(AND(Planning!$E76=100%,$C81&lt;&gt;"00/01/00",Planning!$G76&lt;H$5),1,0)</f>
        <v>0</v>
      </c>
      <c r="AE81">
        <f ca="1">IF(AND(Planning!$E76=100%,$C81&lt;&gt;"00/01/00",Planning!$G76&lt;I$5),1,0)</f>
        <v>0</v>
      </c>
      <c r="AF81">
        <f ca="1">IF(AND(Planning!$E76=100%,$C81&lt;&gt;"00/01/00",Planning!$G76&lt;J$5),1,0)</f>
        <v>0</v>
      </c>
      <c r="AG81">
        <f ca="1">IF(AND(Planning!$E76=100%,$C81&lt;&gt;"00/01/00",Planning!$G76&lt;K$5),1,0)</f>
        <v>0</v>
      </c>
      <c r="AH81">
        <f ca="1">IF(AND(Planning!$E76=100%,$C81&lt;&gt;"00/01/00",Planning!$G76&lt;L$5),1,0)</f>
        <v>0</v>
      </c>
      <c r="AI81">
        <f ca="1">IF(AND(Planning!$E76=100%,$C81&lt;&gt;"00/01/00",Planning!$G76&lt;M$5),1,0)</f>
        <v>0</v>
      </c>
      <c r="AJ81">
        <f ca="1">IF(AND(Planning!$E76=100%,$C81&lt;&gt;"00/01/00",Planning!$G76&lt;N$5),1,0)</f>
        <v>0</v>
      </c>
      <c r="AK81">
        <f ca="1">IF(AND(Planning!$E76=100%,$C81&lt;&gt;"00/01/00",Planning!$G76&lt;O$5),1,0)</f>
        <v>0</v>
      </c>
      <c r="AL81">
        <f ca="1">IF(AND(Planning!$E76=100%,$C81&lt;&gt;"00/01/00",Planning!$G76&lt;P$5),1,0)</f>
        <v>0</v>
      </c>
      <c r="AM81">
        <f ca="1">IF(AND(Planning!$E76=100%,$C81&lt;&gt;"00/01/00",Planning!$G76&lt;Q$5),1,0)</f>
        <v>0</v>
      </c>
      <c r="AN81">
        <f ca="1">IF(AND(Planning!$E76=100%,$C81&lt;&gt;"00/01/00",Planning!$G76&lt;R$5),1,0)</f>
        <v>0</v>
      </c>
    </row>
    <row r="82" spans="1:40" x14ac:dyDescent="0.25">
      <c r="A82" cm="1">
        <f t="array" aca="1" ref="A82" ca="1">_xlfn.IFS(Planning!$G77&lt;= $B$6, Planning!$B77, Planning!$G77 &gt; $B$6, "")</f>
        <v>0</v>
      </c>
      <c r="B82" s="76" cm="1">
        <f t="array" aca="1" ref="B82" ca="1">_xlfn.IFS(Planning!$G77 &lt;= $B$6, Planning!$E77, Planning!$G77 &gt; $B$6, "")</f>
        <v>0</v>
      </c>
      <c r="C82" t="str" cm="1">
        <f t="array" aca="1" ref="C82" ca="1">TEXT(_xlfn.IFS(Planning!$G77 &lt;= $B$6, Planning!$F77, Planning!$G77 &gt; $B$6, ""), "JJ/MM/AA")</f>
        <v>00/01/00</v>
      </c>
      <c r="D82" t="str" cm="1">
        <f t="array" aca="1" ref="D82" ca="1">TEXT(_xlfn.IFS(Planning!$G77 &lt;= $B$6,Planning!$G77, Planning!$G77 &gt; $B$6, ""), "JJ/MM/AA")</f>
        <v>00/01/00</v>
      </c>
      <c r="E82">
        <f t="shared" ca="1" si="13"/>
        <v>0</v>
      </c>
      <c r="F82" s="75">
        <f ca="1">IF(AND(Planning!$G77&lt;='Base de données'!$B$6,D82&lt;&gt;"00/01/00"),1,0)</f>
        <v>0</v>
      </c>
      <c r="G82" s="151">
        <f t="shared" ca="1" si="14"/>
        <v>0</v>
      </c>
      <c r="H82" s="164"/>
      <c r="I82" s="164"/>
      <c r="J82" s="164"/>
      <c r="K82" s="164"/>
      <c r="L82" s="164"/>
      <c r="M82">
        <v>0</v>
      </c>
      <c r="N82">
        <f ca="1">IF(AND(Planning!$G77&lt;F$5,$C82&lt;&gt;"00/01/00"),1,0)</f>
        <v>0</v>
      </c>
      <c r="O82">
        <f ca="1">IF(AND(Planning!$G77&lt;G$5,$C82&lt;&gt;"00/01/00"),1,0)</f>
        <v>0</v>
      </c>
      <c r="P82">
        <f ca="1">IF(AND(Planning!$G77&lt;H$5,$C82&lt;&gt;"00/01/00"),1,0)</f>
        <v>0</v>
      </c>
      <c r="Q82">
        <f ca="1">IF(AND(Planning!$G77&lt;I$5,$C82&lt;&gt;"00/01/00"),1,0)</f>
        <v>0</v>
      </c>
      <c r="R82">
        <f ca="1">IF(AND(Planning!$G77&lt;J$5,$C82&lt;&gt;"00/01/00"),1,0)</f>
        <v>0</v>
      </c>
      <c r="S82">
        <f ca="1">IF(AND(Planning!$G77&lt;K$5,$C82&lt;&gt;"00/01/00"),1,0)</f>
        <v>0</v>
      </c>
      <c r="T82">
        <f ca="1">IF(AND(Planning!$G77&lt;L$5,$C82&lt;&gt;"00/01/00"),1,0)</f>
        <v>0</v>
      </c>
      <c r="U82">
        <f ca="1">IF(AND(Planning!$G77&lt;M$5,$C82&lt;&gt;"00/01/00"),1,0)</f>
        <v>0</v>
      </c>
      <c r="V82">
        <f ca="1">IF(AND(Planning!$G77&lt;N$5,$C82&lt;&gt;"00/01/00"),1,0)</f>
        <v>0</v>
      </c>
      <c r="W82">
        <f ca="1">IF(AND(Planning!$G77&lt;O$5,$C82&lt;&gt;"00/01/00"),1,0)</f>
        <v>0</v>
      </c>
      <c r="X82">
        <f ca="1">IF(AND(Planning!$G77&lt;P$5,$C82&lt;&gt;"00/01/00"),1,0)</f>
        <v>0</v>
      </c>
      <c r="Y82">
        <f ca="1">IF(AND(Planning!$G77&lt;Q$5,$C82&lt;&gt;"00/01/00"),1,0)</f>
        <v>0</v>
      </c>
      <c r="Z82">
        <f ca="1">IF(AND(Planning!$G77&lt;R$5,$C82&lt;&gt;"00/01/00"),1,0)</f>
        <v>0</v>
      </c>
      <c r="AA82">
        <f ca="1">IF(AND(Planning!$E77=100%,$C82&lt;&gt;"00/01/00",Planning!$G77&lt;E$5),1,0)</f>
        <v>0</v>
      </c>
      <c r="AB82">
        <f ca="1">IF(AND(Planning!$E77=100%,$C82&lt;&gt;"00/01/00",Planning!$G77&lt;F$5),1,0)</f>
        <v>0</v>
      </c>
      <c r="AC82">
        <f ca="1">IF(AND(Planning!$E77=100%,$C82&lt;&gt;"00/01/00",Planning!$G77&lt;G$5),1,0)</f>
        <v>0</v>
      </c>
      <c r="AD82">
        <f ca="1">IF(AND(Planning!$E77=100%,$C82&lt;&gt;"00/01/00",Planning!$G77&lt;H$5),1,0)</f>
        <v>0</v>
      </c>
      <c r="AE82">
        <f ca="1">IF(AND(Planning!$E77=100%,$C82&lt;&gt;"00/01/00",Planning!$G77&lt;I$5),1,0)</f>
        <v>0</v>
      </c>
      <c r="AF82">
        <f ca="1">IF(AND(Planning!$E77=100%,$C82&lt;&gt;"00/01/00",Planning!$G77&lt;J$5),1,0)</f>
        <v>0</v>
      </c>
      <c r="AG82">
        <f ca="1">IF(AND(Planning!$E77=100%,$C82&lt;&gt;"00/01/00",Planning!$G77&lt;K$5),1,0)</f>
        <v>0</v>
      </c>
      <c r="AH82">
        <f ca="1">IF(AND(Planning!$E77=100%,$C82&lt;&gt;"00/01/00",Planning!$G77&lt;L$5),1,0)</f>
        <v>0</v>
      </c>
      <c r="AI82">
        <f ca="1">IF(AND(Planning!$E77=100%,$C82&lt;&gt;"00/01/00",Planning!$G77&lt;M$5),1,0)</f>
        <v>0</v>
      </c>
      <c r="AJ82">
        <f ca="1">IF(AND(Planning!$E77=100%,$C82&lt;&gt;"00/01/00",Planning!$G77&lt;N$5),1,0)</f>
        <v>0</v>
      </c>
      <c r="AK82">
        <f ca="1">IF(AND(Planning!$E77=100%,$C82&lt;&gt;"00/01/00",Planning!$G77&lt;O$5),1,0)</f>
        <v>0</v>
      </c>
      <c r="AL82">
        <f ca="1">IF(AND(Planning!$E77=100%,$C82&lt;&gt;"00/01/00",Planning!$G77&lt;P$5),1,0)</f>
        <v>0</v>
      </c>
      <c r="AM82">
        <f ca="1">IF(AND(Planning!$E77=100%,$C82&lt;&gt;"00/01/00",Planning!$G77&lt;Q$5),1,0)</f>
        <v>0</v>
      </c>
      <c r="AN82">
        <f ca="1">IF(AND(Planning!$E77=100%,$C82&lt;&gt;"00/01/00",Planning!$G77&lt;R$5),1,0)</f>
        <v>0</v>
      </c>
    </row>
    <row r="83" spans="1:40" x14ac:dyDescent="0.25">
      <c r="A83" cm="1">
        <f t="array" aca="1" ref="A83" ca="1">_xlfn.IFS(Planning!$G78&lt;= $B$6, Planning!$B78, Planning!$G78 &gt; $B$6, "")</f>
        <v>0</v>
      </c>
      <c r="B83" s="76" cm="1">
        <f t="array" aca="1" ref="B83" ca="1">_xlfn.IFS(Planning!$G78 &lt;= $B$6, Planning!$E78, Planning!$G78 &gt; $B$6, "")</f>
        <v>0</v>
      </c>
      <c r="C83" t="str" cm="1">
        <f t="array" aca="1" ref="C83" ca="1">TEXT(_xlfn.IFS(Planning!$G78 &lt;= $B$6, Planning!$F78, Planning!$G78 &gt; $B$6, ""), "JJ/MM/AA")</f>
        <v>00/01/00</v>
      </c>
      <c r="D83" t="str" cm="1">
        <f t="array" aca="1" ref="D83" ca="1">TEXT(_xlfn.IFS(Planning!$G78 &lt;= $B$6,Planning!$G78, Planning!$G78 &gt; $B$6, ""), "JJ/MM/AA")</f>
        <v>00/01/00</v>
      </c>
      <c r="E83">
        <f t="shared" ca="1" si="13"/>
        <v>0</v>
      </c>
      <c r="F83" s="75">
        <f ca="1">IF(AND(Planning!$G78&lt;='Base de données'!$B$6,D83&lt;&gt;"00/01/00"),1,0)</f>
        <v>0</v>
      </c>
      <c r="G83" s="151">
        <f t="shared" ca="1" si="14"/>
        <v>0</v>
      </c>
      <c r="H83" s="164"/>
      <c r="I83" s="164"/>
      <c r="J83" s="164"/>
      <c r="K83" s="164"/>
      <c r="L83" s="164"/>
      <c r="M83">
        <v>0</v>
      </c>
      <c r="N83">
        <f ca="1">IF(AND(Planning!$G78&lt;F$5,$C83&lt;&gt;"00/01/00"),1,0)</f>
        <v>0</v>
      </c>
      <c r="O83">
        <f ca="1">IF(AND(Planning!$G78&lt;G$5,$C83&lt;&gt;"00/01/00"),1,0)</f>
        <v>0</v>
      </c>
      <c r="P83">
        <f ca="1">IF(AND(Planning!$G78&lt;H$5,$C83&lt;&gt;"00/01/00"),1,0)</f>
        <v>0</v>
      </c>
      <c r="Q83">
        <f ca="1">IF(AND(Planning!$G78&lt;I$5,$C83&lt;&gt;"00/01/00"),1,0)</f>
        <v>0</v>
      </c>
      <c r="R83">
        <f ca="1">IF(AND(Planning!$G78&lt;J$5,$C83&lt;&gt;"00/01/00"),1,0)</f>
        <v>0</v>
      </c>
      <c r="S83">
        <f ca="1">IF(AND(Planning!$G78&lt;K$5,$C83&lt;&gt;"00/01/00"),1,0)</f>
        <v>0</v>
      </c>
      <c r="T83">
        <f ca="1">IF(AND(Planning!$G78&lt;L$5,$C83&lt;&gt;"00/01/00"),1,0)</f>
        <v>0</v>
      </c>
      <c r="U83">
        <f ca="1">IF(AND(Planning!$G78&lt;M$5,$C83&lt;&gt;"00/01/00"),1,0)</f>
        <v>0</v>
      </c>
      <c r="V83">
        <f ca="1">IF(AND(Planning!$G78&lt;N$5,$C83&lt;&gt;"00/01/00"),1,0)</f>
        <v>0</v>
      </c>
      <c r="W83">
        <f ca="1">IF(AND(Planning!$G78&lt;O$5,$C83&lt;&gt;"00/01/00"),1,0)</f>
        <v>0</v>
      </c>
      <c r="X83">
        <f ca="1">IF(AND(Planning!$G78&lt;P$5,$C83&lt;&gt;"00/01/00"),1,0)</f>
        <v>0</v>
      </c>
      <c r="Y83">
        <f ca="1">IF(AND(Planning!$G78&lt;Q$5,$C83&lt;&gt;"00/01/00"),1,0)</f>
        <v>0</v>
      </c>
      <c r="Z83">
        <f ca="1">IF(AND(Planning!$G78&lt;R$5,$C83&lt;&gt;"00/01/00"),1,0)</f>
        <v>0</v>
      </c>
      <c r="AA83">
        <f ca="1">IF(AND(Planning!$E78=100%,$C83&lt;&gt;"00/01/00",Planning!$G78&lt;E$5),1,0)</f>
        <v>0</v>
      </c>
      <c r="AB83">
        <f ca="1">IF(AND(Planning!$E78=100%,$C83&lt;&gt;"00/01/00",Planning!$G78&lt;F$5),1,0)</f>
        <v>0</v>
      </c>
      <c r="AC83">
        <f ca="1">IF(AND(Planning!$E78=100%,$C83&lt;&gt;"00/01/00",Planning!$G78&lt;G$5),1,0)</f>
        <v>0</v>
      </c>
      <c r="AD83">
        <f ca="1">IF(AND(Planning!$E78=100%,$C83&lt;&gt;"00/01/00",Planning!$G78&lt;H$5),1,0)</f>
        <v>0</v>
      </c>
      <c r="AE83">
        <f ca="1">IF(AND(Planning!$E78=100%,$C83&lt;&gt;"00/01/00",Planning!$G78&lt;I$5),1,0)</f>
        <v>0</v>
      </c>
      <c r="AF83">
        <f ca="1">IF(AND(Planning!$E78=100%,$C83&lt;&gt;"00/01/00",Planning!$G78&lt;J$5),1,0)</f>
        <v>0</v>
      </c>
      <c r="AG83">
        <f ca="1">IF(AND(Planning!$E78=100%,$C83&lt;&gt;"00/01/00",Planning!$G78&lt;K$5),1,0)</f>
        <v>0</v>
      </c>
      <c r="AH83">
        <f ca="1">IF(AND(Planning!$E78=100%,$C83&lt;&gt;"00/01/00",Planning!$G78&lt;L$5),1,0)</f>
        <v>0</v>
      </c>
      <c r="AI83">
        <f ca="1">IF(AND(Planning!$E78=100%,$C83&lt;&gt;"00/01/00",Planning!$G78&lt;M$5),1,0)</f>
        <v>0</v>
      </c>
      <c r="AJ83">
        <f ca="1">IF(AND(Planning!$E78=100%,$C83&lt;&gt;"00/01/00",Planning!$G78&lt;N$5),1,0)</f>
        <v>0</v>
      </c>
      <c r="AK83">
        <f ca="1">IF(AND(Planning!$E78=100%,$C83&lt;&gt;"00/01/00",Planning!$G78&lt;O$5),1,0)</f>
        <v>0</v>
      </c>
      <c r="AL83">
        <f ca="1">IF(AND(Planning!$E78=100%,$C83&lt;&gt;"00/01/00",Planning!$G78&lt;P$5),1,0)</f>
        <v>0</v>
      </c>
      <c r="AM83">
        <f ca="1">IF(AND(Planning!$E78=100%,$C83&lt;&gt;"00/01/00",Planning!$G78&lt;Q$5),1,0)</f>
        <v>0</v>
      </c>
      <c r="AN83">
        <f ca="1">IF(AND(Planning!$E78=100%,$C83&lt;&gt;"00/01/00",Planning!$G78&lt;R$5),1,0)</f>
        <v>0</v>
      </c>
    </row>
    <row r="84" spans="1:40" x14ac:dyDescent="0.25">
      <c r="A84" cm="1">
        <f t="array" aca="1" ref="A84" ca="1">_xlfn.IFS(Planning!$G79&lt;= $B$6, Planning!$B79, Planning!$G79 &gt; $B$6, "")</f>
        <v>0</v>
      </c>
      <c r="B84" s="76" cm="1">
        <f t="array" aca="1" ref="B84" ca="1">_xlfn.IFS(Planning!$G79 &lt;= $B$6, Planning!$E79, Planning!$G79 &gt; $B$6, "")</f>
        <v>0</v>
      </c>
      <c r="C84" t="str" cm="1">
        <f t="array" aca="1" ref="C84" ca="1">TEXT(_xlfn.IFS(Planning!$G79 &lt;= $B$6, Planning!$F79, Planning!$G79 &gt; $B$6, ""), "JJ/MM/AA")</f>
        <v>00/01/00</v>
      </c>
      <c r="D84" t="str" cm="1">
        <f t="array" aca="1" ref="D84" ca="1">TEXT(_xlfn.IFS(Planning!$G79 &lt;= $B$6,Planning!$G79, Planning!$G79 &gt; $B$6, ""), "JJ/MM/AA")</f>
        <v>00/01/00</v>
      </c>
      <c r="E84">
        <f t="shared" ca="1" si="13"/>
        <v>0</v>
      </c>
      <c r="F84" s="75">
        <f ca="1">IF(AND(Planning!$G79&lt;='Base de données'!$B$6,D84&lt;&gt;"00/01/00"),1,0)</f>
        <v>0</v>
      </c>
      <c r="G84" s="151">
        <f t="shared" ca="1" si="14"/>
        <v>0</v>
      </c>
      <c r="H84" s="164"/>
      <c r="I84" s="164"/>
      <c r="J84" s="164"/>
      <c r="K84" s="164"/>
      <c r="L84" s="164"/>
      <c r="M84">
        <v>0</v>
      </c>
      <c r="N84">
        <f ca="1">IF(AND(Planning!$G79&lt;F$5,$C84&lt;&gt;"00/01/00"),1,0)</f>
        <v>0</v>
      </c>
      <c r="O84">
        <f ca="1">IF(AND(Planning!$G79&lt;G$5,$C84&lt;&gt;"00/01/00"),1,0)</f>
        <v>0</v>
      </c>
      <c r="P84">
        <f ca="1">IF(AND(Planning!$G79&lt;H$5,$C84&lt;&gt;"00/01/00"),1,0)</f>
        <v>0</v>
      </c>
      <c r="Q84">
        <f ca="1">IF(AND(Planning!$G79&lt;I$5,$C84&lt;&gt;"00/01/00"),1,0)</f>
        <v>0</v>
      </c>
      <c r="R84">
        <f ca="1">IF(AND(Planning!$G79&lt;J$5,$C84&lt;&gt;"00/01/00"),1,0)</f>
        <v>0</v>
      </c>
      <c r="S84">
        <f ca="1">IF(AND(Planning!$G79&lt;K$5,$C84&lt;&gt;"00/01/00"),1,0)</f>
        <v>0</v>
      </c>
      <c r="T84">
        <f ca="1">IF(AND(Planning!$G79&lt;L$5,$C84&lt;&gt;"00/01/00"),1,0)</f>
        <v>0</v>
      </c>
      <c r="U84">
        <f ca="1">IF(AND(Planning!$G79&lt;M$5,$C84&lt;&gt;"00/01/00"),1,0)</f>
        <v>0</v>
      </c>
      <c r="V84">
        <f ca="1">IF(AND(Planning!$G79&lt;N$5,$C84&lt;&gt;"00/01/00"),1,0)</f>
        <v>0</v>
      </c>
      <c r="W84">
        <f ca="1">IF(AND(Planning!$G79&lt;O$5,$C84&lt;&gt;"00/01/00"),1,0)</f>
        <v>0</v>
      </c>
      <c r="X84">
        <f ca="1">IF(AND(Planning!$G79&lt;P$5,$C84&lt;&gt;"00/01/00"),1,0)</f>
        <v>0</v>
      </c>
      <c r="Y84">
        <f ca="1">IF(AND(Planning!$G79&lt;Q$5,$C84&lt;&gt;"00/01/00"),1,0)</f>
        <v>0</v>
      </c>
      <c r="Z84">
        <f ca="1">IF(AND(Planning!$G79&lt;R$5,$C84&lt;&gt;"00/01/00"),1,0)</f>
        <v>0</v>
      </c>
      <c r="AA84">
        <f ca="1">IF(AND(Planning!$E79=100%,$C84&lt;&gt;"00/01/00",Planning!$G79&lt;E$5),1,0)</f>
        <v>0</v>
      </c>
      <c r="AB84">
        <f ca="1">IF(AND(Planning!$E79=100%,$C84&lt;&gt;"00/01/00",Planning!$G79&lt;F$5),1,0)</f>
        <v>0</v>
      </c>
      <c r="AC84">
        <f ca="1">IF(AND(Planning!$E79=100%,$C84&lt;&gt;"00/01/00",Planning!$G79&lt;G$5),1,0)</f>
        <v>0</v>
      </c>
      <c r="AD84">
        <f ca="1">IF(AND(Planning!$E79=100%,$C84&lt;&gt;"00/01/00",Planning!$G79&lt;H$5),1,0)</f>
        <v>0</v>
      </c>
      <c r="AE84">
        <f ca="1">IF(AND(Planning!$E79=100%,$C84&lt;&gt;"00/01/00",Planning!$G79&lt;I$5),1,0)</f>
        <v>0</v>
      </c>
      <c r="AF84">
        <f ca="1">IF(AND(Planning!$E79=100%,$C84&lt;&gt;"00/01/00",Planning!$G79&lt;J$5),1,0)</f>
        <v>0</v>
      </c>
      <c r="AG84">
        <f ca="1">IF(AND(Planning!$E79=100%,$C84&lt;&gt;"00/01/00",Planning!$G79&lt;K$5),1,0)</f>
        <v>0</v>
      </c>
      <c r="AH84">
        <f ca="1">IF(AND(Planning!$E79=100%,$C84&lt;&gt;"00/01/00",Planning!$G79&lt;L$5),1,0)</f>
        <v>0</v>
      </c>
      <c r="AI84">
        <f ca="1">IF(AND(Planning!$E79=100%,$C84&lt;&gt;"00/01/00",Planning!$G79&lt;M$5),1,0)</f>
        <v>0</v>
      </c>
      <c r="AJ84">
        <f ca="1">IF(AND(Planning!$E79=100%,$C84&lt;&gt;"00/01/00",Planning!$G79&lt;N$5),1,0)</f>
        <v>0</v>
      </c>
      <c r="AK84">
        <f ca="1">IF(AND(Planning!$E79=100%,$C84&lt;&gt;"00/01/00",Planning!$G79&lt;O$5),1,0)</f>
        <v>0</v>
      </c>
      <c r="AL84">
        <f ca="1">IF(AND(Planning!$E79=100%,$C84&lt;&gt;"00/01/00",Planning!$G79&lt;P$5),1,0)</f>
        <v>0</v>
      </c>
      <c r="AM84">
        <f ca="1">IF(AND(Planning!$E79=100%,$C84&lt;&gt;"00/01/00",Planning!$G79&lt;Q$5),1,0)</f>
        <v>0</v>
      </c>
      <c r="AN84">
        <f ca="1">IF(AND(Planning!$E79=100%,$C84&lt;&gt;"00/01/00",Planning!$G79&lt;R$5),1,0)</f>
        <v>0</v>
      </c>
    </row>
    <row r="85" spans="1:40" x14ac:dyDescent="0.25">
      <c r="A85" cm="1">
        <f t="array" aca="1" ref="A85" ca="1">_xlfn.IFS(Planning!$G80&lt;= $B$6, Planning!$B80, Planning!$G80 &gt; $B$6, "")</f>
        <v>0</v>
      </c>
      <c r="B85" s="76" cm="1">
        <f t="array" aca="1" ref="B85" ca="1">_xlfn.IFS(Planning!$G80 &lt;= $B$6, Planning!$E80, Planning!$G80 &gt; $B$6, "")</f>
        <v>0</v>
      </c>
      <c r="C85" t="str" cm="1">
        <f t="array" aca="1" ref="C85" ca="1">TEXT(_xlfn.IFS(Planning!$G80 &lt;= $B$6, Planning!$F80, Planning!$G80 &gt; $B$6, ""), "JJ/MM/AA")</f>
        <v>00/01/00</v>
      </c>
      <c r="D85" t="str" cm="1">
        <f t="array" aca="1" ref="D85" ca="1">TEXT(_xlfn.IFS(Planning!$G80 &lt;= $B$6,Planning!$G80, Planning!$G80 &gt; $B$6, ""), "JJ/MM/AA")</f>
        <v>00/01/00</v>
      </c>
      <c r="E85">
        <f t="shared" ca="1" si="13"/>
        <v>0</v>
      </c>
      <c r="F85" s="75">
        <f ca="1">IF(AND(Planning!$G80&lt;='Base de données'!$B$6,D85&lt;&gt;"00/01/00"),1,0)</f>
        <v>0</v>
      </c>
      <c r="G85" s="151">
        <f t="shared" ca="1" si="14"/>
        <v>0</v>
      </c>
      <c r="H85" s="164"/>
      <c r="I85" s="164"/>
      <c r="J85" s="164"/>
      <c r="K85" s="164"/>
      <c r="L85" s="164"/>
      <c r="M85">
        <v>0</v>
      </c>
      <c r="N85">
        <f ca="1">IF(AND(Planning!$G80&lt;F$5,$C85&lt;&gt;"00/01/00"),1,0)</f>
        <v>0</v>
      </c>
      <c r="O85">
        <f ca="1">IF(AND(Planning!$G80&lt;G$5,$C85&lt;&gt;"00/01/00"),1,0)</f>
        <v>0</v>
      </c>
      <c r="P85">
        <f ca="1">IF(AND(Planning!$G80&lt;H$5,$C85&lt;&gt;"00/01/00"),1,0)</f>
        <v>0</v>
      </c>
      <c r="Q85">
        <f ca="1">IF(AND(Planning!$G80&lt;I$5,$C85&lt;&gt;"00/01/00"),1,0)</f>
        <v>0</v>
      </c>
      <c r="R85">
        <f ca="1">IF(AND(Planning!$G80&lt;J$5,$C85&lt;&gt;"00/01/00"),1,0)</f>
        <v>0</v>
      </c>
      <c r="S85">
        <f ca="1">IF(AND(Planning!$G80&lt;K$5,$C85&lt;&gt;"00/01/00"),1,0)</f>
        <v>0</v>
      </c>
      <c r="T85">
        <f ca="1">IF(AND(Planning!$G80&lt;L$5,$C85&lt;&gt;"00/01/00"),1,0)</f>
        <v>0</v>
      </c>
      <c r="U85">
        <f ca="1">IF(AND(Planning!$G80&lt;M$5,$C85&lt;&gt;"00/01/00"),1,0)</f>
        <v>0</v>
      </c>
      <c r="V85">
        <f ca="1">IF(AND(Planning!$G80&lt;N$5,$C85&lt;&gt;"00/01/00"),1,0)</f>
        <v>0</v>
      </c>
      <c r="W85">
        <f ca="1">IF(AND(Planning!$G80&lt;O$5,$C85&lt;&gt;"00/01/00"),1,0)</f>
        <v>0</v>
      </c>
      <c r="X85">
        <f ca="1">IF(AND(Planning!$G80&lt;P$5,$C85&lt;&gt;"00/01/00"),1,0)</f>
        <v>0</v>
      </c>
      <c r="Y85">
        <f ca="1">IF(AND(Planning!$G80&lt;Q$5,$C85&lt;&gt;"00/01/00"),1,0)</f>
        <v>0</v>
      </c>
      <c r="Z85">
        <f ca="1">IF(AND(Planning!$G80&lt;R$5,$C85&lt;&gt;"00/01/00"),1,0)</f>
        <v>0</v>
      </c>
      <c r="AA85">
        <f ca="1">IF(AND(Planning!$E80=100%,$C85&lt;&gt;"00/01/00",Planning!$G80&lt;E$5),1,0)</f>
        <v>0</v>
      </c>
      <c r="AB85">
        <f ca="1">IF(AND(Planning!$E80=100%,$C85&lt;&gt;"00/01/00",Planning!$G80&lt;F$5),1,0)</f>
        <v>0</v>
      </c>
      <c r="AC85">
        <f ca="1">IF(AND(Planning!$E80=100%,$C85&lt;&gt;"00/01/00",Planning!$G80&lt;G$5),1,0)</f>
        <v>0</v>
      </c>
      <c r="AD85">
        <f ca="1">IF(AND(Planning!$E80=100%,$C85&lt;&gt;"00/01/00",Planning!$G80&lt;H$5),1,0)</f>
        <v>0</v>
      </c>
      <c r="AE85">
        <f ca="1">IF(AND(Planning!$E80=100%,$C85&lt;&gt;"00/01/00",Planning!$G80&lt;I$5),1,0)</f>
        <v>0</v>
      </c>
      <c r="AF85">
        <f ca="1">IF(AND(Planning!$E80=100%,$C85&lt;&gt;"00/01/00",Planning!$G80&lt;J$5),1,0)</f>
        <v>0</v>
      </c>
      <c r="AG85">
        <f ca="1">IF(AND(Planning!$E80=100%,$C85&lt;&gt;"00/01/00",Planning!$G80&lt;K$5),1,0)</f>
        <v>0</v>
      </c>
      <c r="AH85">
        <f ca="1">IF(AND(Planning!$E80=100%,$C85&lt;&gt;"00/01/00",Planning!$G80&lt;L$5),1,0)</f>
        <v>0</v>
      </c>
      <c r="AI85">
        <f ca="1">IF(AND(Planning!$E80=100%,$C85&lt;&gt;"00/01/00",Planning!$G80&lt;M$5),1,0)</f>
        <v>0</v>
      </c>
      <c r="AJ85">
        <f ca="1">IF(AND(Planning!$E80=100%,$C85&lt;&gt;"00/01/00",Planning!$G80&lt;N$5),1,0)</f>
        <v>0</v>
      </c>
      <c r="AK85">
        <f ca="1">IF(AND(Planning!$E80=100%,$C85&lt;&gt;"00/01/00",Planning!$G80&lt;O$5),1,0)</f>
        <v>0</v>
      </c>
      <c r="AL85">
        <f ca="1">IF(AND(Planning!$E80=100%,$C85&lt;&gt;"00/01/00",Planning!$G80&lt;P$5),1,0)</f>
        <v>0</v>
      </c>
      <c r="AM85">
        <f ca="1">IF(AND(Planning!$E80=100%,$C85&lt;&gt;"00/01/00",Planning!$G80&lt;Q$5),1,0)</f>
        <v>0</v>
      </c>
      <c r="AN85">
        <f ca="1">IF(AND(Planning!$E80=100%,$C85&lt;&gt;"00/01/00",Planning!$G80&lt;R$5),1,0)</f>
        <v>0</v>
      </c>
    </row>
    <row r="86" spans="1:40" x14ac:dyDescent="0.25">
      <c r="A86" cm="1">
        <f t="array" aca="1" ref="A86" ca="1">_xlfn.IFS(Planning!$G81&lt;= $B$6, Planning!$B81, Planning!$G81 &gt; $B$6, "")</f>
        <v>0</v>
      </c>
      <c r="B86" s="76" cm="1">
        <f t="array" aca="1" ref="B86" ca="1">_xlfn.IFS(Planning!$G81 &lt;= $B$6, Planning!$E81, Planning!$G81 &gt; $B$6, "")</f>
        <v>0</v>
      </c>
      <c r="C86" t="str" cm="1">
        <f t="array" aca="1" ref="C86" ca="1">TEXT(_xlfn.IFS(Planning!$G81 &lt;= $B$6, Planning!$F81, Planning!$G81 &gt; $B$6, ""), "JJ/MM/AA")</f>
        <v>00/01/00</v>
      </c>
      <c r="D86" t="str" cm="1">
        <f t="array" aca="1" ref="D86" ca="1">TEXT(_xlfn.IFS(Planning!$G81 &lt;= $B$6,Planning!$G81, Planning!$G81 &gt; $B$6, ""), "JJ/MM/AA")</f>
        <v>00/01/00</v>
      </c>
      <c r="E86">
        <f t="shared" ref="E86:E106" ca="1" si="15">IF(B86=100%,1, 0)</f>
        <v>0</v>
      </c>
      <c r="F86" s="75">
        <f ca="1">IF(AND(Planning!$G81&lt;='Base de données'!$B$6,D86&lt;&gt;"00/01/00"),1,0)</f>
        <v>0</v>
      </c>
      <c r="G86" s="151">
        <f t="shared" ref="G86:G106" ca="1" si="16">IF(A86&lt;&gt;0,1,0)</f>
        <v>0</v>
      </c>
      <c r="H86" s="164"/>
      <c r="I86" s="164"/>
      <c r="J86" s="164"/>
      <c r="K86" s="164"/>
      <c r="L86" s="164"/>
      <c r="M86">
        <v>0</v>
      </c>
      <c r="N86">
        <f ca="1">IF(AND(Planning!$G81&lt;F$5,$C86&lt;&gt;"00/01/00"),1,0)</f>
        <v>0</v>
      </c>
      <c r="O86">
        <f ca="1">IF(AND(Planning!$G81&lt;G$5,$C86&lt;&gt;"00/01/00"),1,0)</f>
        <v>0</v>
      </c>
      <c r="P86">
        <f ca="1">IF(AND(Planning!$G81&lt;H$5,$C86&lt;&gt;"00/01/00"),1,0)</f>
        <v>0</v>
      </c>
      <c r="Q86">
        <f ca="1">IF(AND(Planning!$G81&lt;I$5,$C86&lt;&gt;"00/01/00"),1,0)</f>
        <v>0</v>
      </c>
      <c r="R86">
        <f ca="1">IF(AND(Planning!$G81&lt;J$5,$C86&lt;&gt;"00/01/00"),1,0)</f>
        <v>0</v>
      </c>
      <c r="S86">
        <f ca="1">IF(AND(Planning!$G81&lt;K$5,$C86&lt;&gt;"00/01/00"),1,0)</f>
        <v>0</v>
      </c>
      <c r="T86">
        <f ca="1">IF(AND(Planning!$G81&lt;L$5,$C86&lt;&gt;"00/01/00"),1,0)</f>
        <v>0</v>
      </c>
      <c r="U86">
        <f ca="1">IF(AND(Planning!$G81&lt;M$5,$C86&lt;&gt;"00/01/00"),1,0)</f>
        <v>0</v>
      </c>
      <c r="V86">
        <f ca="1">IF(AND(Planning!$G81&lt;N$5,$C86&lt;&gt;"00/01/00"),1,0)</f>
        <v>0</v>
      </c>
      <c r="W86">
        <f ca="1">IF(AND(Planning!$G81&lt;O$5,$C86&lt;&gt;"00/01/00"),1,0)</f>
        <v>0</v>
      </c>
      <c r="X86">
        <f ca="1">IF(AND(Planning!$G81&lt;P$5,$C86&lt;&gt;"00/01/00"),1,0)</f>
        <v>0</v>
      </c>
      <c r="Y86">
        <f ca="1">IF(AND(Planning!$G81&lt;Q$5,$C86&lt;&gt;"00/01/00"),1,0)</f>
        <v>0</v>
      </c>
      <c r="Z86">
        <f ca="1">IF(AND(Planning!$G81&lt;R$5,$C86&lt;&gt;"00/01/00"),1,0)</f>
        <v>0</v>
      </c>
      <c r="AA86">
        <f ca="1">IF(AND(Planning!$E81=100%,$C86&lt;&gt;"00/01/00",Planning!$G81&lt;E$5),1,0)</f>
        <v>0</v>
      </c>
      <c r="AB86">
        <f ca="1">IF(AND(Planning!$E81=100%,$C86&lt;&gt;"00/01/00",Planning!$G81&lt;F$5),1,0)</f>
        <v>0</v>
      </c>
      <c r="AC86">
        <f ca="1">IF(AND(Planning!$E81=100%,$C86&lt;&gt;"00/01/00",Planning!$G81&lt;G$5),1,0)</f>
        <v>0</v>
      </c>
      <c r="AD86">
        <f ca="1">IF(AND(Planning!$E81=100%,$C86&lt;&gt;"00/01/00",Planning!$G81&lt;H$5),1,0)</f>
        <v>0</v>
      </c>
      <c r="AE86">
        <f ca="1">IF(AND(Planning!$E81=100%,$C86&lt;&gt;"00/01/00",Planning!$G81&lt;I$5),1,0)</f>
        <v>0</v>
      </c>
      <c r="AF86">
        <f ca="1">IF(AND(Planning!$E81=100%,$C86&lt;&gt;"00/01/00",Planning!$G81&lt;J$5),1,0)</f>
        <v>0</v>
      </c>
      <c r="AG86">
        <f ca="1">IF(AND(Planning!$E81=100%,$C86&lt;&gt;"00/01/00",Planning!$G81&lt;K$5),1,0)</f>
        <v>0</v>
      </c>
      <c r="AH86">
        <f ca="1">IF(AND(Planning!$E81=100%,$C86&lt;&gt;"00/01/00",Planning!$G81&lt;L$5),1,0)</f>
        <v>0</v>
      </c>
      <c r="AI86">
        <f ca="1">IF(AND(Planning!$E81=100%,$C86&lt;&gt;"00/01/00",Planning!$G81&lt;M$5),1,0)</f>
        <v>0</v>
      </c>
      <c r="AJ86">
        <f ca="1">IF(AND(Planning!$E81=100%,$C86&lt;&gt;"00/01/00",Planning!$G81&lt;N$5),1,0)</f>
        <v>0</v>
      </c>
      <c r="AK86">
        <f ca="1">IF(AND(Planning!$E81=100%,$C86&lt;&gt;"00/01/00",Planning!$G81&lt;O$5),1,0)</f>
        <v>0</v>
      </c>
      <c r="AL86">
        <f ca="1">IF(AND(Planning!$E81=100%,$C86&lt;&gt;"00/01/00",Planning!$G81&lt;P$5),1,0)</f>
        <v>0</v>
      </c>
      <c r="AM86">
        <f ca="1">IF(AND(Planning!$E81=100%,$C86&lt;&gt;"00/01/00",Planning!$G81&lt;Q$5),1,0)</f>
        <v>0</v>
      </c>
      <c r="AN86">
        <f ca="1">IF(AND(Planning!$E81=100%,$C86&lt;&gt;"00/01/00",Planning!$G81&lt;R$5),1,0)</f>
        <v>0</v>
      </c>
    </row>
    <row r="87" spans="1:40" x14ac:dyDescent="0.25">
      <c r="A87" cm="1">
        <f t="array" aca="1" ref="A87" ca="1">_xlfn.IFS(Planning!$G82&lt;= $B$6, Planning!$B82, Planning!$G82 &gt; $B$6, "")</f>
        <v>0</v>
      </c>
      <c r="B87" s="76" cm="1">
        <f t="array" aca="1" ref="B87" ca="1">_xlfn.IFS(Planning!$G82 &lt;= $B$6, Planning!$E82, Planning!$G82 &gt; $B$6, "")</f>
        <v>0</v>
      </c>
      <c r="C87" t="str" cm="1">
        <f t="array" aca="1" ref="C87" ca="1">TEXT(_xlfn.IFS(Planning!$G82 &lt;= $B$6, Planning!$F82, Planning!$G82 &gt; $B$6, ""), "JJ/MM/AA")</f>
        <v>00/01/00</v>
      </c>
      <c r="D87" t="str" cm="1">
        <f t="array" aca="1" ref="D87" ca="1">TEXT(_xlfn.IFS(Planning!$G82 &lt;= $B$6,Planning!$G82, Planning!$G82 &gt; $B$6, ""), "JJ/MM/AA")</f>
        <v>00/01/00</v>
      </c>
      <c r="E87">
        <f t="shared" ca="1" si="15"/>
        <v>0</v>
      </c>
      <c r="F87" s="75">
        <f ca="1">IF(AND(Planning!$G82&lt;='Base de données'!$B$6,D87&lt;&gt;"00/01/00"),1,0)</f>
        <v>0</v>
      </c>
      <c r="G87" s="151">
        <f t="shared" ca="1" si="16"/>
        <v>0</v>
      </c>
      <c r="H87" s="164"/>
      <c r="I87" s="164"/>
      <c r="J87" s="164"/>
      <c r="K87" s="164"/>
      <c r="L87" s="164"/>
      <c r="M87">
        <v>0</v>
      </c>
      <c r="N87">
        <f ca="1">IF(AND(Planning!$G82&lt;F$5,$C87&lt;&gt;"00/01/00"),1,0)</f>
        <v>0</v>
      </c>
      <c r="O87">
        <f ca="1">IF(AND(Planning!$G82&lt;G$5,$C87&lt;&gt;"00/01/00"),1,0)</f>
        <v>0</v>
      </c>
      <c r="P87">
        <f ca="1">IF(AND(Planning!$G82&lt;H$5,$C87&lt;&gt;"00/01/00"),1,0)</f>
        <v>0</v>
      </c>
      <c r="Q87">
        <f ca="1">IF(AND(Planning!$G82&lt;I$5,$C87&lt;&gt;"00/01/00"),1,0)</f>
        <v>0</v>
      </c>
      <c r="R87">
        <f ca="1">IF(AND(Planning!$G82&lt;J$5,$C87&lt;&gt;"00/01/00"),1,0)</f>
        <v>0</v>
      </c>
      <c r="S87">
        <f ca="1">IF(AND(Planning!$G82&lt;K$5,$C87&lt;&gt;"00/01/00"),1,0)</f>
        <v>0</v>
      </c>
      <c r="T87">
        <f ca="1">IF(AND(Planning!$G82&lt;L$5,$C87&lt;&gt;"00/01/00"),1,0)</f>
        <v>0</v>
      </c>
      <c r="U87">
        <f ca="1">IF(AND(Planning!$G82&lt;M$5,$C87&lt;&gt;"00/01/00"),1,0)</f>
        <v>0</v>
      </c>
      <c r="V87">
        <f ca="1">IF(AND(Planning!$G82&lt;N$5,$C87&lt;&gt;"00/01/00"),1,0)</f>
        <v>0</v>
      </c>
      <c r="W87">
        <f ca="1">IF(AND(Planning!$G82&lt;O$5,$C87&lt;&gt;"00/01/00"),1,0)</f>
        <v>0</v>
      </c>
      <c r="X87">
        <f ca="1">IF(AND(Planning!$G82&lt;P$5,$C87&lt;&gt;"00/01/00"),1,0)</f>
        <v>0</v>
      </c>
      <c r="Y87">
        <f ca="1">IF(AND(Planning!$G82&lt;Q$5,$C87&lt;&gt;"00/01/00"),1,0)</f>
        <v>0</v>
      </c>
      <c r="Z87">
        <f ca="1">IF(AND(Planning!$G82&lt;R$5,$C87&lt;&gt;"00/01/00"),1,0)</f>
        <v>0</v>
      </c>
      <c r="AA87">
        <f ca="1">IF(AND(Planning!$E82=100%,$C87&lt;&gt;"00/01/00",Planning!$G82&lt;E$5),1,0)</f>
        <v>0</v>
      </c>
      <c r="AB87">
        <f ca="1">IF(AND(Planning!$E82=100%,$C87&lt;&gt;"00/01/00",Planning!$G82&lt;F$5),1,0)</f>
        <v>0</v>
      </c>
      <c r="AC87">
        <f ca="1">IF(AND(Planning!$E82=100%,$C87&lt;&gt;"00/01/00",Planning!$G82&lt;G$5),1,0)</f>
        <v>0</v>
      </c>
      <c r="AD87">
        <f ca="1">IF(AND(Planning!$E82=100%,$C87&lt;&gt;"00/01/00",Planning!$G82&lt;H$5),1,0)</f>
        <v>0</v>
      </c>
      <c r="AE87">
        <f ca="1">IF(AND(Planning!$E82=100%,$C87&lt;&gt;"00/01/00",Planning!$G82&lt;I$5),1,0)</f>
        <v>0</v>
      </c>
      <c r="AF87">
        <f ca="1">IF(AND(Planning!$E82=100%,$C87&lt;&gt;"00/01/00",Planning!$G82&lt;J$5),1,0)</f>
        <v>0</v>
      </c>
      <c r="AG87">
        <f ca="1">IF(AND(Planning!$E82=100%,$C87&lt;&gt;"00/01/00",Planning!$G82&lt;K$5),1,0)</f>
        <v>0</v>
      </c>
      <c r="AH87">
        <f ca="1">IF(AND(Planning!$E82=100%,$C87&lt;&gt;"00/01/00",Planning!$G82&lt;L$5),1,0)</f>
        <v>0</v>
      </c>
      <c r="AI87">
        <f ca="1">IF(AND(Planning!$E82=100%,$C87&lt;&gt;"00/01/00",Planning!$G82&lt;M$5),1,0)</f>
        <v>0</v>
      </c>
      <c r="AJ87">
        <f ca="1">IF(AND(Planning!$E82=100%,$C87&lt;&gt;"00/01/00",Planning!$G82&lt;N$5),1,0)</f>
        <v>0</v>
      </c>
      <c r="AK87">
        <f ca="1">IF(AND(Planning!$E82=100%,$C87&lt;&gt;"00/01/00",Planning!$G82&lt;O$5),1,0)</f>
        <v>0</v>
      </c>
      <c r="AL87">
        <f ca="1">IF(AND(Planning!$E82=100%,$C87&lt;&gt;"00/01/00",Planning!$G82&lt;P$5),1,0)</f>
        <v>0</v>
      </c>
      <c r="AM87">
        <f ca="1">IF(AND(Planning!$E82=100%,$C87&lt;&gt;"00/01/00",Planning!$G82&lt;Q$5),1,0)</f>
        <v>0</v>
      </c>
      <c r="AN87">
        <f ca="1">IF(AND(Planning!$E82=100%,$C87&lt;&gt;"00/01/00",Planning!$G82&lt;R$5),1,0)</f>
        <v>0</v>
      </c>
    </row>
    <row r="88" spans="1:40" x14ac:dyDescent="0.25">
      <c r="A88" cm="1">
        <f t="array" aca="1" ref="A88" ca="1">_xlfn.IFS(Planning!$G83&lt;= $B$6, Planning!$B83, Planning!$G83 &gt; $B$6, "")</f>
        <v>0</v>
      </c>
      <c r="B88" s="76" cm="1">
        <f t="array" aca="1" ref="B88" ca="1">_xlfn.IFS(Planning!$G83 &lt;= $B$6, Planning!$E83, Planning!$G83 &gt; $B$6, "")</f>
        <v>0</v>
      </c>
      <c r="C88" t="str" cm="1">
        <f t="array" aca="1" ref="C88" ca="1">TEXT(_xlfn.IFS(Planning!$G83 &lt;= $B$6, Planning!$F83, Planning!$G83 &gt; $B$6, ""), "JJ/MM/AA")</f>
        <v>00/01/00</v>
      </c>
      <c r="D88" t="str" cm="1">
        <f t="array" aca="1" ref="D88" ca="1">TEXT(_xlfn.IFS(Planning!$G83 &lt;= $B$6,Planning!$G83, Planning!$G83 &gt; $B$6, ""), "JJ/MM/AA")</f>
        <v>00/01/00</v>
      </c>
      <c r="E88">
        <f t="shared" ca="1" si="15"/>
        <v>0</v>
      </c>
      <c r="F88" s="75">
        <f ca="1">IF(AND(Planning!$G83&lt;='Base de données'!$B$6,D88&lt;&gt;"00/01/00"),1,0)</f>
        <v>0</v>
      </c>
      <c r="G88" s="151">
        <f t="shared" ca="1" si="16"/>
        <v>0</v>
      </c>
      <c r="H88" s="164"/>
      <c r="I88" s="164"/>
      <c r="J88" s="164"/>
      <c r="K88" s="164"/>
      <c r="L88" s="164"/>
      <c r="M88">
        <v>0</v>
      </c>
      <c r="N88">
        <f ca="1">IF(AND(Planning!$G83&lt;F$5,$C88&lt;&gt;"00/01/00"),1,0)</f>
        <v>0</v>
      </c>
      <c r="O88">
        <f ca="1">IF(AND(Planning!$G83&lt;G$5,$C88&lt;&gt;"00/01/00"),1,0)</f>
        <v>0</v>
      </c>
      <c r="P88">
        <f ca="1">IF(AND(Planning!$G83&lt;H$5,$C88&lt;&gt;"00/01/00"),1,0)</f>
        <v>0</v>
      </c>
      <c r="Q88">
        <f ca="1">IF(AND(Planning!$G83&lt;I$5,$C88&lt;&gt;"00/01/00"),1,0)</f>
        <v>0</v>
      </c>
      <c r="R88">
        <f ca="1">IF(AND(Planning!$G83&lt;J$5,$C88&lt;&gt;"00/01/00"),1,0)</f>
        <v>0</v>
      </c>
      <c r="S88">
        <f ca="1">IF(AND(Planning!$G83&lt;K$5,$C88&lt;&gt;"00/01/00"),1,0)</f>
        <v>0</v>
      </c>
      <c r="T88">
        <f ca="1">IF(AND(Planning!$G83&lt;L$5,$C88&lt;&gt;"00/01/00"),1,0)</f>
        <v>0</v>
      </c>
      <c r="U88">
        <f ca="1">IF(AND(Planning!$G83&lt;M$5,$C88&lt;&gt;"00/01/00"),1,0)</f>
        <v>0</v>
      </c>
      <c r="V88">
        <f ca="1">IF(AND(Planning!$G83&lt;N$5,$C88&lt;&gt;"00/01/00"),1,0)</f>
        <v>0</v>
      </c>
      <c r="W88">
        <f ca="1">IF(AND(Planning!$G83&lt;O$5,$C88&lt;&gt;"00/01/00"),1,0)</f>
        <v>0</v>
      </c>
      <c r="X88">
        <f ca="1">IF(AND(Planning!$G83&lt;P$5,$C88&lt;&gt;"00/01/00"),1,0)</f>
        <v>0</v>
      </c>
      <c r="Y88">
        <f ca="1">IF(AND(Planning!$G83&lt;Q$5,$C88&lt;&gt;"00/01/00"),1,0)</f>
        <v>0</v>
      </c>
      <c r="Z88">
        <f ca="1">IF(AND(Planning!$G83&lt;R$5,$C88&lt;&gt;"00/01/00"),1,0)</f>
        <v>0</v>
      </c>
      <c r="AA88">
        <f ca="1">IF(AND(Planning!$E83=100%,$C88&lt;&gt;"00/01/00",Planning!$G83&lt;E$5),1,0)</f>
        <v>0</v>
      </c>
      <c r="AB88">
        <f ca="1">IF(AND(Planning!$E83=100%,$C88&lt;&gt;"00/01/00",Planning!$G83&lt;F$5),1,0)</f>
        <v>0</v>
      </c>
      <c r="AC88">
        <f ca="1">IF(AND(Planning!$E83=100%,$C88&lt;&gt;"00/01/00",Planning!$G83&lt;G$5),1,0)</f>
        <v>0</v>
      </c>
      <c r="AD88">
        <f ca="1">IF(AND(Planning!$E83=100%,$C88&lt;&gt;"00/01/00",Planning!$G83&lt;H$5),1,0)</f>
        <v>0</v>
      </c>
      <c r="AE88">
        <f ca="1">IF(AND(Planning!$E83=100%,$C88&lt;&gt;"00/01/00",Planning!$G83&lt;I$5),1,0)</f>
        <v>0</v>
      </c>
      <c r="AF88">
        <f ca="1">IF(AND(Planning!$E83=100%,$C88&lt;&gt;"00/01/00",Planning!$G83&lt;J$5),1,0)</f>
        <v>0</v>
      </c>
      <c r="AG88">
        <f ca="1">IF(AND(Planning!$E83=100%,$C88&lt;&gt;"00/01/00",Planning!$G83&lt;K$5),1,0)</f>
        <v>0</v>
      </c>
      <c r="AH88">
        <f ca="1">IF(AND(Planning!$E83=100%,$C88&lt;&gt;"00/01/00",Planning!$G83&lt;L$5),1,0)</f>
        <v>0</v>
      </c>
      <c r="AI88">
        <f ca="1">IF(AND(Planning!$E83=100%,$C88&lt;&gt;"00/01/00",Planning!$G83&lt;M$5),1,0)</f>
        <v>0</v>
      </c>
      <c r="AJ88">
        <f ca="1">IF(AND(Planning!$E83=100%,$C88&lt;&gt;"00/01/00",Planning!$G83&lt;N$5),1,0)</f>
        <v>0</v>
      </c>
      <c r="AK88">
        <f ca="1">IF(AND(Planning!$E83=100%,$C88&lt;&gt;"00/01/00",Planning!$G83&lt;O$5),1,0)</f>
        <v>0</v>
      </c>
      <c r="AL88">
        <f ca="1">IF(AND(Planning!$E83=100%,$C88&lt;&gt;"00/01/00",Planning!$G83&lt;P$5),1,0)</f>
        <v>0</v>
      </c>
      <c r="AM88">
        <f ca="1">IF(AND(Planning!$E83=100%,$C88&lt;&gt;"00/01/00",Planning!$G83&lt;Q$5),1,0)</f>
        <v>0</v>
      </c>
      <c r="AN88">
        <f ca="1">IF(AND(Planning!$E83=100%,$C88&lt;&gt;"00/01/00",Planning!$G83&lt;R$5),1,0)</f>
        <v>0</v>
      </c>
    </row>
    <row r="89" spans="1:40" x14ac:dyDescent="0.25">
      <c r="A89" cm="1">
        <f t="array" aca="1" ref="A89" ca="1">_xlfn.IFS(Planning!$G84&lt;= $B$6, Planning!$B84, Planning!$G84 &gt; $B$6, "")</f>
        <v>0</v>
      </c>
      <c r="B89" s="76" cm="1">
        <f t="array" aca="1" ref="B89" ca="1">_xlfn.IFS(Planning!$G84 &lt;= $B$6, Planning!$E84, Planning!$G84 &gt; $B$6, "")</f>
        <v>0</v>
      </c>
      <c r="C89" t="str" cm="1">
        <f t="array" aca="1" ref="C89" ca="1">TEXT(_xlfn.IFS(Planning!$G84 &lt;= $B$6, Planning!$F84, Planning!$G84 &gt; $B$6, ""), "JJ/MM/AA")</f>
        <v>00/01/00</v>
      </c>
      <c r="D89" t="str" cm="1">
        <f t="array" aca="1" ref="D89" ca="1">TEXT(_xlfn.IFS(Planning!$G84 &lt;= $B$6,Planning!$G84, Planning!$G84 &gt; $B$6, ""), "JJ/MM/AA")</f>
        <v>00/01/00</v>
      </c>
      <c r="E89">
        <f t="shared" ca="1" si="15"/>
        <v>0</v>
      </c>
      <c r="F89" s="75">
        <f ca="1">IF(AND(Planning!$G84&lt;='Base de données'!$B$6,D89&lt;&gt;"00/01/00"),1,0)</f>
        <v>0</v>
      </c>
      <c r="G89" s="151">
        <f t="shared" ca="1" si="16"/>
        <v>0</v>
      </c>
      <c r="H89" s="164"/>
      <c r="I89" s="164"/>
      <c r="J89" s="164"/>
      <c r="K89" s="164"/>
      <c r="L89" s="164"/>
      <c r="M89">
        <v>0</v>
      </c>
      <c r="N89">
        <f ca="1">IF(AND(Planning!$G84&lt;F$5,$C89&lt;&gt;"00/01/00"),1,0)</f>
        <v>0</v>
      </c>
      <c r="O89">
        <f ca="1">IF(AND(Planning!$G84&lt;G$5,$C89&lt;&gt;"00/01/00"),1,0)</f>
        <v>0</v>
      </c>
      <c r="P89">
        <f ca="1">IF(AND(Planning!$G84&lt;H$5,$C89&lt;&gt;"00/01/00"),1,0)</f>
        <v>0</v>
      </c>
      <c r="Q89">
        <f ca="1">IF(AND(Planning!$G84&lt;I$5,$C89&lt;&gt;"00/01/00"),1,0)</f>
        <v>0</v>
      </c>
      <c r="R89">
        <f ca="1">IF(AND(Planning!$G84&lt;J$5,$C89&lt;&gt;"00/01/00"),1,0)</f>
        <v>0</v>
      </c>
      <c r="S89">
        <f ca="1">IF(AND(Planning!$G84&lt;K$5,$C89&lt;&gt;"00/01/00"),1,0)</f>
        <v>0</v>
      </c>
      <c r="T89">
        <f ca="1">IF(AND(Planning!$G84&lt;L$5,$C89&lt;&gt;"00/01/00"),1,0)</f>
        <v>0</v>
      </c>
      <c r="U89">
        <f ca="1">IF(AND(Planning!$G84&lt;M$5,$C89&lt;&gt;"00/01/00"),1,0)</f>
        <v>0</v>
      </c>
      <c r="V89">
        <f ca="1">IF(AND(Planning!$G84&lt;N$5,$C89&lt;&gt;"00/01/00"),1,0)</f>
        <v>0</v>
      </c>
      <c r="W89">
        <f ca="1">IF(AND(Planning!$G84&lt;O$5,$C89&lt;&gt;"00/01/00"),1,0)</f>
        <v>0</v>
      </c>
      <c r="X89">
        <f ca="1">IF(AND(Planning!$G84&lt;P$5,$C89&lt;&gt;"00/01/00"),1,0)</f>
        <v>0</v>
      </c>
      <c r="Y89">
        <f ca="1">IF(AND(Planning!$G84&lt;Q$5,$C89&lt;&gt;"00/01/00"),1,0)</f>
        <v>0</v>
      </c>
      <c r="Z89">
        <f ca="1">IF(AND(Planning!$G84&lt;R$5,$C89&lt;&gt;"00/01/00"),1,0)</f>
        <v>0</v>
      </c>
      <c r="AA89">
        <f ca="1">IF(AND(Planning!$E84=100%,$C89&lt;&gt;"00/01/00",Planning!$G84&lt;E$5),1,0)</f>
        <v>0</v>
      </c>
      <c r="AB89">
        <f ca="1">IF(AND(Planning!$E84=100%,$C89&lt;&gt;"00/01/00",Planning!$G84&lt;F$5),1,0)</f>
        <v>0</v>
      </c>
      <c r="AC89">
        <f ca="1">IF(AND(Planning!$E84=100%,$C89&lt;&gt;"00/01/00",Planning!$G84&lt;G$5),1,0)</f>
        <v>0</v>
      </c>
      <c r="AD89">
        <f ca="1">IF(AND(Planning!$E84=100%,$C89&lt;&gt;"00/01/00",Planning!$G84&lt;H$5),1,0)</f>
        <v>0</v>
      </c>
      <c r="AE89">
        <f ca="1">IF(AND(Planning!$E84=100%,$C89&lt;&gt;"00/01/00",Planning!$G84&lt;I$5),1,0)</f>
        <v>0</v>
      </c>
      <c r="AF89">
        <f ca="1">IF(AND(Planning!$E84=100%,$C89&lt;&gt;"00/01/00",Planning!$G84&lt;J$5),1,0)</f>
        <v>0</v>
      </c>
      <c r="AG89">
        <f ca="1">IF(AND(Planning!$E84=100%,$C89&lt;&gt;"00/01/00",Planning!$G84&lt;K$5),1,0)</f>
        <v>0</v>
      </c>
      <c r="AH89">
        <f ca="1">IF(AND(Planning!$E84=100%,$C89&lt;&gt;"00/01/00",Planning!$G84&lt;L$5),1,0)</f>
        <v>0</v>
      </c>
      <c r="AI89">
        <f ca="1">IF(AND(Planning!$E84=100%,$C89&lt;&gt;"00/01/00",Planning!$G84&lt;M$5),1,0)</f>
        <v>0</v>
      </c>
      <c r="AJ89">
        <f ca="1">IF(AND(Planning!$E84=100%,$C89&lt;&gt;"00/01/00",Planning!$G84&lt;N$5),1,0)</f>
        <v>0</v>
      </c>
      <c r="AK89">
        <f ca="1">IF(AND(Planning!$E84=100%,$C89&lt;&gt;"00/01/00",Planning!$G84&lt;O$5),1,0)</f>
        <v>0</v>
      </c>
      <c r="AL89">
        <f ca="1">IF(AND(Planning!$E84=100%,$C89&lt;&gt;"00/01/00",Planning!$G84&lt;P$5),1,0)</f>
        <v>0</v>
      </c>
      <c r="AM89">
        <f ca="1">IF(AND(Planning!$E84=100%,$C89&lt;&gt;"00/01/00",Planning!$G84&lt;Q$5),1,0)</f>
        <v>0</v>
      </c>
      <c r="AN89">
        <f ca="1">IF(AND(Planning!$E84=100%,$C89&lt;&gt;"00/01/00",Planning!$G84&lt;R$5),1,0)</f>
        <v>0</v>
      </c>
    </row>
    <row r="90" spans="1:40" x14ac:dyDescent="0.25">
      <c r="A90" cm="1">
        <f t="array" aca="1" ref="A90" ca="1">_xlfn.IFS(Planning!$G85&lt;= $B$6, Planning!$B85, Planning!$G85 &gt; $B$6, "")</f>
        <v>0</v>
      </c>
      <c r="B90" s="76" cm="1">
        <f t="array" aca="1" ref="B90" ca="1">_xlfn.IFS(Planning!$G85 &lt;= $B$6, Planning!$E85, Planning!$G85 &gt; $B$6, "")</f>
        <v>0</v>
      </c>
      <c r="C90" t="str" cm="1">
        <f t="array" aca="1" ref="C90" ca="1">TEXT(_xlfn.IFS(Planning!$G85 &lt;= $B$6, Planning!$F85, Planning!$G85 &gt; $B$6, ""), "JJ/MM/AA")</f>
        <v>00/01/00</v>
      </c>
      <c r="D90" t="str" cm="1">
        <f t="array" aca="1" ref="D90" ca="1">TEXT(_xlfn.IFS(Planning!$G85 &lt;= $B$6,Planning!$G85, Planning!$G85 &gt; $B$6, ""), "JJ/MM/AA")</f>
        <v>00/01/00</v>
      </c>
      <c r="E90">
        <f t="shared" ca="1" si="15"/>
        <v>0</v>
      </c>
      <c r="F90" s="75">
        <f ca="1">IF(AND(Planning!$G85&lt;='Base de données'!$B$6,D90&lt;&gt;"00/01/00"),1,0)</f>
        <v>0</v>
      </c>
      <c r="G90" s="151">
        <f t="shared" ca="1" si="16"/>
        <v>0</v>
      </c>
      <c r="H90" s="164"/>
      <c r="I90" s="164"/>
      <c r="J90" s="164"/>
      <c r="K90" s="164"/>
      <c r="L90" s="164"/>
      <c r="M90">
        <v>0</v>
      </c>
      <c r="N90">
        <f ca="1">IF(AND(Planning!$G85&lt;F$5,$C90&lt;&gt;"00/01/00"),1,0)</f>
        <v>0</v>
      </c>
      <c r="O90">
        <f ca="1">IF(AND(Planning!$G85&lt;G$5,$C90&lt;&gt;"00/01/00"),1,0)</f>
        <v>0</v>
      </c>
      <c r="P90">
        <f ca="1">IF(AND(Planning!$G85&lt;H$5,$C90&lt;&gt;"00/01/00"),1,0)</f>
        <v>0</v>
      </c>
      <c r="Q90">
        <f ca="1">IF(AND(Planning!$G85&lt;I$5,$C90&lt;&gt;"00/01/00"),1,0)</f>
        <v>0</v>
      </c>
      <c r="R90">
        <f ca="1">IF(AND(Planning!$G85&lt;J$5,$C90&lt;&gt;"00/01/00"),1,0)</f>
        <v>0</v>
      </c>
      <c r="S90">
        <f ca="1">IF(AND(Planning!$G85&lt;K$5,$C90&lt;&gt;"00/01/00"),1,0)</f>
        <v>0</v>
      </c>
      <c r="T90">
        <f ca="1">IF(AND(Planning!$G85&lt;L$5,$C90&lt;&gt;"00/01/00"),1,0)</f>
        <v>0</v>
      </c>
      <c r="U90">
        <f ca="1">IF(AND(Planning!$G85&lt;M$5,$C90&lt;&gt;"00/01/00"),1,0)</f>
        <v>0</v>
      </c>
      <c r="V90">
        <f ca="1">IF(AND(Planning!$G85&lt;N$5,$C90&lt;&gt;"00/01/00"),1,0)</f>
        <v>0</v>
      </c>
      <c r="W90">
        <f ca="1">IF(AND(Planning!$G85&lt;O$5,$C90&lt;&gt;"00/01/00"),1,0)</f>
        <v>0</v>
      </c>
      <c r="X90">
        <f ca="1">IF(AND(Planning!$G85&lt;P$5,$C90&lt;&gt;"00/01/00"),1,0)</f>
        <v>0</v>
      </c>
      <c r="Y90">
        <f ca="1">IF(AND(Planning!$G85&lt;Q$5,$C90&lt;&gt;"00/01/00"),1,0)</f>
        <v>0</v>
      </c>
      <c r="Z90">
        <f ca="1">IF(AND(Planning!$G85&lt;R$5,$C90&lt;&gt;"00/01/00"),1,0)</f>
        <v>0</v>
      </c>
      <c r="AA90">
        <f ca="1">IF(AND(Planning!$E85=100%,$C90&lt;&gt;"00/01/00",Planning!$G85&lt;E$5),1,0)</f>
        <v>0</v>
      </c>
      <c r="AB90">
        <f ca="1">IF(AND(Planning!$E85=100%,$C90&lt;&gt;"00/01/00",Planning!$G85&lt;F$5),1,0)</f>
        <v>0</v>
      </c>
      <c r="AC90">
        <f ca="1">IF(AND(Planning!$E85=100%,$C90&lt;&gt;"00/01/00",Planning!$G85&lt;G$5),1,0)</f>
        <v>0</v>
      </c>
      <c r="AD90">
        <f ca="1">IF(AND(Planning!$E85=100%,$C90&lt;&gt;"00/01/00",Planning!$G85&lt;H$5),1,0)</f>
        <v>0</v>
      </c>
      <c r="AE90">
        <f ca="1">IF(AND(Planning!$E85=100%,$C90&lt;&gt;"00/01/00",Planning!$G85&lt;I$5),1,0)</f>
        <v>0</v>
      </c>
      <c r="AF90">
        <f ca="1">IF(AND(Planning!$E85=100%,$C90&lt;&gt;"00/01/00",Planning!$G85&lt;J$5),1,0)</f>
        <v>0</v>
      </c>
      <c r="AG90">
        <f ca="1">IF(AND(Planning!$E85=100%,$C90&lt;&gt;"00/01/00",Planning!$G85&lt;K$5),1,0)</f>
        <v>0</v>
      </c>
      <c r="AH90">
        <f ca="1">IF(AND(Planning!$E85=100%,$C90&lt;&gt;"00/01/00",Planning!$G85&lt;L$5),1,0)</f>
        <v>0</v>
      </c>
      <c r="AI90">
        <f ca="1">IF(AND(Planning!$E85=100%,$C90&lt;&gt;"00/01/00",Planning!$G85&lt;M$5),1,0)</f>
        <v>0</v>
      </c>
      <c r="AJ90">
        <f ca="1">IF(AND(Planning!$E85=100%,$C90&lt;&gt;"00/01/00",Planning!$G85&lt;N$5),1,0)</f>
        <v>0</v>
      </c>
      <c r="AK90">
        <f ca="1">IF(AND(Planning!$E85=100%,$C90&lt;&gt;"00/01/00",Planning!$G85&lt;O$5),1,0)</f>
        <v>0</v>
      </c>
      <c r="AL90">
        <f ca="1">IF(AND(Planning!$E85=100%,$C90&lt;&gt;"00/01/00",Planning!$G85&lt;P$5),1,0)</f>
        <v>0</v>
      </c>
      <c r="AM90">
        <f ca="1">IF(AND(Planning!$E85=100%,$C90&lt;&gt;"00/01/00",Planning!$G85&lt;Q$5),1,0)</f>
        <v>0</v>
      </c>
      <c r="AN90">
        <f ca="1">IF(AND(Planning!$E85=100%,$C90&lt;&gt;"00/01/00",Planning!$G85&lt;R$5),1,0)</f>
        <v>0</v>
      </c>
    </row>
    <row r="91" spans="1:40" x14ac:dyDescent="0.25">
      <c r="A91" cm="1">
        <f t="array" aca="1" ref="A91" ca="1">_xlfn.IFS(Planning!$G86&lt;= $B$6, Planning!$B86, Planning!$G86 &gt; $B$6, "")</f>
        <v>0</v>
      </c>
      <c r="B91" s="76" cm="1">
        <f t="array" aca="1" ref="B91" ca="1">_xlfn.IFS(Planning!$G86 &lt;= $B$6, Planning!$E86, Planning!$G86 &gt; $B$6, "")</f>
        <v>0</v>
      </c>
      <c r="C91" t="str" cm="1">
        <f t="array" aca="1" ref="C91" ca="1">TEXT(_xlfn.IFS(Planning!$G86 &lt;= $B$6, Planning!$F86, Planning!$G86 &gt; $B$6, ""), "JJ/MM/AA")</f>
        <v>00/01/00</v>
      </c>
      <c r="D91" t="str" cm="1">
        <f t="array" aca="1" ref="D91" ca="1">TEXT(_xlfn.IFS(Planning!$G86 &lt;= $B$6,Planning!$G86, Planning!$G86 &gt; $B$6, ""), "JJ/MM/AA")</f>
        <v>00/01/00</v>
      </c>
      <c r="E91">
        <f t="shared" ca="1" si="15"/>
        <v>0</v>
      </c>
      <c r="F91" s="75">
        <f ca="1">IF(AND(Planning!$G86&lt;='Base de données'!$B$6,D91&lt;&gt;"00/01/00"),1,0)</f>
        <v>0</v>
      </c>
      <c r="G91" s="151">
        <f t="shared" ca="1" si="16"/>
        <v>0</v>
      </c>
      <c r="H91" s="164"/>
      <c r="I91" s="164"/>
      <c r="J91" s="164"/>
      <c r="K91" s="164"/>
      <c r="L91" s="164"/>
      <c r="M91">
        <v>0</v>
      </c>
      <c r="N91">
        <f ca="1">IF(AND(Planning!$G86&lt;F$5,$C91&lt;&gt;"00/01/00"),1,0)</f>
        <v>0</v>
      </c>
      <c r="O91">
        <f ca="1">IF(AND(Planning!$G86&lt;G$5,$C91&lt;&gt;"00/01/00"),1,0)</f>
        <v>0</v>
      </c>
      <c r="P91">
        <f ca="1">IF(AND(Planning!$G86&lt;H$5,$C91&lt;&gt;"00/01/00"),1,0)</f>
        <v>0</v>
      </c>
      <c r="Q91">
        <f ca="1">IF(AND(Planning!$G86&lt;I$5,$C91&lt;&gt;"00/01/00"),1,0)</f>
        <v>0</v>
      </c>
      <c r="R91">
        <f ca="1">IF(AND(Planning!$G86&lt;J$5,$C91&lt;&gt;"00/01/00"),1,0)</f>
        <v>0</v>
      </c>
      <c r="S91">
        <f ca="1">IF(AND(Planning!$G86&lt;K$5,$C91&lt;&gt;"00/01/00"),1,0)</f>
        <v>0</v>
      </c>
      <c r="T91">
        <f ca="1">IF(AND(Planning!$G86&lt;L$5,$C91&lt;&gt;"00/01/00"),1,0)</f>
        <v>0</v>
      </c>
      <c r="U91">
        <f ca="1">IF(AND(Planning!$G86&lt;M$5,$C91&lt;&gt;"00/01/00"),1,0)</f>
        <v>0</v>
      </c>
      <c r="V91">
        <f ca="1">IF(AND(Planning!$G86&lt;N$5,$C91&lt;&gt;"00/01/00"),1,0)</f>
        <v>0</v>
      </c>
      <c r="W91">
        <f ca="1">IF(AND(Planning!$G86&lt;O$5,$C91&lt;&gt;"00/01/00"),1,0)</f>
        <v>0</v>
      </c>
      <c r="X91">
        <f ca="1">IF(AND(Planning!$G86&lt;P$5,$C91&lt;&gt;"00/01/00"),1,0)</f>
        <v>0</v>
      </c>
      <c r="Y91">
        <f ca="1">IF(AND(Planning!$G86&lt;Q$5,$C91&lt;&gt;"00/01/00"),1,0)</f>
        <v>0</v>
      </c>
      <c r="Z91">
        <f ca="1">IF(AND(Planning!$G86&lt;R$5,$C91&lt;&gt;"00/01/00"),1,0)</f>
        <v>0</v>
      </c>
      <c r="AA91">
        <f ca="1">IF(AND(Planning!$E86=100%,$C91&lt;&gt;"00/01/00",Planning!$G86&lt;E$5),1,0)</f>
        <v>0</v>
      </c>
      <c r="AB91">
        <f ca="1">IF(AND(Planning!$E86=100%,$C91&lt;&gt;"00/01/00",Planning!$G86&lt;F$5),1,0)</f>
        <v>0</v>
      </c>
      <c r="AC91">
        <f ca="1">IF(AND(Planning!$E86=100%,$C91&lt;&gt;"00/01/00",Planning!$G86&lt;G$5),1,0)</f>
        <v>0</v>
      </c>
      <c r="AD91">
        <f ca="1">IF(AND(Planning!$E86=100%,$C91&lt;&gt;"00/01/00",Planning!$G86&lt;H$5),1,0)</f>
        <v>0</v>
      </c>
      <c r="AE91">
        <f ca="1">IF(AND(Planning!$E86=100%,$C91&lt;&gt;"00/01/00",Planning!$G86&lt;I$5),1,0)</f>
        <v>0</v>
      </c>
      <c r="AF91">
        <f ca="1">IF(AND(Planning!$E86=100%,$C91&lt;&gt;"00/01/00",Planning!$G86&lt;J$5),1,0)</f>
        <v>0</v>
      </c>
      <c r="AG91">
        <f ca="1">IF(AND(Planning!$E86=100%,$C91&lt;&gt;"00/01/00",Planning!$G86&lt;K$5),1,0)</f>
        <v>0</v>
      </c>
      <c r="AH91">
        <f ca="1">IF(AND(Planning!$E86=100%,$C91&lt;&gt;"00/01/00",Planning!$G86&lt;L$5),1,0)</f>
        <v>0</v>
      </c>
      <c r="AI91">
        <f ca="1">IF(AND(Planning!$E86=100%,$C91&lt;&gt;"00/01/00",Planning!$G86&lt;M$5),1,0)</f>
        <v>0</v>
      </c>
      <c r="AJ91">
        <f ca="1">IF(AND(Planning!$E86=100%,$C91&lt;&gt;"00/01/00",Planning!$G86&lt;N$5),1,0)</f>
        <v>0</v>
      </c>
      <c r="AK91">
        <f ca="1">IF(AND(Planning!$E86=100%,$C91&lt;&gt;"00/01/00",Planning!$G86&lt;O$5),1,0)</f>
        <v>0</v>
      </c>
      <c r="AL91">
        <f ca="1">IF(AND(Planning!$E86=100%,$C91&lt;&gt;"00/01/00",Planning!$G86&lt;P$5),1,0)</f>
        <v>0</v>
      </c>
      <c r="AM91">
        <f ca="1">IF(AND(Planning!$E86=100%,$C91&lt;&gt;"00/01/00",Planning!$G86&lt;Q$5),1,0)</f>
        <v>0</v>
      </c>
      <c r="AN91">
        <f ca="1">IF(AND(Planning!$E86=100%,$C91&lt;&gt;"00/01/00",Planning!$G86&lt;R$5),1,0)</f>
        <v>0</v>
      </c>
    </row>
    <row r="92" spans="1:40" x14ac:dyDescent="0.25">
      <c r="A92" cm="1">
        <f t="array" aca="1" ref="A92" ca="1">_xlfn.IFS(Planning!$G87&lt;= $B$6, Planning!$B87, Planning!$G87 &gt; $B$6, "")</f>
        <v>0</v>
      </c>
      <c r="B92" s="76" cm="1">
        <f t="array" aca="1" ref="B92" ca="1">_xlfn.IFS(Planning!$G87 &lt;= $B$6, Planning!$E87, Planning!$G87 &gt; $B$6, "")</f>
        <v>0</v>
      </c>
      <c r="C92" t="str" cm="1">
        <f t="array" aca="1" ref="C92" ca="1">TEXT(_xlfn.IFS(Planning!$G87 &lt;= $B$6, Planning!$F87, Planning!$G87 &gt; $B$6, ""), "JJ/MM/AA")</f>
        <v>00/01/00</v>
      </c>
      <c r="D92" t="str" cm="1">
        <f t="array" aca="1" ref="D92" ca="1">TEXT(_xlfn.IFS(Planning!$G87 &lt;= $B$6,Planning!$G87, Planning!$G87 &gt; $B$6, ""), "JJ/MM/AA")</f>
        <v>00/01/00</v>
      </c>
      <c r="E92">
        <f t="shared" ca="1" si="15"/>
        <v>0</v>
      </c>
      <c r="F92" s="75">
        <f ca="1">IF(AND(Planning!$G87&lt;='Base de données'!$B$6,D92&lt;&gt;"00/01/00"),1,0)</f>
        <v>0</v>
      </c>
      <c r="G92" s="151">
        <f t="shared" ca="1" si="16"/>
        <v>0</v>
      </c>
      <c r="H92" s="164"/>
      <c r="I92" s="164"/>
      <c r="J92" s="164"/>
      <c r="K92" s="164"/>
      <c r="L92" s="164"/>
      <c r="M92">
        <v>0</v>
      </c>
      <c r="N92">
        <f ca="1">IF(AND(Planning!$G87&lt;F$5,$C92&lt;&gt;"00/01/00"),1,0)</f>
        <v>0</v>
      </c>
      <c r="O92">
        <f ca="1">IF(AND(Planning!$G87&lt;G$5,$C92&lt;&gt;"00/01/00"),1,0)</f>
        <v>0</v>
      </c>
      <c r="P92">
        <f ca="1">IF(AND(Planning!$G87&lt;H$5,$C92&lt;&gt;"00/01/00"),1,0)</f>
        <v>0</v>
      </c>
      <c r="Q92">
        <f ca="1">IF(AND(Planning!$G87&lt;I$5,$C92&lt;&gt;"00/01/00"),1,0)</f>
        <v>0</v>
      </c>
      <c r="R92">
        <f ca="1">IF(AND(Planning!$G87&lt;J$5,$C92&lt;&gt;"00/01/00"),1,0)</f>
        <v>0</v>
      </c>
      <c r="S92">
        <f ca="1">IF(AND(Planning!$G87&lt;K$5,$C92&lt;&gt;"00/01/00"),1,0)</f>
        <v>0</v>
      </c>
      <c r="T92">
        <f ca="1">IF(AND(Planning!$G87&lt;L$5,$C92&lt;&gt;"00/01/00"),1,0)</f>
        <v>0</v>
      </c>
      <c r="U92">
        <f ca="1">IF(AND(Planning!$G87&lt;M$5,$C92&lt;&gt;"00/01/00"),1,0)</f>
        <v>0</v>
      </c>
      <c r="V92">
        <f ca="1">IF(AND(Planning!$G87&lt;N$5,$C92&lt;&gt;"00/01/00"),1,0)</f>
        <v>0</v>
      </c>
      <c r="W92">
        <f ca="1">IF(AND(Planning!$G87&lt;O$5,$C92&lt;&gt;"00/01/00"),1,0)</f>
        <v>0</v>
      </c>
      <c r="X92">
        <f ca="1">IF(AND(Planning!$G87&lt;P$5,$C92&lt;&gt;"00/01/00"),1,0)</f>
        <v>0</v>
      </c>
      <c r="Y92">
        <f ca="1">IF(AND(Planning!$G87&lt;Q$5,$C92&lt;&gt;"00/01/00"),1,0)</f>
        <v>0</v>
      </c>
      <c r="Z92">
        <f ca="1">IF(AND(Planning!$G87&lt;R$5,$C92&lt;&gt;"00/01/00"),1,0)</f>
        <v>0</v>
      </c>
      <c r="AA92">
        <f ca="1">IF(AND(Planning!$E87=100%,$C92&lt;&gt;"00/01/00",Planning!$G87&lt;E$5),1,0)</f>
        <v>0</v>
      </c>
      <c r="AB92">
        <f ca="1">IF(AND(Planning!$E87=100%,$C92&lt;&gt;"00/01/00",Planning!$G87&lt;F$5),1,0)</f>
        <v>0</v>
      </c>
      <c r="AC92">
        <f ca="1">IF(AND(Planning!$E87=100%,$C92&lt;&gt;"00/01/00",Planning!$G87&lt;G$5),1,0)</f>
        <v>0</v>
      </c>
      <c r="AD92">
        <f ca="1">IF(AND(Planning!$E87=100%,$C92&lt;&gt;"00/01/00",Planning!$G87&lt;H$5),1,0)</f>
        <v>0</v>
      </c>
      <c r="AE92">
        <f ca="1">IF(AND(Planning!$E87=100%,$C92&lt;&gt;"00/01/00",Planning!$G87&lt;I$5),1,0)</f>
        <v>0</v>
      </c>
      <c r="AF92">
        <f ca="1">IF(AND(Planning!$E87=100%,$C92&lt;&gt;"00/01/00",Planning!$G87&lt;J$5),1,0)</f>
        <v>0</v>
      </c>
      <c r="AG92">
        <f ca="1">IF(AND(Planning!$E87=100%,$C92&lt;&gt;"00/01/00",Planning!$G87&lt;K$5),1,0)</f>
        <v>0</v>
      </c>
      <c r="AH92">
        <f ca="1">IF(AND(Planning!$E87=100%,$C92&lt;&gt;"00/01/00",Planning!$G87&lt;L$5),1,0)</f>
        <v>0</v>
      </c>
      <c r="AI92">
        <f ca="1">IF(AND(Planning!$E87=100%,$C92&lt;&gt;"00/01/00",Planning!$G87&lt;M$5),1,0)</f>
        <v>0</v>
      </c>
      <c r="AJ92">
        <f ca="1">IF(AND(Planning!$E87=100%,$C92&lt;&gt;"00/01/00",Planning!$G87&lt;N$5),1,0)</f>
        <v>0</v>
      </c>
      <c r="AK92">
        <f ca="1">IF(AND(Planning!$E87=100%,$C92&lt;&gt;"00/01/00",Planning!$G87&lt;O$5),1,0)</f>
        <v>0</v>
      </c>
      <c r="AL92">
        <f ca="1">IF(AND(Planning!$E87=100%,$C92&lt;&gt;"00/01/00",Planning!$G87&lt;P$5),1,0)</f>
        <v>0</v>
      </c>
      <c r="AM92">
        <f ca="1">IF(AND(Planning!$E87=100%,$C92&lt;&gt;"00/01/00",Planning!$G87&lt;Q$5),1,0)</f>
        <v>0</v>
      </c>
      <c r="AN92">
        <f ca="1">IF(AND(Planning!$E87=100%,$C92&lt;&gt;"00/01/00",Planning!$G87&lt;R$5),1,0)</f>
        <v>0</v>
      </c>
    </row>
    <row r="93" spans="1:40" x14ac:dyDescent="0.25">
      <c r="A93" cm="1">
        <f t="array" aca="1" ref="A93" ca="1">_xlfn.IFS(Planning!$G88&lt;= $B$6, Planning!$B88, Planning!$G88 &gt; $B$6, "")</f>
        <v>0</v>
      </c>
      <c r="B93" s="76" cm="1">
        <f t="array" aca="1" ref="B93" ca="1">_xlfn.IFS(Planning!$G88 &lt;= $B$6, Planning!$E88, Planning!$G88 &gt; $B$6, "")</f>
        <v>0</v>
      </c>
      <c r="C93" t="str" cm="1">
        <f t="array" aca="1" ref="C93" ca="1">TEXT(_xlfn.IFS(Planning!$G88 &lt;= $B$6, Planning!$F88, Planning!$G88 &gt; $B$6, ""), "JJ/MM/AA")</f>
        <v>00/01/00</v>
      </c>
      <c r="D93" t="str" cm="1">
        <f t="array" aca="1" ref="D93" ca="1">TEXT(_xlfn.IFS(Planning!$G88 &lt;= $B$6,Planning!$G88, Planning!$G88 &gt; $B$6, ""), "JJ/MM/AA")</f>
        <v>00/01/00</v>
      </c>
      <c r="E93">
        <f t="shared" ca="1" si="15"/>
        <v>0</v>
      </c>
      <c r="F93" s="75">
        <f ca="1">IF(AND(Planning!$G88&lt;='Base de données'!$B$6,D93&lt;&gt;"00/01/00"),1,0)</f>
        <v>0</v>
      </c>
      <c r="G93" s="151">
        <f t="shared" ca="1" si="16"/>
        <v>0</v>
      </c>
      <c r="H93" s="164"/>
      <c r="I93" s="164"/>
      <c r="J93" s="164"/>
      <c r="K93" s="164"/>
      <c r="L93" s="164"/>
      <c r="M93">
        <v>0</v>
      </c>
      <c r="N93">
        <f ca="1">IF(AND(Planning!$G88&lt;F$5,$C93&lt;&gt;"00/01/00"),1,0)</f>
        <v>0</v>
      </c>
      <c r="O93">
        <f ca="1">IF(AND(Planning!$G88&lt;G$5,$C93&lt;&gt;"00/01/00"),1,0)</f>
        <v>0</v>
      </c>
      <c r="P93">
        <f ca="1">IF(AND(Planning!$G88&lt;H$5,$C93&lt;&gt;"00/01/00"),1,0)</f>
        <v>0</v>
      </c>
      <c r="Q93">
        <f ca="1">IF(AND(Planning!$G88&lt;I$5,$C93&lt;&gt;"00/01/00"),1,0)</f>
        <v>0</v>
      </c>
      <c r="R93">
        <f ca="1">IF(AND(Planning!$G88&lt;J$5,$C93&lt;&gt;"00/01/00"),1,0)</f>
        <v>0</v>
      </c>
      <c r="S93">
        <f ca="1">IF(AND(Planning!$G88&lt;K$5,$C93&lt;&gt;"00/01/00"),1,0)</f>
        <v>0</v>
      </c>
      <c r="T93">
        <f ca="1">IF(AND(Planning!$G88&lt;L$5,$C93&lt;&gt;"00/01/00"),1,0)</f>
        <v>0</v>
      </c>
      <c r="U93">
        <f ca="1">IF(AND(Planning!$G88&lt;M$5,$C93&lt;&gt;"00/01/00"),1,0)</f>
        <v>0</v>
      </c>
      <c r="V93">
        <f ca="1">IF(AND(Planning!$G88&lt;N$5,$C93&lt;&gt;"00/01/00"),1,0)</f>
        <v>0</v>
      </c>
      <c r="W93">
        <f ca="1">IF(AND(Planning!$G88&lt;O$5,$C93&lt;&gt;"00/01/00"),1,0)</f>
        <v>0</v>
      </c>
      <c r="X93">
        <f ca="1">IF(AND(Planning!$G88&lt;P$5,$C93&lt;&gt;"00/01/00"),1,0)</f>
        <v>0</v>
      </c>
      <c r="Y93">
        <f ca="1">IF(AND(Planning!$G88&lt;Q$5,$C93&lt;&gt;"00/01/00"),1,0)</f>
        <v>0</v>
      </c>
      <c r="Z93">
        <f ca="1">IF(AND(Planning!$G88&lt;R$5,$C93&lt;&gt;"00/01/00"),1,0)</f>
        <v>0</v>
      </c>
      <c r="AA93">
        <f ca="1">IF(AND(Planning!$E88=100%,$C93&lt;&gt;"00/01/00",Planning!$G88&lt;E$5),1,0)</f>
        <v>0</v>
      </c>
      <c r="AB93">
        <f ca="1">IF(AND(Planning!$E88=100%,$C93&lt;&gt;"00/01/00",Planning!$G88&lt;F$5),1,0)</f>
        <v>0</v>
      </c>
      <c r="AC93">
        <f ca="1">IF(AND(Planning!$E88=100%,$C93&lt;&gt;"00/01/00",Planning!$G88&lt;G$5),1,0)</f>
        <v>0</v>
      </c>
      <c r="AD93">
        <f ca="1">IF(AND(Planning!$E88=100%,$C93&lt;&gt;"00/01/00",Planning!$G88&lt;H$5),1,0)</f>
        <v>0</v>
      </c>
      <c r="AE93">
        <f ca="1">IF(AND(Planning!$E88=100%,$C93&lt;&gt;"00/01/00",Planning!$G88&lt;I$5),1,0)</f>
        <v>0</v>
      </c>
      <c r="AF93">
        <f ca="1">IF(AND(Planning!$E88=100%,$C93&lt;&gt;"00/01/00",Planning!$G88&lt;J$5),1,0)</f>
        <v>0</v>
      </c>
      <c r="AG93">
        <f ca="1">IF(AND(Planning!$E88=100%,$C93&lt;&gt;"00/01/00",Planning!$G88&lt;K$5),1,0)</f>
        <v>0</v>
      </c>
      <c r="AH93">
        <f ca="1">IF(AND(Planning!$E88=100%,$C93&lt;&gt;"00/01/00",Planning!$G88&lt;L$5),1,0)</f>
        <v>0</v>
      </c>
      <c r="AI93">
        <f ca="1">IF(AND(Planning!$E88=100%,$C93&lt;&gt;"00/01/00",Planning!$G88&lt;M$5),1,0)</f>
        <v>0</v>
      </c>
      <c r="AJ93">
        <f ca="1">IF(AND(Planning!$E88=100%,$C93&lt;&gt;"00/01/00",Planning!$G88&lt;N$5),1,0)</f>
        <v>0</v>
      </c>
      <c r="AK93">
        <f ca="1">IF(AND(Planning!$E88=100%,$C93&lt;&gt;"00/01/00",Planning!$G88&lt;O$5),1,0)</f>
        <v>0</v>
      </c>
      <c r="AL93">
        <f ca="1">IF(AND(Planning!$E88=100%,$C93&lt;&gt;"00/01/00",Planning!$G88&lt;P$5),1,0)</f>
        <v>0</v>
      </c>
      <c r="AM93">
        <f ca="1">IF(AND(Planning!$E88=100%,$C93&lt;&gt;"00/01/00",Planning!$G88&lt;Q$5),1,0)</f>
        <v>0</v>
      </c>
      <c r="AN93">
        <f ca="1">IF(AND(Planning!$E88=100%,$C93&lt;&gt;"00/01/00",Planning!$G88&lt;R$5),1,0)</f>
        <v>0</v>
      </c>
    </row>
    <row r="94" spans="1:40" x14ac:dyDescent="0.25">
      <c r="A94" cm="1">
        <f t="array" aca="1" ref="A94" ca="1">_xlfn.IFS(Planning!$G89&lt;= $B$6, Planning!$B89, Planning!$G89 &gt; $B$6, "")</f>
        <v>0</v>
      </c>
      <c r="B94" s="76" cm="1">
        <f t="array" aca="1" ref="B94" ca="1">_xlfn.IFS(Planning!$G89 &lt;= $B$6, Planning!$E89, Planning!$G89 &gt; $B$6, "")</f>
        <v>0</v>
      </c>
      <c r="C94" t="str" cm="1">
        <f t="array" aca="1" ref="C94" ca="1">TEXT(_xlfn.IFS(Planning!$G89 &lt;= $B$6, Planning!$F89, Planning!$G89 &gt; $B$6, ""), "JJ/MM/AA")</f>
        <v>00/01/00</v>
      </c>
      <c r="D94" t="str" cm="1">
        <f t="array" aca="1" ref="D94" ca="1">TEXT(_xlfn.IFS(Planning!$G89 &lt;= $B$6,Planning!$G89, Planning!$G89 &gt; $B$6, ""), "JJ/MM/AA")</f>
        <v>00/01/00</v>
      </c>
      <c r="E94">
        <f t="shared" ca="1" si="15"/>
        <v>0</v>
      </c>
      <c r="F94" s="75">
        <f ca="1">IF(AND(Planning!$G89&lt;='Base de données'!$B$6,D94&lt;&gt;"00/01/00"),1,0)</f>
        <v>0</v>
      </c>
      <c r="G94" s="151">
        <f t="shared" ca="1" si="16"/>
        <v>0</v>
      </c>
      <c r="H94" s="164"/>
      <c r="I94" s="164"/>
      <c r="J94" s="164"/>
      <c r="K94" s="164"/>
      <c r="L94" s="164"/>
      <c r="M94">
        <v>0</v>
      </c>
      <c r="N94">
        <f ca="1">IF(AND(Planning!$G89&lt;F$5,$C94&lt;&gt;"00/01/00"),1,0)</f>
        <v>0</v>
      </c>
      <c r="O94">
        <f ca="1">IF(AND(Planning!$G89&lt;G$5,$C94&lt;&gt;"00/01/00"),1,0)</f>
        <v>0</v>
      </c>
      <c r="P94">
        <f ca="1">IF(AND(Planning!$G89&lt;H$5,$C94&lt;&gt;"00/01/00"),1,0)</f>
        <v>0</v>
      </c>
      <c r="Q94">
        <f ca="1">IF(AND(Planning!$G89&lt;I$5,$C94&lt;&gt;"00/01/00"),1,0)</f>
        <v>0</v>
      </c>
      <c r="R94">
        <f ca="1">IF(AND(Planning!$G89&lt;J$5,$C94&lt;&gt;"00/01/00"),1,0)</f>
        <v>0</v>
      </c>
      <c r="S94">
        <f ca="1">IF(AND(Planning!$G89&lt;K$5,$C94&lt;&gt;"00/01/00"),1,0)</f>
        <v>0</v>
      </c>
      <c r="T94">
        <f ca="1">IF(AND(Planning!$G89&lt;L$5,$C94&lt;&gt;"00/01/00"),1,0)</f>
        <v>0</v>
      </c>
      <c r="U94">
        <f ca="1">IF(AND(Planning!$G89&lt;M$5,$C94&lt;&gt;"00/01/00"),1,0)</f>
        <v>0</v>
      </c>
      <c r="V94">
        <f ca="1">IF(AND(Planning!$G89&lt;N$5,$C94&lt;&gt;"00/01/00"),1,0)</f>
        <v>0</v>
      </c>
      <c r="W94">
        <f ca="1">IF(AND(Planning!$G89&lt;O$5,$C94&lt;&gt;"00/01/00"),1,0)</f>
        <v>0</v>
      </c>
      <c r="X94">
        <f ca="1">IF(AND(Planning!$G89&lt;P$5,$C94&lt;&gt;"00/01/00"),1,0)</f>
        <v>0</v>
      </c>
      <c r="Y94">
        <f ca="1">IF(AND(Planning!$G89&lt;Q$5,$C94&lt;&gt;"00/01/00"),1,0)</f>
        <v>0</v>
      </c>
      <c r="Z94">
        <f ca="1">IF(AND(Planning!$G89&lt;R$5,$C94&lt;&gt;"00/01/00"),1,0)</f>
        <v>0</v>
      </c>
      <c r="AA94">
        <f ca="1">IF(AND(Planning!$E89=100%,$C94&lt;&gt;"00/01/00",Planning!$G89&lt;E$5),1,0)</f>
        <v>0</v>
      </c>
      <c r="AB94">
        <f ca="1">IF(AND(Planning!$E89=100%,$C94&lt;&gt;"00/01/00",Planning!$G89&lt;F$5),1,0)</f>
        <v>0</v>
      </c>
      <c r="AC94">
        <f ca="1">IF(AND(Planning!$E89=100%,$C94&lt;&gt;"00/01/00",Planning!$G89&lt;G$5),1,0)</f>
        <v>0</v>
      </c>
      <c r="AD94">
        <f ca="1">IF(AND(Planning!$E89=100%,$C94&lt;&gt;"00/01/00",Planning!$G89&lt;H$5),1,0)</f>
        <v>0</v>
      </c>
      <c r="AE94">
        <f ca="1">IF(AND(Planning!$E89=100%,$C94&lt;&gt;"00/01/00",Planning!$G89&lt;I$5),1,0)</f>
        <v>0</v>
      </c>
      <c r="AF94">
        <f ca="1">IF(AND(Planning!$E89=100%,$C94&lt;&gt;"00/01/00",Planning!$G89&lt;J$5),1,0)</f>
        <v>0</v>
      </c>
      <c r="AG94">
        <f ca="1">IF(AND(Planning!$E89=100%,$C94&lt;&gt;"00/01/00",Planning!$G89&lt;K$5),1,0)</f>
        <v>0</v>
      </c>
      <c r="AH94">
        <f ca="1">IF(AND(Planning!$E89=100%,$C94&lt;&gt;"00/01/00",Planning!$G89&lt;L$5),1,0)</f>
        <v>0</v>
      </c>
      <c r="AI94">
        <f ca="1">IF(AND(Planning!$E89=100%,$C94&lt;&gt;"00/01/00",Planning!$G89&lt;M$5),1,0)</f>
        <v>0</v>
      </c>
      <c r="AJ94">
        <f ca="1">IF(AND(Planning!$E89=100%,$C94&lt;&gt;"00/01/00",Planning!$G89&lt;N$5),1,0)</f>
        <v>0</v>
      </c>
      <c r="AK94">
        <f ca="1">IF(AND(Planning!$E89=100%,$C94&lt;&gt;"00/01/00",Planning!$G89&lt;O$5),1,0)</f>
        <v>0</v>
      </c>
      <c r="AL94">
        <f ca="1">IF(AND(Planning!$E89=100%,$C94&lt;&gt;"00/01/00",Planning!$G89&lt;P$5),1,0)</f>
        <v>0</v>
      </c>
      <c r="AM94">
        <f ca="1">IF(AND(Planning!$E89=100%,$C94&lt;&gt;"00/01/00",Planning!$G89&lt;Q$5),1,0)</f>
        <v>0</v>
      </c>
      <c r="AN94">
        <f ca="1">IF(AND(Planning!$E89=100%,$C94&lt;&gt;"00/01/00",Planning!$G89&lt;R$5),1,0)</f>
        <v>0</v>
      </c>
    </row>
    <row r="95" spans="1:40" x14ac:dyDescent="0.25">
      <c r="A95" cm="1">
        <f t="array" aca="1" ref="A95" ca="1">_xlfn.IFS(Planning!$G90&lt;= $B$6, Planning!$B90, Planning!$G90 &gt; $B$6, "")</f>
        <v>0</v>
      </c>
      <c r="B95" s="76" cm="1">
        <f t="array" aca="1" ref="B95" ca="1">_xlfn.IFS(Planning!$G90 &lt;= $B$6, Planning!$E90, Planning!$G90 &gt; $B$6, "")</f>
        <v>0</v>
      </c>
      <c r="C95" t="str" cm="1">
        <f t="array" aca="1" ref="C95" ca="1">TEXT(_xlfn.IFS(Planning!$G90 &lt;= $B$6, Planning!$F90, Planning!$G90 &gt; $B$6, ""), "JJ/MM/AA")</f>
        <v>00/01/00</v>
      </c>
      <c r="D95" t="str" cm="1">
        <f t="array" aca="1" ref="D95" ca="1">TEXT(_xlfn.IFS(Planning!$G90 &lt;= $B$6,Planning!$G90, Planning!$G90 &gt; $B$6, ""), "JJ/MM/AA")</f>
        <v>00/01/00</v>
      </c>
      <c r="E95">
        <f t="shared" ca="1" si="15"/>
        <v>0</v>
      </c>
      <c r="F95" s="75">
        <f ca="1">IF(AND(Planning!$G90&lt;='Base de données'!$B$6,D95&lt;&gt;"00/01/00"),1,0)</f>
        <v>0</v>
      </c>
      <c r="G95" s="151">
        <f t="shared" ca="1" si="16"/>
        <v>0</v>
      </c>
      <c r="H95" s="164"/>
      <c r="I95" s="164"/>
      <c r="J95" s="164"/>
      <c r="K95" s="164"/>
      <c r="L95" s="164"/>
      <c r="M95">
        <v>0</v>
      </c>
      <c r="N95">
        <f ca="1">IF(AND(Planning!$G90&lt;F$5,$C95&lt;&gt;"00/01/00"),1,0)</f>
        <v>0</v>
      </c>
      <c r="O95">
        <f ca="1">IF(AND(Planning!$G90&lt;G$5,$C95&lt;&gt;"00/01/00"),1,0)</f>
        <v>0</v>
      </c>
      <c r="P95">
        <f ca="1">IF(AND(Planning!$G90&lt;H$5,$C95&lt;&gt;"00/01/00"),1,0)</f>
        <v>0</v>
      </c>
      <c r="Q95">
        <f ca="1">IF(AND(Planning!$G90&lt;I$5,$C95&lt;&gt;"00/01/00"),1,0)</f>
        <v>0</v>
      </c>
      <c r="R95">
        <f ca="1">IF(AND(Planning!$G90&lt;J$5,$C95&lt;&gt;"00/01/00"),1,0)</f>
        <v>0</v>
      </c>
      <c r="S95">
        <f ca="1">IF(AND(Planning!$G90&lt;K$5,$C95&lt;&gt;"00/01/00"),1,0)</f>
        <v>0</v>
      </c>
      <c r="T95">
        <f ca="1">IF(AND(Planning!$G90&lt;L$5,$C95&lt;&gt;"00/01/00"),1,0)</f>
        <v>0</v>
      </c>
      <c r="U95">
        <f ca="1">IF(AND(Planning!$G90&lt;M$5,$C95&lt;&gt;"00/01/00"),1,0)</f>
        <v>0</v>
      </c>
      <c r="V95">
        <f ca="1">IF(AND(Planning!$G90&lt;N$5,$C95&lt;&gt;"00/01/00"),1,0)</f>
        <v>0</v>
      </c>
      <c r="W95">
        <f ca="1">IF(AND(Planning!$G90&lt;O$5,$C95&lt;&gt;"00/01/00"),1,0)</f>
        <v>0</v>
      </c>
      <c r="X95">
        <f ca="1">IF(AND(Planning!$G90&lt;P$5,$C95&lt;&gt;"00/01/00"),1,0)</f>
        <v>0</v>
      </c>
      <c r="Y95">
        <f ca="1">IF(AND(Planning!$G90&lt;Q$5,$C95&lt;&gt;"00/01/00"),1,0)</f>
        <v>0</v>
      </c>
      <c r="Z95">
        <f ca="1">IF(AND(Planning!$G90&lt;R$5,$C95&lt;&gt;"00/01/00"),1,0)</f>
        <v>0</v>
      </c>
      <c r="AA95">
        <f ca="1">IF(AND(Planning!$E90=100%,$C95&lt;&gt;"00/01/00",Planning!$G90&lt;E$5),1,0)</f>
        <v>0</v>
      </c>
      <c r="AB95">
        <f ca="1">IF(AND(Planning!$E90=100%,$C95&lt;&gt;"00/01/00",Planning!$G90&lt;F$5),1,0)</f>
        <v>0</v>
      </c>
      <c r="AC95">
        <f ca="1">IF(AND(Planning!$E90=100%,$C95&lt;&gt;"00/01/00",Planning!$G90&lt;G$5),1,0)</f>
        <v>0</v>
      </c>
      <c r="AD95">
        <f ca="1">IF(AND(Planning!$E90=100%,$C95&lt;&gt;"00/01/00",Planning!$G90&lt;H$5),1,0)</f>
        <v>0</v>
      </c>
      <c r="AE95">
        <f ca="1">IF(AND(Planning!$E90=100%,$C95&lt;&gt;"00/01/00",Planning!$G90&lt;I$5),1,0)</f>
        <v>0</v>
      </c>
      <c r="AF95">
        <f ca="1">IF(AND(Planning!$E90=100%,$C95&lt;&gt;"00/01/00",Planning!$G90&lt;J$5),1,0)</f>
        <v>0</v>
      </c>
      <c r="AG95">
        <f ca="1">IF(AND(Planning!$E90=100%,$C95&lt;&gt;"00/01/00",Planning!$G90&lt;K$5),1,0)</f>
        <v>0</v>
      </c>
      <c r="AH95">
        <f ca="1">IF(AND(Planning!$E90=100%,$C95&lt;&gt;"00/01/00",Planning!$G90&lt;L$5),1,0)</f>
        <v>0</v>
      </c>
      <c r="AI95">
        <f ca="1">IF(AND(Planning!$E90=100%,$C95&lt;&gt;"00/01/00",Planning!$G90&lt;M$5),1,0)</f>
        <v>0</v>
      </c>
      <c r="AJ95">
        <f ca="1">IF(AND(Planning!$E90=100%,$C95&lt;&gt;"00/01/00",Planning!$G90&lt;N$5),1,0)</f>
        <v>0</v>
      </c>
      <c r="AK95">
        <f ca="1">IF(AND(Planning!$E90=100%,$C95&lt;&gt;"00/01/00",Planning!$G90&lt;O$5),1,0)</f>
        <v>0</v>
      </c>
      <c r="AL95">
        <f ca="1">IF(AND(Planning!$E90=100%,$C95&lt;&gt;"00/01/00",Planning!$G90&lt;P$5),1,0)</f>
        <v>0</v>
      </c>
      <c r="AM95">
        <f ca="1">IF(AND(Planning!$E90=100%,$C95&lt;&gt;"00/01/00",Planning!$G90&lt;Q$5),1,0)</f>
        <v>0</v>
      </c>
      <c r="AN95">
        <f ca="1">IF(AND(Planning!$E90=100%,$C95&lt;&gt;"00/01/00",Planning!$G90&lt;R$5),1,0)</f>
        <v>0</v>
      </c>
    </row>
    <row r="96" spans="1:40" x14ac:dyDescent="0.25">
      <c r="A96" cm="1">
        <f t="array" aca="1" ref="A96" ca="1">_xlfn.IFS(Planning!$G91&lt;= $B$6, Planning!$B91, Planning!$G91 &gt; $B$6, "")</f>
        <v>0</v>
      </c>
      <c r="B96" s="76" cm="1">
        <f t="array" aca="1" ref="B96" ca="1">_xlfn.IFS(Planning!$G91 &lt;= $B$6, Planning!$E91, Planning!$G91 &gt; $B$6, "")</f>
        <v>0</v>
      </c>
      <c r="C96" t="str" cm="1">
        <f t="array" aca="1" ref="C96" ca="1">TEXT(_xlfn.IFS(Planning!$G91 &lt;= $B$6, Planning!$F91, Planning!$G91 &gt; $B$6, ""), "JJ/MM/AA")</f>
        <v>00/01/00</v>
      </c>
      <c r="D96" t="str" cm="1">
        <f t="array" aca="1" ref="D96" ca="1">TEXT(_xlfn.IFS(Planning!$G91 &lt;= $B$6,Planning!$G91, Planning!$G91 &gt; $B$6, ""), "JJ/MM/AA")</f>
        <v>00/01/00</v>
      </c>
      <c r="E96">
        <f t="shared" ca="1" si="15"/>
        <v>0</v>
      </c>
      <c r="F96" s="75">
        <f ca="1">IF(AND(Planning!$G91&lt;='Base de données'!$B$6,D96&lt;&gt;"00/01/00"),1,0)</f>
        <v>0</v>
      </c>
      <c r="G96" s="151">
        <f t="shared" ca="1" si="16"/>
        <v>0</v>
      </c>
      <c r="H96" s="164"/>
      <c r="I96" s="164"/>
      <c r="J96" s="164"/>
      <c r="K96" s="164"/>
      <c r="L96" s="164"/>
      <c r="M96">
        <v>0</v>
      </c>
      <c r="N96">
        <f ca="1">IF(AND(Planning!$G91&lt;F$5,$C96&lt;&gt;"00/01/00"),1,0)</f>
        <v>0</v>
      </c>
      <c r="O96">
        <f ca="1">IF(AND(Planning!$G91&lt;G$5,$C96&lt;&gt;"00/01/00"),1,0)</f>
        <v>0</v>
      </c>
      <c r="P96">
        <f ca="1">IF(AND(Planning!$G91&lt;H$5,$C96&lt;&gt;"00/01/00"),1,0)</f>
        <v>0</v>
      </c>
      <c r="Q96">
        <f ca="1">IF(AND(Planning!$G91&lt;I$5,$C96&lt;&gt;"00/01/00"),1,0)</f>
        <v>0</v>
      </c>
      <c r="R96">
        <f ca="1">IF(AND(Planning!$G91&lt;J$5,$C96&lt;&gt;"00/01/00"),1,0)</f>
        <v>0</v>
      </c>
      <c r="S96">
        <f ca="1">IF(AND(Planning!$G91&lt;K$5,$C96&lt;&gt;"00/01/00"),1,0)</f>
        <v>0</v>
      </c>
      <c r="T96">
        <f ca="1">IF(AND(Planning!$G91&lt;L$5,$C96&lt;&gt;"00/01/00"),1,0)</f>
        <v>0</v>
      </c>
      <c r="U96">
        <f ca="1">IF(AND(Planning!$G91&lt;M$5,$C96&lt;&gt;"00/01/00"),1,0)</f>
        <v>0</v>
      </c>
      <c r="V96">
        <f ca="1">IF(AND(Planning!$G91&lt;N$5,$C96&lt;&gt;"00/01/00"),1,0)</f>
        <v>0</v>
      </c>
      <c r="W96">
        <f ca="1">IF(AND(Planning!$G91&lt;O$5,$C96&lt;&gt;"00/01/00"),1,0)</f>
        <v>0</v>
      </c>
      <c r="X96">
        <f ca="1">IF(AND(Planning!$G91&lt;P$5,$C96&lt;&gt;"00/01/00"),1,0)</f>
        <v>0</v>
      </c>
      <c r="Y96">
        <f ca="1">IF(AND(Planning!$G91&lt;Q$5,$C96&lt;&gt;"00/01/00"),1,0)</f>
        <v>0</v>
      </c>
      <c r="Z96">
        <f ca="1">IF(AND(Planning!$G91&lt;R$5,$C96&lt;&gt;"00/01/00"),1,0)</f>
        <v>0</v>
      </c>
      <c r="AA96">
        <f ca="1">IF(AND(Planning!$E91=100%,$C96&lt;&gt;"00/01/00",Planning!$G91&lt;E$5),1,0)</f>
        <v>0</v>
      </c>
      <c r="AB96">
        <f ca="1">IF(AND(Planning!$E91=100%,$C96&lt;&gt;"00/01/00",Planning!$G91&lt;F$5),1,0)</f>
        <v>0</v>
      </c>
      <c r="AC96">
        <f ca="1">IF(AND(Planning!$E91=100%,$C96&lt;&gt;"00/01/00",Planning!$G91&lt;G$5),1,0)</f>
        <v>0</v>
      </c>
      <c r="AD96">
        <f ca="1">IF(AND(Planning!$E91=100%,$C96&lt;&gt;"00/01/00",Planning!$G91&lt;H$5),1,0)</f>
        <v>0</v>
      </c>
      <c r="AE96">
        <f ca="1">IF(AND(Planning!$E91=100%,$C96&lt;&gt;"00/01/00",Planning!$G91&lt;I$5),1,0)</f>
        <v>0</v>
      </c>
      <c r="AF96">
        <f ca="1">IF(AND(Planning!$E91=100%,$C96&lt;&gt;"00/01/00",Planning!$G91&lt;J$5),1,0)</f>
        <v>0</v>
      </c>
      <c r="AG96">
        <f ca="1">IF(AND(Planning!$E91=100%,$C96&lt;&gt;"00/01/00",Planning!$G91&lt;K$5),1,0)</f>
        <v>0</v>
      </c>
      <c r="AH96">
        <f ca="1">IF(AND(Planning!$E91=100%,$C96&lt;&gt;"00/01/00",Planning!$G91&lt;L$5),1,0)</f>
        <v>0</v>
      </c>
      <c r="AI96">
        <f ca="1">IF(AND(Planning!$E91=100%,$C96&lt;&gt;"00/01/00",Planning!$G91&lt;M$5),1,0)</f>
        <v>0</v>
      </c>
      <c r="AJ96">
        <f ca="1">IF(AND(Planning!$E91=100%,$C96&lt;&gt;"00/01/00",Planning!$G91&lt;N$5),1,0)</f>
        <v>0</v>
      </c>
      <c r="AK96">
        <f ca="1">IF(AND(Planning!$E91=100%,$C96&lt;&gt;"00/01/00",Planning!$G91&lt;O$5),1,0)</f>
        <v>0</v>
      </c>
      <c r="AL96">
        <f ca="1">IF(AND(Planning!$E91=100%,$C96&lt;&gt;"00/01/00",Planning!$G91&lt;P$5),1,0)</f>
        <v>0</v>
      </c>
      <c r="AM96">
        <f ca="1">IF(AND(Planning!$E91=100%,$C96&lt;&gt;"00/01/00",Planning!$G91&lt;Q$5),1,0)</f>
        <v>0</v>
      </c>
      <c r="AN96">
        <f ca="1">IF(AND(Planning!$E91=100%,$C96&lt;&gt;"00/01/00",Planning!$G91&lt;R$5),1,0)</f>
        <v>0</v>
      </c>
    </row>
    <row r="97" spans="1:40" x14ac:dyDescent="0.25">
      <c r="A97" cm="1">
        <f t="array" aca="1" ref="A97" ca="1">_xlfn.IFS(Planning!$G92&lt;= $B$6, Planning!$B92, Planning!$G92 &gt; $B$6, "")</f>
        <v>0</v>
      </c>
      <c r="B97" s="76" cm="1">
        <f t="array" aca="1" ref="B97" ca="1">_xlfn.IFS(Planning!$G92 &lt;= $B$6, Planning!$E92, Planning!$G92 &gt; $B$6, "")</f>
        <v>0</v>
      </c>
      <c r="C97" t="str" cm="1">
        <f t="array" aca="1" ref="C97" ca="1">TEXT(_xlfn.IFS(Planning!$G92 &lt;= $B$6, Planning!$F92, Planning!$G92 &gt; $B$6, ""), "JJ/MM/AA")</f>
        <v>00/01/00</v>
      </c>
      <c r="D97" t="str" cm="1">
        <f t="array" aca="1" ref="D97" ca="1">TEXT(_xlfn.IFS(Planning!$G92 &lt;= $B$6,Planning!$G92, Planning!$G92 &gt; $B$6, ""), "JJ/MM/AA")</f>
        <v>00/01/00</v>
      </c>
      <c r="E97">
        <f t="shared" ca="1" si="15"/>
        <v>0</v>
      </c>
      <c r="F97" s="75">
        <f ca="1">IF(AND(Planning!$G92&lt;='Base de données'!$B$6,D97&lt;&gt;"00/01/00"),1,0)</f>
        <v>0</v>
      </c>
      <c r="G97" s="151">
        <f t="shared" ca="1" si="16"/>
        <v>0</v>
      </c>
      <c r="H97" s="164"/>
      <c r="I97" s="164"/>
      <c r="J97" s="164"/>
      <c r="K97" s="164"/>
      <c r="L97" s="164"/>
      <c r="M97">
        <v>0</v>
      </c>
      <c r="N97">
        <f ca="1">IF(AND(Planning!$G92&lt;F$5,$C97&lt;&gt;"00/01/00"),1,0)</f>
        <v>0</v>
      </c>
      <c r="O97">
        <f ca="1">IF(AND(Planning!$G92&lt;G$5,$C97&lt;&gt;"00/01/00"),1,0)</f>
        <v>0</v>
      </c>
      <c r="P97">
        <f ca="1">IF(AND(Planning!$G92&lt;H$5,$C97&lt;&gt;"00/01/00"),1,0)</f>
        <v>0</v>
      </c>
      <c r="Q97">
        <f ca="1">IF(AND(Planning!$G92&lt;I$5,$C97&lt;&gt;"00/01/00"),1,0)</f>
        <v>0</v>
      </c>
      <c r="R97">
        <f ca="1">IF(AND(Planning!$G92&lt;J$5,$C97&lt;&gt;"00/01/00"),1,0)</f>
        <v>0</v>
      </c>
      <c r="S97">
        <f ca="1">IF(AND(Planning!$G92&lt;K$5,$C97&lt;&gt;"00/01/00"),1,0)</f>
        <v>0</v>
      </c>
      <c r="T97">
        <f ca="1">IF(AND(Planning!$G92&lt;L$5,$C97&lt;&gt;"00/01/00"),1,0)</f>
        <v>0</v>
      </c>
      <c r="U97">
        <f ca="1">IF(AND(Planning!$G92&lt;M$5,$C97&lt;&gt;"00/01/00"),1,0)</f>
        <v>0</v>
      </c>
      <c r="V97">
        <f ca="1">IF(AND(Planning!$G92&lt;N$5,$C97&lt;&gt;"00/01/00"),1,0)</f>
        <v>0</v>
      </c>
      <c r="W97">
        <f ca="1">IF(AND(Planning!$G92&lt;O$5,$C97&lt;&gt;"00/01/00"),1,0)</f>
        <v>0</v>
      </c>
      <c r="X97">
        <f ca="1">IF(AND(Planning!$G92&lt;P$5,$C97&lt;&gt;"00/01/00"),1,0)</f>
        <v>0</v>
      </c>
      <c r="Y97">
        <f ca="1">IF(AND(Planning!$G92&lt;Q$5,$C97&lt;&gt;"00/01/00"),1,0)</f>
        <v>0</v>
      </c>
      <c r="Z97">
        <f ca="1">IF(AND(Planning!$G92&lt;R$5,$C97&lt;&gt;"00/01/00"),1,0)</f>
        <v>0</v>
      </c>
      <c r="AA97">
        <f ca="1">IF(AND(Planning!$E92=100%,$C97&lt;&gt;"00/01/00",Planning!$G92&lt;E$5),1,0)</f>
        <v>0</v>
      </c>
      <c r="AB97">
        <f ca="1">IF(AND(Planning!$E92=100%,$C97&lt;&gt;"00/01/00",Planning!$G92&lt;F$5),1,0)</f>
        <v>0</v>
      </c>
      <c r="AC97">
        <f ca="1">IF(AND(Planning!$E92=100%,$C97&lt;&gt;"00/01/00",Planning!$G92&lt;G$5),1,0)</f>
        <v>0</v>
      </c>
      <c r="AD97">
        <f ca="1">IF(AND(Planning!$E92=100%,$C97&lt;&gt;"00/01/00",Planning!$G92&lt;H$5),1,0)</f>
        <v>0</v>
      </c>
      <c r="AE97">
        <f ca="1">IF(AND(Planning!$E92=100%,$C97&lt;&gt;"00/01/00",Planning!$G92&lt;I$5),1,0)</f>
        <v>0</v>
      </c>
      <c r="AF97">
        <f ca="1">IF(AND(Planning!$E92=100%,$C97&lt;&gt;"00/01/00",Planning!$G92&lt;J$5),1,0)</f>
        <v>0</v>
      </c>
      <c r="AG97">
        <f ca="1">IF(AND(Planning!$E92=100%,$C97&lt;&gt;"00/01/00",Planning!$G92&lt;K$5),1,0)</f>
        <v>0</v>
      </c>
      <c r="AH97">
        <f ca="1">IF(AND(Planning!$E92=100%,$C97&lt;&gt;"00/01/00",Planning!$G92&lt;L$5),1,0)</f>
        <v>0</v>
      </c>
      <c r="AI97">
        <f ca="1">IF(AND(Planning!$E92=100%,$C97&lt;&gt;"00/01/00",Planning!$G92&lt;M$5),1,0)</f>
        <v>0</v>
      </c>
      <c r="AJ97">
        <f ca="1">IF(AND(Planning!$E92=100%,$C97&lt;&gt;"00/01/00",Planning!$G92&lt;N$5),1,0)</f>
        <v>0</v>
      </c>
      <c r="AK97">
        <f ca="1">IF(AND(Planning!$E92=100%,$C97&lt;&gt;"00/01/00",Planning!$G92&lt;O$5),1,0)</f>
        <v>0</v>
      </c>
      <c r="AL97">
        <f ca="1">IF(AND(Planning!$E92=100%,$C97&lt;&gt;"00/01/00",Planning!$G92&lt;P$5),1,0)</f>
        <v>0</v>
      </c>
      <c r="AM97">
        <f ca="1">IF(AND(Planning!$E92=100%,$C97&lt;&gt;"00/01/00",Planning!$G92&lt;Q$5),1,0)</f>
        <v>0</v>
      </c>
      <c r="AN97">
        <f ca="1">IF(AND(Planning!$E92=100%,$C97&lt;&gt;"00/01/00",Planning!$G92&lt;R$5),1,0)</f>
        <v>0</v>
      </c>
    </row>
    <row r="98" spans="1:40" x14ac:dyDescent="0.25">
      <c r="A98" cm="1">
        <f t="array" aca="1" ref="A98" ca="1">_xlfn.IFS(Planning!$G93&lt;= $B$6, Planning!$B93, Planning!$G93 &gt; $B$6, "")</f>
        <v>0</v>
      </c>
      <c r="B98" s="76" cm="1">
        <f t="array" aca="1" ref="B98" ca="1">_xlfn.IFS(Planning!$G93 &lt;= $B$6, Planning!$E93, Planning!$G93 &gt; $B$6, "")</f>
        <v>0</v>
      </c>
      <c r="C98" t="str" cm="1">
        <f t="array" aca="1" ref="C98" ca="1">TEXT(_xlfn.IFS(Planning!$G93 &lt;= $B$6, Planning!$F93, Planning!$G93 &gt; $B$6, ""), "JJ/MM/AA")</f>
        <v>00/01/00</v>
      </c>
      <c r="D98" t="str" cm="1">
        <f t="array" aca="1" ref="D98" ca="1">TEXT(_xlfn.IFS(Planning!$G93 &lt;= $B$6,Planning!$G93, Planning!$G93 &gt; $B$6, ""), "JJ/MM/AA")</f>
        <v>00/01/00</v>
      </c>
      <c r="E98">
        <f t="shared" ca="1" si="15"/>
        <v>0</v>
      </c>
      <c r="F98" s="75">
        <f ca="1">IF(AND(Planning!$G93&lt;='Base de données'!$B$6,D98&lt;&gt;"00/01/00"),1,0)</f>
        <v>0</v>
      </c>
      <c r="G98" s="151">
        <f t="shared" ca="1" si="16"/>
        <v>0</v>
      </c>
      <c r="H98" s="164"/>
      <c r="I98" s="164"/>
      <c r="J98" s="164"/>
      <c r="K98" s="164"/>
      <c r="L98" s="164"/>
      <c r="M98">
        <v>0</v>
      </c>
      <c r="N98">
        <f ca="1">IF(AND(Planning!$G93&lt;F$5,$C98&lt;&gt;"00/01/00"),1,0)</f>
        <v>0</v>
      </c>
      <c r="O98">
        <f ca="1">IF(AND(Planning!$G93&lt;G$5,$C98&lt;&gt;"00/01/00"),1,0)</f>
        <v>0</v>
      </c>
      <c r="P98">
        <f ca="1">IF(AND(Planning!$G93&lt;H$5,$C98&lt;&gt;"00/01/00"),1,0)</f>
        <v>0</v>
      </c>
      <c r="Q98">
        <f ca="1">IF(AND(Planning!$G93&lt;I$5,$C98&lt;&gt;"00/01/00"),1,0)</f>
        <v>0</v>
      </c>
      <c r="R98">
        <f ca="1">IF(AND(Planning!$G93&lt;J$5,$C98&lt;&gt;"00/01/00"),1,0)</f>
        <v>0</v>
      </c>
      <c r="S98">
        <f ca="1">IF(AND(Planning!$G93&lt;K$5,$C98&lt;&gt;"00/01/00"),1,0)</f>
        <v>0</v>
      </c>
      <c r="T98">
        <f ca="1">IF(AND(Planning!$G93&lt;L$5,$C98&lt;&gt;"00/01/00"),1,0)</f>
        <v>0</v>
      </c>
      <c r="U98">
        <f ca="1">IF(AND(Planning!$G93&lt;M$5,$C98&lt;&gt;"00/01/00"),1,0)</f>
        <v>0</v>
      </c>
      <c r="V98">
        <f ca="1">IF(AND(Planning!$G93&lt;N$5,$C98&lt;&gt;"00/01/00"),1,0)</f>
        <v>0</v>
      </c>
      <c r="W98">
        <f ca="1">IF(AND(Planning!$G93&lt;O$5,$C98&lt;&gt;"00/01/00"),1,0)</f>
        <v>0</v>
      </c>
      <c r="X98">
        <f ca="1">IF(AND(Planning!$G93&lt;P$5,$C98&lt;&gt;"00/01/00"),1,0)</f>
        <v>0</v>
      </c>
      <c r="Y98">
        <f ca="1">IF(AND(Planning!$G93&lt;Q$5,$C98&lt;&gt;"00/01/00"),1,0)</f>
        <v>0</v>
      </c>
      <c r="Z98">
        <f ca="1">IF(AND(Planning!$G93&lt;R$5,$C98&lt;&gt;"00/01/00"),1,0)</f>
        <v>0</v>
      </c>
      <c r="AA98">
        <f ca="1">IF(AND(Planning!$E93=100%,$C98&lt;&gt;"00/01/00",Planning!$G93&lt;E$5),1,0)</f>
        <v>0</v>
      </c>
      <c r="AB98">
        <f ca="1">IF(AND(Planning!$E93=100%,$C98&lt;&gt;"00/01/00",Planning!$G93&lt;F$5),1,0)</f>
        <v>0</v>
      </c>
      <c r="AC98">
        <f ca="1">IF(AND(Planning!$E93=100%,$C98&lt;&gt;"00/01/00",Planning!$G93&lt;G$5),1,0)</f>
        <v>0</v>
      </c>
      <c r="AD98">
        <f ca="1">IF(AND(Planning!$E93=100%,$C98&lt;&gt;"00/01/00",Planning!$G93&lt;H$5),1,0)</f>
        <v>0</v>
      </c>
      <c r="AE98">
        <f ca="1">IF(AND(Planning!$E93=100%,$C98&lt;&gt;"00/01/00",Planning!$G93&lt;I$5),1,0)</f>
        <v>0</v>
      </c>
      <c r="AF98">
        <f ca="1">IF(AND(Planning!$E93=100%,$C98&lt;&gt;"00/01/00",Planning!$G93&lt;J$5),1,0)</f>
        <v>0</v>
      </c>
      <c r="AG98">
        <f ca="1">IF(AND(Planning!$E93=100%,$C98&lt;&gt;"00/01/00",Planning!$G93&lt;K$5),1,0)</f>
        <v>0</v>
      </c>
      <c r="AH98">
        <f ca="1">IF(AND(Planning!$E93=100%,$C98&lt;&gt;"00/01/00",Planning!$G93&lt;L$5),1,0)</f>
        <v>0</v>
      </c>
      <c r="AI98">
        <f ca="1">IF(AND(Planning!$E93=100%,$C98&lt;&gt;"00/01/00",Planning!$G93&lt;M$5),1,0)</f>
        <v>0</v>
      </c>
      <c r="AJ98">
        <f ca="1">IF(AND(Planning!$E93=100%,$C98&lt;&gt;"00/01/00",Planning!$G93&lt;N$5),1,0)</f>
        <v>0</v>
      </c>
      <c r="AK98">
        <f ca="1">IF(AND(Planning!$E93=100%,$C98&lt;&gt;"00/01/00",Planning!$G93&lt;O$5),1,0)</f>
        <v>0</v>
      </c>
      <c r="AL98">
        <f ca="1">IF(AND(Planning!$E93=100%,$C98&lt;&gt;"00/01/00",Planning!$G93&lt;P$5),1,0)</f>
        <v>0</v>
      </c>
      <c r="AM98">
        <f ca="1">IF(AND(Planning!$E93=100%,$C98&lt;&gt;"00/01/00",Planning!$G93&lt;Q$5),1,0)</f>
        <v>0</v>
      </c>
      <c r="AN98">
        <f ca="1">IF(AND(Planning!$E93=100%,$C98&lt;&gt;"00/01/00",Planning!$G93&lt;R$5),1,0)</f>
        <v>0</v>
      </c>
    </row>
    <row r="99" spans="1:40" x14ac:dyDescent="0.25">
      <c r="A99" cm="1">
        <f t="array" aca="1" ref="A99" ca="1">_xlfn.IFS(Planning!$G94&lt;= $B$6, Planning!$B94, Planning!$G94 &gt; $B$6, "")</f>
        <v>0</v>
      </c>
      <c r="B99" s="76" cm="1">
        <f t="array" aca="1" ref="B99" ca="1">_xlfn.IFS(Planning!$G94 &lt;= $B$6, Planning!$E94, Planning!$G94 &gt; $B$6, "")</f>
        <v>0</v>
      </c>
      <c r="C99" t="str" cm="1">
        <f t="array" aca="1" ref="C99" ca="1">TEXT(_xlfn.IFS(Planning!$G94 &lt;= $B$6, Planning!$F94, Planning!$G94 &gt; $B$6, ""), "JJ/MM/AA")</f>
        <v>00/01/00</v>
      </c>
      <c r="D99" t="str" cm="1">
        <f t="array" aca="1" ref="D99" ca="1">TEXT(_xlfn.IFS(Planning!$G94 &lt;= $B$6,Planning!$G94, Planning!$G94 &gt; $B$6, ""), "JJ/MM/AA")</f>
        <v>00/01/00</v>
      </c>
      <c r="E99">
        <f t="shared" ca="1" si="15"/>
        <v>0</v>
      </c>
      <c r="F99" s="75">
        <f ca="1">IF(AND(Planning!$G94&lt;='Base de données'!$B$6,D99&lt;&gt;"00/01/00"),1,0)</f>
        <v>0</v>
      </c>
      <c r="G99" s="151">
        <f t="shared" ca="1" si="16"/>
        <v>0</v>
      </c>
      <c r="H99" s="164"/>
      <c r="I99" s="164"/>
      <c r="J99" s="164"/>
      <c r="K99" s="164"/>
      <c r="L99" s="164"/>
      <c r="M99">
        <v>0</v>
      </c>
      <c r="N99">
        <f ca="1">IF(AND(Planning!$G94&lt;F$5,$C99&lt;&gt;"00/01/00"),1,0)</f>
        <v>0</v>
      </c>
      <c r="O99">
        <f ca="1">IF(AND(Planning!$G94&lt;G$5,$C99&lt;&gt;"00/01/00"),1,0)</f>
        <v>0</v>
      </c>
      <c r="P99">
        <f ca="1">IF(AND(Planning!$G94&lt;H$5,$C99&lt;&gt;"00/01/00"),1,0)</f>
        <v>0</v>
      </c>
      <c r="Q99">
        <f ca="1">IF(AND(Planning!$G94&lt;I$5,$C99&lt;&gt;"00/01/00"),1,0)</f>
        <v>0</v>
      </c>
      <c r="R99">
        <f ca="1">IF(AND(Planning!$G94&lt;J$5,$C99&lt;&gt;"00/01/00"),1,0)</f>
        <v>0</v>
      </c>
      <c r="S99">
        <f ca="1">IF(AND(Planning!$G94&lt;K$5,$C99&lt;&gt;"00/01/00"),1,0)</f>
        <v>0</v>
      </c>
      <c r="T99">
        <f ca="1">IF(AND(Planning!$G94&lt;L$5,$C99&lt;&gt;"00/01/00"),1,0)</f>
        <v>0</v>
      </c>
      <c r="U99">
        <f ca="1">IF(AND(Planning!$G94&lt;M$5,$C99&lt;&gt;"00/01/00"),1,0)</f>
        <v>0</v>
      </c>
      <c r="V99">
        <f ca="1">IF(AND(Planning!$G94&lt;N$5,$C99&lt;&gt;"00/01/00"),1,0)</f>
        <v>0</v>
      </c>
      <c r="W99">
        <f ca="1">IF(AND(Planning!$G94&lt;O$5,$C99&lt;&gt;"00/01/00"),1,0)</f>
        <v>0</v>
      </c>
      <c r="X99">
        <f ca="1">IF(AND(Planning!$G94&lt;P$5,$C99&lt;&gt;"00/01/00"),1,0)</f>
        <v>0</v>
      </c>
      <c r="Y99">
        <f ca="1">IF(AND(Planning!$G94&lt;Q$5,$C99&lt;&gt;"00/01/00"),1,0)</f>
        <v>0</v>
      </c>
      <c r="Z99">
        <f ca="1">IF(AND(Planning!$G94&lt;R$5,$C99&lt;&gt;"00/01/00"),1,0)</f>
        <v>0</v>
      </c>
      <c r="AA99">
        <f ca="1">IF(AND(Planning!$E94=100%,$C99&lt;&gt;"00/01/00",Planning!$G94&lt;E$5),1,0)</f>
        <v>0</v>
      </c>
      <c r="AB99">
        <f ca="1">IF(AND(Planning!$E94=100%,$C99&lt;&gt;"00/01/00",Planning!$G94&lt;F$5),1,0)</f>
        <v>0</v>
      </c>
      <c r="AC99">
        <f ca="1">IF(AND(Planning!$E94=100%,$C99&lt;&gt;"00/01/00",Planning!$G94&lt;G$5),1,0)</f>
        <v>0</v>
      </c>
      <c r="AD99">
        <f ca="1">IF(AND(Planning!$E94=100%,$C99&lt;&gt;"00/01/00",Planning!$G94&lt;H$5),1,0)</f>
        <v>0</v>
      </c>
      <c r="AE99">
        <f ca="1">IF(AND(Planning!$E94=100%,$C99&lt;&gt;"00/01/00",Planning!$G94&lt;I$5),1,0)</f>
        <v>0</v>
      </c>
      <c r="AF99">
        <f ca="1">IF(AND(Planning!$E94=100%,$C99&lt;&gt;"00/01/00",Planning!$G94&lt;J$5),1,0)</f>
        <v>0</v>
      </c>
      <c r="AG99">
        <f ca="1">IF(AND(Planning!$E94=100%,$C99&lt;&gt;"00/01/00",Planning!$G94&lt;K$5),1,0)</f>
        <v>0</v>
      </c>
      <c r="AH99">
        <f ca="1">IF(AND(Planning!$E94=100%,$C99&lt;&gt;"00/01/00",Planning!$G94&lt;L$5),1,0)</f>
        <v>0</v>
      </c>
      <c r="AI99">
        <f ca="1">IF(AND(Planning!$E94=100%,$C99&lt;&gt;"00/01/00",Planning!$G94&lt;M$5),1,0)</f>
        <v>0</v>
      </c>
      <c r="AJ99">
        <f ca="1">IF(AND(Planning!$E94=100%,$C99&lt;&gt;"00/01/00",Planning!$G94&lt;N$5),1,0)</f>
        <v>0</v>
      </c>
      <c r="AK99">
        <f ca="1">IF(AND(Planning!$E94=100%,$C99&lt;&gt;"00/01/00",Planning!$G94&lt;O$5),1,0)</f>
        <v>0</v>
      </c>
      <c r="AL99">
        <f ca="1">IF(AND(Planning!$E94=100%,$C99&lt;&gt;"00/01/00",Planning!$G94&lt;P$5),1,0)</f>
        <v>0</v>
      </c>
      <c r="AM99">
        <f ca="1">IF(AND(Planning!$E94=100%,$C99&lt;&gt;"00/01/00",Planning!$G94&lt;Q$5),1,0)</f>
        <v>0</v>
      </c>
      <c r="AN99">
        <f ca="1">IF(AND(Planning!$E94=100%,$C99&lt;&gt;"00/01/00",Planning!$G94&lt;R$5),1,0)</f>
        <v>0</v>
      </c>
    </row>
    <row r="100" spans="1:40" x14ac:dyDescent="0.25">
      <c r="A100" cm="1">
        <f t="array" aca="1" ref="A100" ca="1">_xlfn.IFS(Planning!$G95&lt;= $B$6, Planning!$B95, Planning!$G95 &gt; $B$6, "")</f>
        <v>0</v>
      </c>
      <c r="B100" s="76" cm="1">
        <f t="array" aca="1" ref="B100" ca="1">_xlfn.IFS(Planning!$G95 &lt;= $B$6, Planning!$E95, Planning!$G95 &gt; $B$6, "")</f>
        <v>0</v>
      </c>
      <c r="C100" t="str" cm="1">
        <f t="array" aca="1" ref="C100" ca="1">TEXT(_xlfn.IFS(Planning!$G95 &lt;= $B$6, Planning!$F95, Planning!$G95 &gt; $B$6, ""), "JJ/MM/AA")</f>
        <v>00/01/00</v>
      </c>
      <c r="D100" t="str" cm="1">
        <f t="array" aca="1" ref="D100" ca="1">TEXT(_xlfn.IFS(Planning!$G95 &lt;= $B$6,Planning!$G95, Planning!$G95 &gt; $B$6, ""), "JJ/MM/AA")</f>
        <v>00/01/00</v>
      </c>
      <c r="E100">
        <f t="shared" ca="1" si="15"/>
        <v>0</v>
      </c>
      <c r="F100" s="75">
        <f ca="1">IF(AND(Planning!$G95&lt;='Base de données'!$B$6,D100&lt;&gt;"00/01/00"),1,0)</f>
        <v>0</v>
      </c>
      <c r="G100" s="151">
        <f t="shared" ca="1" si="16"/>
        <v>0</v>
      </c>
      <c r="H100" s="164"/>
      <c r="I100" s="164"/>
      <c r="J100" s="164"/>
      <c r="K100" s="164"/>
      <c r="L100" s="164"/>
      <c r="M100">
        <v>0</v>
      </c>
      <c r="N100">
        <f ca="1">IF(AND(Planning!$G95&lt;F$5,$C100&lt;&gt;"00/01/00"),1,0)</f>
        <v>0</v>
      </c>
      <c r="O100">
        <f ca="1">IF(AND(Planning!$G95&lt;G$5,$C100&lt;&gt;"00/01/00"),1,0)</f>
        <v>0</v>
      </c>
      <c r="P100">
        <f ca="1">IF(AND(Planning!$G95&lt;H$5,$C100&lt;&gt;"00/01/00"),1,0)</f>
        <v>0</v>
      </c>
      <c r="Q100">
        <f ca="1">IF(AND(Planning!$G95&lt;I$5,$C100&lt;&gt;"00/01/00"),1,0)</f>
        <v>0</v>
      </c>
      <c r="R100">
        <f ca="1">IF(AND(Planning!$G95&lt;J$5,$C100&lt;&gt;"00/01/00"),1,0)</f>
        <v>0</v>
      </c>
      <c r="S100">
        <f ca="1">IF(AND(Planning!$G95&lt;K$5,$C100&lt;&gt;"00/01/00"),1,0)</f>
        <v>0</v>
      </c>
      <c r="T100">
        <f ca="1">IF(AND(Planning!$G95&lt;L$5,$C100&lt;&gt;"00/01/00"),1,0)</f>
        <v>0</v>
      </c>
      <c r="U100">
        <f ca="1">IF(AND(Planning!$G95&lt;M$5,$C100&lt;&gt;"00/01/00"),1,0)</f>
        <v>0</v>
      </c>
      <c r="V100">
        <f ca="1">IF(AND(Planning!$G95&lt;N$5,$C100&lt;&gt;"00/01/00"),1,0)</f>
        <v>0</v>
      </c>
      <c r="W100">
        <f ca="1">IF(AND(Planning!$G95&lt;O$5,$C100&lt;&gt;"00/01/00"),1,0)</f>
        <v>0</v>
      </c>
      <c r="X100">
        <f ca="1">IF(AND(Planning!$G95&lt;P$5,$C100&lt;&gt;"00/01/00"),1,0)</f>
        <v>0</v>
      </c>
      <c r="Y100">
        <f ca="1">IF(AND(Planning!$G95&lt;Q$5,$C100&lt;&gt;"00/01/00"),1,0)</f>
        <v>0</v>
      </c>
      <c r="Z100">
        <f ca="1">IF(AND(Planning!$G95&lt;R$5,$C100&lt;&gt;"00/01/00"),1,0)</f>
        <v>0</v>
      </c>
      <c r="AA100">
        <f ca="1">IF(AND(Planning!$E95=100%,$C100&lt;&gt;"00/01/00",Planning!$G95&lt;E$5),1,0)</f>
        <v>0</v>
      </c>
      <c r="AB100">
        <f ca="1">IF(AND(Planning!$E95=100%,$C100&lt;&gt;"00/01/00",Planning!$G95&lt;F$5),1,0)</f>
        <v>0</v>
      </c>
      <c r="AC100">
        <f ca="1">IF(AND(Planning!$E95=100%,$C100&lt;&gt;"00/01/00",Planning!$G95&lt;G$5),1,0)</f>
        <v>0</v>
      </c>
      <c r="AD100">
        <f ca="1">IF(AND(Planning!$E95=100%,$C100&lt;&gt;"00/01/00",Planning!$G95&lt;H$5),1,0)</f>
        <v>0</v>
      </c>
      <c r="AE100">
        <f ca="1">IF(AND(Planning!$E95=100%,$C100&lt;&gt;"00/01/00",Planning!$G95&lt;I$5),1,0)</f>
        <v>0</v>
      </c>
      <c r="AF100">
        <f ca="1">IF(AND(Planning!$E95=100%,$C100&lt;&gt;"00/01/00",Planning!$G95&lt;J$5),1,0)</f>
        <v>0</v>
      </c>
      <c r="AG100">
        <f ca="1">IF(AND(Planning!$E95=100%,$C100&lt;&gt;"00/01/00",Planning!$G95&lt;K$5),1,0)</f>
        <v>0</v>
      </c>
      <c r="AH100">
        <f ca="1">IF(AND(Planning!$E95=100%,$C100&lt;&gt;"00/01/00",Planning!$G95&lt;L$5),1,0)</f>
        <v>0</v>
      </c>
      <c r="AI100">
        <f ca="1">IF(AND(Planning!$E95=100%,$C100&lt;&gt;"00/01/00",Planning!$G95&lt;M$5),1,0)</f>
        <v>0</v>
      </c>
      <c r="AJ100">
        <f ca="1">IF(AND(Planning!$E95=100%,$C100&lt;&gt;"00/01/00",Planning!$G95&lt;N$5),1,0)</f>
        <v>0</v>
      </c>
      <c r="AK100">
        <f ca="1">IF(AND(Planning!$E95=100%,$C100&lt;&gt;"00/01/00",Planning!$G95&lt;O$5),1,0)</f>
        <v>0</v>
      </c>
      <c r="AL100">
        <f ca="1">IF(AND(Planning!$E95=100%,$C100&lt;&gt;"00/01/00",Planning!$G95&lt;P$5),1,0)</f>
        <v>0</v>
      </c>
      <c r="AM100">
        <f ca="1">IF(AND(Planning!$E95=100%,$C100&lt;&gt;"00/01/00",Planning!$G95&lt;Q$5),1,0)</f>
        <v>0</v>
      </c>
      <c r="AN100">
        <f ca="1">IF(AND(Planning!$E95=100%,$C100&lt;&gt;"00/01/00",Planning!$G95&lt;R$5),1,0)</f>
        <v>0</v>
      </c>
    </row>
    <row r="101" spans="1:40" x14ac:dyDescent="0.25">
      <c r="A101" cm="1">
        <f t="array" aca="1" ref="A101" ca="1">_xlfn.IFS(Planning!$G96&lt;= $B$6, Planning!$B96, Planning!$G96 &gt; $B$6, "")</f>
        <v>0</v>
      </c>
      <c r="B101" s="76" cm="1">
        <f t="array" aca="1" ref="B101" ca="1">_xlfn.IFS(Planning!$G96 &lt;= $B$6, Planning!$E96, Planning!$G96 &gt; $B$6, "")</f>
        <v>0</v>
      </c>
      <c r="C101" t="str" cm="1">
        <f t="array" aca="1" ref="C101" ca="1">TEXT(_xlfn.IFS(Planning!$G96 &lt;= $B$6, Planning!$F96, Planning!$G96 &gt; $B$6, ""), "JJ/MM/AA")</f>
        <v>00/01/00</v>
      </c>
      <c r="D101" t="str" cm="1">
        <f t="array" aca="1" ref="D101" ca="1">TEXT(_xlfn.IFS(Planning!$G96 &lt;= $B$6,Planning!$G96, Planning!$G96 &gt; $B$6, ""), "JJ/MM/AA")</f>
        <v>00/01/00</v>
      </c>
      <c r="E101">
        <f t="shared" ca="1" si="15"/>
        <v>0</v>
      </c>
      <c r="F101" s="75">
        <f ca="1">IF(AND(Planning!$G96&lt;='Base de données'!$B$6,D101&lt;&gt;"00/01/00"),1,0)</f>
        <v>0</v>
      </c>
      <c r="G101" s="151">
        <f t="shared" ca="1" si="16"/>
        <v>0</v>
      </c>
      <c r="H101" s="164"/>
      <c r="I101" s="164"/>
      <c r="J101" s="164"/>
      <c r="K101" s="164"/>
      <c r="L101" s="164"/>
      <c r="M101">
        <v>0</v>
      </c>
      <c r="N101">
        <f ca="1">IF(AND(Planning!$G96&lt;F$5,$C101&lt;&gt;"00/01/00"),1,0)</f>
        <v>0</v>
      </c>
      <c r="O101">
        <f ca="1">IF(AND(Planning!$G96&lt;G$5,$C101&lt;&gt;"00/01/00"),1,0)</f>
        <v>0</v>
      </c>
      <c r="P101">
        <f ca="1">IF(AND(Planning!$G96&lt;H$5,$C101&lt;&gt;"00/01/00"),1,0)</f>
        <v>0</v>
      </c>
      <c r="Q101">
        <f ca="1">IF(AND(Planning!$G96&lt;I$5,$C101&lt;&gt;"00/01/00"),1,0)</f>
        <v>0</v>
      </c>
      <c r="R101">
        <f ca="1">IF(AND(Planning!$G96&lt;J$5,$C101&lt;&gt;"00/01/00"),1,0)</f>
        <v>0</v>
      </c>
      <c r="S101">
        <f ca="1">IF(AND(Planning!$G96&lt;K$5,$C101&lt;&gt;"00/01/00"),1,0)</f>
        <v>0</v>
      </c>
      <c r="T101">
        <f ca="1">IF(AND(Planning!$G96&lt;L$5,$C101&lt;&gt;"00/01/00"),1,0)</f>
        <v>0</v>
      </c>
      <c r="U101">
        <f ca="1">IF(AND(Planning!$G96&lt;M$5,$C101&lt;&gt;"00/01/00"),1,0)</f>
        <v>0</v>
      </c>
      <c r="V101">
        <f ca="1">IF(AND(Planning!$G96&lt;N$5,$C101&lt;&gt;"00/01/00"),1,0)</f>
        <v>0</v>
      </c>
      <c r="W101">
        <f ca="1">IF(AND(Planning!$G96&lt;O$5,$C101&lt;&gt;"00/01/00"),1,0)</f>
        <v>0</v>
      </c>
      <c r="X101">
        <f ca="1">IF(AND(Planning!$G96&lt;P$5,$C101&lt;&gt;"00/01/00"),1,0)</f>
        <v>0</v>
      </c>
      <c r="Y101">
        <f ca="1">IF(AND(Planning!$G96&lt;Q$5,$C101&lt;&gt;"00/01/00"),1,0)</f>
        <v>0</v>
      </c>
      <c r="Z101">
        <f ca="1">IF(AND(Planning!$G96&lt;R$5,$C101&lt;&gt;"00/01/00"),1,0)</f>
        <v>0</v>
      </c>
      <c r="AA101">
        <f ca="1">IF(AND(Planning!$E96=100%,$C101&lt;&gt;"00/01/00",Planning!$G96&lt;E$5),1,0)</f>
        <v>0</v>
      </c>
      <c r="AB101">
        <f ca="1">IF(AND(Planning!$E96=100%,$C101&lt;&gt;"00/01/00",Planning!$G96&lt;F$5),1,0)</f>
        <v>0</v>
      </c>
      <c r="AC101">
        <f ca="1">IF(AND(Planning!$E96=100%,$C101&lt;&gt;"00/01/00",Planning!$G96&lt;G$5),1,0)</f>
        <v>0</v>
      </c>
      <c r="AD101">
        <f ca="1">IF(AND(Planning!$E96=100%,$C101&lt;&gt;"00/01/00",Planning!$G96&lt;H$5),1,0)</f>
        <v>0</v>
      </c>
      <c r="AE101">
        <f ca="1">IF(AND(Planning!$E96=100%,$C101&lt;&gt;"00/01/00",Planning!$G96&lt;I$5),1,0)</f>
        <v>0</v>
      </c>
      <c r="AF101">
        <f ca="1">IF(AND(Planning!$E96=100%,$C101&lt;&gt;"00/01/00",Planning!$G96&lt;J$5),1,0)</f>
        <v>0</v>
      </c>
      <c r="AG101">
        <f ca="1">IF(AND(Planning!$E96=100%,$C101&lt;&gt;"00/01/00",Planning!$G96&lt;K$5),1,0)</f>
        <v>0</v>
      </c>
      <c r="AH101">
        <f ca="1">IF(AND(Planning!$E96=100%,$C101&lt;&gt;"00/01/00",Planning!$G96&lt;L$5),1,0)</f>
        <v>0</v>
      </c>
      <c r="AI101">
        <f ca="1">IF(AND(Planning!$E96=100%,$C101&lt;&gt;"00/01/00",Planning!$G96&lt;M$5),1,0)</f>
        <v>0</v>
      </c>
      <c r="AJ101">
        <f ca="1">IF(AND(Planning!$E96=100%,$C101&lt;&gt;"00/01/00",Planning!$G96&lt;N$5),1,0)</f>
        <v>0</v>
      </c>
      <c r="AK101">
        <f ca="1">IF(AND(Planning!$E96=100%,$C101&lt;&gt;"00/01/00",Planning!$G96&lt;O$5),1,0)</f>
        <v>0</v>
      </c>
      <c r="AL101">
        <f ca="1">IF(AND(Planning!$E96=100%,$C101&lt;&gt;"00/01/00",Planning!$G96&lt;P$5),1,0)</f>
        <v>0</v>
      </c>
      <c r="AM101">
        <f ca="1">IF(AND(Planning!$E96=100%,$C101&lt;&gt;"00/01/00",Planning!$G96&lt;Q$5),1,0)</f>
        <v>0</v>
      </c>
      <c r="AN101">
        <f ca="1">IF(AND(Planning!$E96=100%,$C101&lt;&gt;"00/01/00",Planning!$G96&lt;R$5),1,0)</f>
        <v>0</v>
      </c>
    </row>
    <row r="102" spans="1:40" x14ac:dyDescent="0.25">
      <c r="A102" cm="1">
        <f t="array" aca="1" ref="A102" ca="1">_xlfn.IFS(Planning!$G97&lt;= $B$6, Planning!$B97, Planning!$G97 &gt; $B$6, "")</f>
        <v>0</v>
      </c>
      <c r="B102" s="76" cm="1">
        <f t="array" aca="1" ref="B102" ca="1">_xlfn.IFS(Planning!$G97 &lt;= $B$6, Planning!$E97, Planning!$G97 &gt; $B$6, "")</f>
        <v>0</v>
      </c>
      <c r="C102" t="str" cm="1">
        <f t="array" aca="1" ref="C102" ca="1">TEXT(_xlfn.IFS(Planning!$G97 &lt;= $B$6, Planning!$F97, Planning!$G97 &gt; $B$6, ""), "JJ/MM/AA")</f>
        <v>00/01/00</v>
      </c>
      <c r="D102" t="str" cm="1">
        <f t="array" aca="1" ref="D102" ca="1">TEXT(_xlfn.IFS(Planning!$G97 &lt;= $B$6,Planning!$G97, Planning!$G97 &gt; $B$6, ""), "JJ/MM/AA")</f>
        <v>00/01/00</v>
      </c>
      <c r="E102">
        <f t="shared" ca="1" si="15"/>
        <v>0</v>
      </c>
      <c r="F102" s="75">
        <f ca="1">IF(AND(Planning!$G97&lt;='Base de données'!$B$6,D102&lt;&gt;"00/01/00"),1,0)</f>
        <v>0</v>
      </c>
      <c r="G102" s="151">
        <f t="shared" ca="1" si="16"/>
        <v>0</v>
      </c>
      <c r="H102" s="164"/>
      <c r="I102" s="164"/>
      <c r="J102" s="164"/>
      <c r="K102" s="164"/>
      <c r="L102" s="164"/>
      <c r="M102">
        <v>0</v>
      </c>
      <c r="N102">
        <f ca="1">IF(AND(Planning!$G97&lt;F$5,$C102&lt;&gt;"00/01/00"),1,0)</f>
        <v>0</v>
      </c>
      <c r="O102">
        <f ca="1">IF(AND(Planning!$G97&lt;G$5,$C102&lt;&gt;"00/01/00"),1,0)</f>
        <v>0</v>
      </c>
      <c r="P102">
        <f ca="1">IF(AND(Planning!$G97&lt;H$5,$C102&lt;&gt;"00/01/00"),1,0)</f>
        <v>0</v>
      </c>
      <c r="Q102">
        <f ca="1">IF(AND(Planning!$G97&lt;I$5,$C102&lt;&gt;"00/01/00"),1,0)</f>
        <v>0</v>
      </c>
      <c r="R102">
        <f ca="1">IF(AND(Planning!$G97&lt;J$5,$C102&lt;&gt;"00/01/00"),1,0)</f>
        <v>0</v>
      </c>
      <c r="S102">
        <f ca="1">IF(AND(Planning!$G97&lt;K$5,$C102&lt;&gt;"00/01/00"),1,0)</f>
        <v>0</v>
      </c>
      <c r="T102">
        <f ca="1">IF(AND(Planning!$G97&lt;L$5,$C102&lt;&gt;"00/01/00"),1,0)</f>
        <v>0</v>
      </c>
      <c r="U102">
        <f ca="1">IF(AND(Planning!$G97&lt;M$5,$C102&lt;&gt;"00/01/00"),1,0)</f>
        <v>0</v>
      </c>
      <c r="V102">
        <f ca="1">IF(AND(Planning!$G97&lt;N$5,$C102&lt;&gt;"00/01/00"),1,0)</f>
        <v>0</v>
      </c>
      <c r="W102">
        <f ca="1">IF(AND(Planning!$G97&lt;O$5,$C102&lt;&gt;"00/01/00"),1,0)</f>
        <v>0</v>
      </c>
      <c r="X102">
        <f ca="1">IF(AND(Planning!$G97&lt;P$5,$C102&lt;&gt;"00/01/00"),1,0)</f>
        <v>0</v>
      </c>
      <c r="Y102">
        <f ca="1">IF(AND(Planning!$G97&lt;Q$5,$C102&lt;&gt;"00/01/00"),1,0)</f>
        <v>0</v>
      </c>
      <c r="Z102">
        <f ca="1">IF(AND(Planning!$G97&lt;R$5,$C102&lt;&gt;"00/01/00"),1,0)</f>
        <v>0</v>
      </c>
      <c r="AA102">
        <f ca="1">IF(AND(Planning!$E97=100%,$C102&lt;&gt;"00/01/00",Planning!$G97&lt;E$5),1,0)</f>
        <v>0</v>
      </c>
      <c r="AB102">
        <f ca="1">IF(AND(Planning!$E97=100%,$C102&lt;&gt;"00/01/00",Planning!$G97&lt;F$5),1,0)</f>
        <v>0</v>
      </c>
      <c r="AC102">
        <f ca="1">IF(AND(Planning!$E97=100%,$C102&lt;&gt;"00/01/00",Planning!$G97&lt;G$5),1,0)</f>
        <v>0</v>
      </c>
      <c r="AD102">
        <f ca="1">IF(AND(Planning!$E97=100%,$C102&lt;&gt;"00/01/00",Planning!$G97&lt;H$5),1,0)</f>
        <v>0</v>
      </c>
      <c r="AE102">
        <f ca="1">IF(AND(Planning!$E97=100%,$C102&lt;&gt;"00/01/00",Planning!$G97&lt;I$5),1,0)</f>
        <v>0</v>
      </c>
      <c r="AF102">
        <f ca="1">IF(AND(Planning!$E97=100%,$C102&lt;&gt;"00/01/00",Planning!$G97&lt;J$5),1,0)</f>
        <v>0</v>
      </c>
      <c r="AG102">
        <f ca="1">IF(AND(Planning!$E97=100%,$C102&lt;&gt;"00/01/00",Planning!$G97&lt;K$5),1,0)</f>
        <v>0</v>
      </c>
      <c r="AH102">
        <f ca="1">IF(AND(Planning!$E97=100%,$C102&lt;&gt;"00/01/00",Planning!$G97&lt;L$5),1,0)</f>
        <v>0</v>
      </c>
      <c r="AI102">
        <f ca="1">IF(AND(Planning!$E97=100%,$C102&lt;&gt;"00/01/00",Planning!$G97&lt;M$5),1,0)</f>
        <v>0</v>
      </c>
      <c r="AJ102">
        <f ca="1">IF(AND(Planning!$E97=100%,$C102&lt;&gt;"00/01/00",Planning!$G97&lt;N$5),1,0)</f>
        <v>0</v>
      </c>
      <c r="AK102">
        <f ca="1">IF(AND(Planning!$E97=100%,$C102&lt;&gt;"00/01/00",Planning!$G97&lt;O$5),1,0)</f>
        <v>0</v>
      </c>
      <c r="AL102">
        <f ca="1">IF(AND(Planning!$E97=100%,$C102&lt;&gt;"00/01/00",Planning!$G97&lt;P$5),1,0)</f>
        <v>0</v>
      </c>
      <c r="AM102">
        <f ca="1">IF(AND(Planning!$E97=100%,$C102&lt;&gt;"00/01/00",Planning!$G97&lt;Q$5),1,0)</f>
        <v>0</v>
      </c>
      <c r="AN102">
        <f ca="1">IF(AND(Planning!$E97=100%,$C102&lt;&gt;"00/01/00",Planning!$G97&lt;R$5),1,0)</f>
        <v>0</v>
      </c>
    </row>
    <row r="103" spans="1:40" x14ac:dyDescent="0.25">
      <c r="A103" cm="1">
        <f t="array" aca="1" ref="A103" ca="1">_xlfn.IFS(Planning!$G98&lt;= $B$6, Planning!$B98, Planning!$G98 &gt; $B$6, "")</f>
        <v>0</v>
      </c>
      <c r="B103" s="76" cm="1">
        <f t="array" aca="1" ref="B103" ca="1">_xlfn.IFS(Planning!$G98 &lt;= $B$6, Planning!$E98, Planning!$G98 &gt; $B$6, "")</f>
        <v>0</v>
      </c>
      <c r="C103" t="str" cm="1">
        <f t="array" aca="1" ref="C103" ca="1">TEXT(_xlfn.IFS(Planning!$G98 &lt;= $B$6, Planning!$F98, Planning!$G98 &gt; $B$6, ""), "JJ/MM/AA")</f>
        <v>00/01/00</v>
      </c>
      <c r="D103" t="str" cm="1">
        <f t="array" aca="1" ref="D103" ca="1">TEXT(_xlfn.IFS(Planning!$G98 &lt;= $B$6,Planning!$G98, Planning!$G98 &gt; $B$6, ""), "JJ/MM/AA")</f>
        <v>00/01/00</v>
      </c>
      <c r="E103">
        <f t="shared" ca="1" si="15"/>
        <v>0</v>
      </c>
      <c r="F103" s="75">
        <f ca="1">IF(AND(Planning!$G98&lt;='Base de données'!$B$6,D103&lt;&gt;"00/01/00"),1,0)</f>
        <v>0</v>
      </c>
      <c r="G103" s="151">
        <f t="shared" ca="1" si="16"/>
        <v>0</v>
      </c>
      <c r="H103" s="164"/>
      <c r="I103" s="164"/>
      <c r="J103" s="164"/>
      <c r="K103" s="164"/>
      <c r="L103" s="164"/>
      <c r="M103">
        <v>0</v>
      </c>
      <c r="N103">
        <f ca="1">IF(AND(Planning!$G98&lt;F$5,$C103&lt;&gt;"00/01/00"),1,0)</f>
        <v>0</v>
      </c>
      <c r="O103">
        <f ca="1">IF(AND(Planning!$G98&lt;G$5,$C103&lt;&gt;"00/01/00"),1,0)</f>
        <v>0</v>
      </c>
      <c r="P103">
        <f ca="1">IF(AND(Planning!$G98&lt;H$5,$C103&lt;&gt;"00/01/00"),1,0)</f>
        <v>0</v>
      </c>
      <c r="Q103">
        <f ca="1">IF(AND(Planning!$G98&lt;I$5,$C103&lt;&gt;"00/01/00"),1,0)</f>
        <v>0</v>
      </c>
      <c r="R103">
        <f ca="1">IF(AND(Planning!$G98&lt;J$5,$C103&lt;&gt;"00/01/00"),1,0)</f>
        <v>0</v>
      </c>
      <c r="S103">
        <f ca="1">IF(AND(Planning!$G98&lt;K$5,$C103&lt;&gt;"00/01/00"),1,0)</f>
        <v>0</v>
      </c>
      <c r="T103">
        <f ca="1">IF(AND(Planning!$G98&lt;L$5,$C103&lt;&gt;"00/01/00"),1,0)</f>
        <v>0</v>
      </c>
      <c r="U103">
        <f ca="1">IF(AND(Planning!$G98&lt;M$5,$C103&lt;&gt;"00/01/00"),1,0)</f>
        <v>0</v>
      </c>
      <c r="V103">
        <f ca="1">IF(AND(Planning!$G98&lt;N$5,$C103&lt;&gt;"00/01/00"),1,0)</f>
        <v>0</v>
      </c>
      <c r="W103">
        <f ca="1">IF(AND(Planning!$G98&lt;O$5,$C103&lt;&gt;"00/01/00"),1,0)</f>
        <v>0</v>
      </c>
      <c r="X103">
        <f ca="1">IF(AND(Planning!$G98&lt;P$5,$C103&lt;&gt;"00/01/00"),1,0)</f>
        <v>0</v>
      </c>
      <c r="Y103">
        <f ca="1">IF(AND(Planning!$G98&lt;Q$5,$C103&lt;&gt;"00/01/00"),1,0)</f>
        <v>0</v>
      </c>
      <c r="Z103">
        <f ca="1">IF(AND(Planning!$G98&lt;R$5,$C103&lt;&gt;"00/01/00"),1,0)</f>
        <v>0</v>
      </c>
      <c r="AA103">
        <f ca="1">IF(AND(Planning!$E98=100%,$C103&lt;&gt;"00/01/00",Planning!$G98&lt;E$5),1,0)</f>
        <v>0</v>
      </c>
      <c r="AB103">
        <f ca="1">IF(AND(Planning!$E98=100%,$C103&lt;&gt;"00/01/00",Planning!$G98&lt;F$5),1,0)</f>
        <v>0</v>
      </c>
      <c r="AC103">
        <f ca="1">IF(AND(Planning!$E98=100%,$C103&lt;&gt;"00/01/00",Planning!$G98&lt;G$5),1,0)</f>
        <v>0</v>
      </c>
      <c r="AD103">
        <f ca="1">IF(AND(Planning!$E98=100%,$C103&lt;&gt;"00/01/00",Planning!$G98&lt;H$5),1,0)</f>
        <v>0</v>
      </c>
      <c r="AE103">
        <f ca="1">IF(AND(Planning!$E98=100%,$C103&lt;&gt;"00/01/00",Planning!$G98&lt;I$5),1,0)</f>
        <v>0</v>
      </c>
      <c r="AF103">
        <f ca="1">IF(AND(Planning!$E98=100%,$C103&lt;&gt;"00/01/00",Planning!$G98&lt;J$5),1,0)</f>
        <v>0</v>
      </c>
      <c r="AG103">
        <f ca="1">IF(AND(Planning!$E98=100%,$C103&lt;&gt;"00/01/00",Planning!$G98&lt;K$5),1,0)</f>
        <v>0</v>
      </c>
      <c r="AH103">
        <f ca="1">IF(AND(Planning!$E98=100%,$C103&lt;&gt;"00/01/00",Planning!$G98&lt;L$5),1,0)</f>
        <v>0</v>
      </c>
      <c r="AI103">
        <f ca="1">IF(AND(Planning!$E98=100%,$C103&lt;&gt;"00/01/00",Planning!$G98&lt;M$5),1,0)</f>
        <v>0</v>
      </c>
      <c r="AJ103">
        <f ca="1">IF(AND(Planning!$E98=100%,$C103&lt;&gt;"00/01/00",Planning!$G98&lt;N$5),1,0)</f>
        <v>0</v>
      </c>
      <c r="AK103">
        <f ca="1">IF(AND(Planning!$E98=100%,$C103&lt;&gt;"00/01/00",Planning!$G98&lt;O$5),1,0)</f>
        <v>0</v>
      </c>
      <c r="AL103">
        <f ca="1">IF(AND(Planning!$E98=100%,$C103&lt;&gt;"00/01/00",Planning!$G98&lt;P$5),1,0)</f>
        <v>0</v>
      </c>
      <c r="AM103">
        <f ca="1">IF(AND(Planning!$E98=100%,$C103&lt;&gt;"00/01/00",Planning!$G98&lt;Q$5),1,0)</f>
        <v>0</v>
      </c>
      <c r="AN103">
        <f ca="1">IF(AND(Planning!$E98=100%,$C103&lt;&gt;"00/01/00",Planning!$G98&lt;R$5),1,0)</f>
        <v>0</v>
      </c>
    </row>
    <row r="104" spans="1:40" x14ac:dyDescent="0.25">
      <c r="A104" cm="1">
        <f t="array" aca="1" ref="A104" ca="1">_xlfn.IFS(Planning!$G99&lt;= $B$6, Planning!$B99, Planning!$G99 &gt; $B$6, "")</f>
        <v>0</v>
      </c>
      <c r="B104" s="76" cm="1">
        <f t="array" aca="1" ref="B104" ca="1">_xlfn.IFS(Planning!$G99 &lt;= $B$6, Planning!$E99, Planning!$G99 &gt; $B$6, "")</f>
        <v>0</v>
      </c>
      <c r="C104" t="str" cm="1">
        <f t="array" aca="1" ref="C104" ca="1">TEXT(_xlfn.IFS(Planning!$G99 &lt;= $B$6, Planning!$F99, Planning!$G99 &gt; $B$6, ""), "JJ/MM/AA")</f>
        <v>00/01/00</v>
      </c>
      <c r="D104" t="str" cm="1">
        <f t="array" aca="1" ref="D104" ca="1">TEXT(_xlfn.IFS(Planning!$G99 &lt;= $B$6,Planning!$G99, Planning!$G99 &gt; $B$6, ""), "JJ/MM/AA")</f>
        <v>00/01/00</v>
      </c>
      <c r="E104">
        <f t="shared" ca="1" si="15"/>
        <v>0</v>
      </c>
      <c r="F104" s="75">
        <f ca="1">IF(AND(Planning!$G99&lt;='Base de données'!$B$6,D104&lt;&gt;"00/01/00"),1,0)</f>
        <v>0</v>
      </c>
      <c r="G104" s="151">
        <f t="shared" ca="1" si="16"/>
        <v>0</v>
      </c>
      <c r="H104" s="164"/>
      <c r="I104" s="164"/>
      <c r="J104" s="164"/>
      <c r="K104" s="164"/>
      <c r="L104" s="164"/>
      <c r="M104">
        <v>0</v>
      </c>
      <c r="N104">
        <f ca="1">IF(AND(Planning!$G99&lt;F$5,$C104&lt;&gt;"00/01/00"),1,0)</f>
        <v>0</v>
      </c>
      <c r="O104">
        <f ca="1">IF(AND(Planning!$G99&lt;G$5,$C104&lt;&gt;"00/01/00"),1,0)</f>
        <v>0</v>
      </c>
      <c r="P104">
        <f ca="1">IF(AND(Planning!$G99&lt;H$5,$C104&lt;&gt;"00/01/00"),1,0)</f>
        <v>0</v>
      </c>
      <c r="Q104">
        <f ca="1">IF(AND(Planning!$G99&lt;I$5,$C104&lt;&gt;"00/01/00"),1,0)</f>
        <v>0</v>
      </c>
      <c r="R104">
        <f ca="1">IF(AND(Planning!$G99&lt;J$5,$C104&lt;&gt;"00/01/00"),1,0)</f>
        <v>0</v>
      </c>
      <c r="S104">
        <f ca="1">IF(AND(Planning!$G99&lt;K$5,$C104&lt;&gt;"00/01/00"),1,0)</f>
        <v>0</v>
      </c>
      <c r="T104">
        <f ca="1">IF(AND(Planning!$G99&lt;L$5,$C104&lt;&gt;"00/01/00"),1,0)</f>
        <v>0</v>
      </c>
      <c r="U104">
        <f ca="1">IF(AND(Planning!$G99&lt;M$5,$C104&lt;&gt;"00/01/00"),1,0)</f>
        <v>0</v>
      </c>
      <c r="V104">
        <f ca="1">IF(AND(Planning!$G99&lt;N$5,$C104&lt;&gt;"00/01/00"),1,0)</f>
        <v>0</v>
      </c>
      <c r="W104">
        <f ca="1">IF(AND(Planning!$G99&lt;O$5,$C104&lt;&gt;"00/01/00"),1,0)</f>
        <v>0</v>
      </c>
      <c r="X104">
        <f ca="1">IF(AND(Planning!$G99&lt;P$5,$C104&lt;&gt;"00/01/00"),1,0)</f>
        <v>0</v>
      </c>
      <c r="Y104">
        <f ca="1">IF(AND(Planning!$G99&lt;Q$5,$C104&lt;&gt;"00/01/00"),1,0)</f>
        <v>0</v>
      </c>
      <c r="Z104">
        <f ca="1">IF(AND(Planning!$G99&lt;R$5,$C104&lt;&gt;"00/01/00"),1,0)</f>
        <v>0</v>
      </c>
      <c r="AA104">
        <f ca="1">IF(AND(Planning!$E99=100%,$C104&lt;&gt;"00/01/00",Planning!$G99&lt;E$5),1,0)</f>
        <v>0</v>
      </c>
      <c r="AB104">
        <f ca="1">IF(AND(Planning!$E99=100%,$C104&lt;&gt;"00/01/00",Planning!$G99&lt;F$5),1,0)</f>
        <v>0</v>
      </c>
      <c r="AC104">
        <f ca="1">IF(AND(Planning!$E99=100%,$C104&lt;&gt;"00/01/00",Planning!$G99&lt;G$5),1,0)</f>
        <v>0</v>
      </c>
      <c r="AD104">
        <f ca="1">IF(AND(Planning!$E99=100%,$C104&lt;&gt;"00/01/00",Planning!$G99&lt;H$5),1,0)</f>
        <v>0</v>
      </c>
      <c r="AE104">
        <f ca="1">IF(AND(Planning!$E99=100%,$C104&lt;&gt;"00/01/00",Planning!$G99&lt;I$5),1,0)</f>
        <v>0</v>
      </c>
      <c r="AF104">
        <f ca="1">IF(AND(Planning!$E99=100%,$C104&lt;&gt;"00/01/00",Planning!$G99&lt;J$5),1,0)</f>
        <v>0</v>
      </c>
      <c r="AG104">
        <f ca="1">IF(AND(Planning!$E99=100%,$C104&lt;&gt;"00/01/00",Planning!$G99&lt;K$5),1,0)</f>
        <v>0</v>
      </c>
      <c r="AH104">
        <f ca="1">IF(AND(Planning!$E99=100%,$C104&lt;&gt;"00/01/00",Planning!$G99&lt;L$5),1,0)</f>
        <v>0</v>
      </c>
      <c r="AI104">
        <f ca="1">IF(AND(Planning!$E99=100%,$C104&lt;&gt;"00/01/00",Planning!$G99&lt;M$5),1,0)</f>
        <v>0</v>
      </c>
      <c r="AJ104">
        <f ca="1">IF(AND(Planning!$E99=100%,$C104&lt;&gt;"00/01/00",Planning!$G99&lt;N$5),1,0)</f>
        <v>0</v>
      </c>
      <c r="AK104">
        <f ca="1">IF(AND(Planning!$E99=100%,$C104&lt;&gt;"00/01/00",Planning!$G99&lt;O$5),1,0)</f>
        <v>0</v>
      </c>
      <c r="AL104">
        <f ca="1">IF(AND(Planning!$E99=100%,$C104&lt;&gt;"00/01/00",Planning!$G99&lt;P$5),1,0)</f>
        <v>0</v>
      </c>
      <c r="AM104">
        <f ca="1">IF(AND(Planning!$E99=100%,$C104&lt;&gt;"00/01/00",Planning!$G99&lt;Q$5),1,0)</f>
        <v>0</v>
      </c>
      <c r="AN104">
        <f ca="1">IF(AND(Planning!$E99=100%,$C104&lt;&gt;"00/01/00",Planning!$G99&lt;R$5),1,0)</f>
        <v>0</v>
      </c>
    </row>
    <row r="105" spans="1:40" x14ac:dyDescent="0.25">
      <c r="A105" cm="1">
        <f t="array" aca="1" ref="A105" ca="1">_xlfn.IFS(Planning!$G100&lt;= $B$6, Planning!$B100, Planning!$G100 &gt; $B$6, "")</f>
        <v>0</v>
      </c>
      <c r="B105" s="76" cm="1">
        <f t="array" aca="1" ref="B105" ca="1">_xlfn.IFS(Planning!$G100 &lt;= $B$6, Planning!$E100, Planning!$G100 &gt; $B$6, "")</f>
        <v>0</v>
      </c>
      <c r="C105" t="str" cm="1">
        <f t="array" aca="1" ref="C105" ca="1">TEXT(_xlfn.IFS(Planning!$G100 &lt;= $B$6, Planning!$F100, Planning!$G100 &gt; $B$6, ""), "JJ/MM/AA")</f>
        <v>00/01/00</v>
      </c>
      <c r="D105" t="str" cm="1">
        <f t="array" aca="1" ref="D105" ca="1">TEXT(_xlfn.IFS(Planning!$G100 &lt;= $B$6,Planning!$G100, Planning!$G100 &gt; $B$6, ""), "JJ/MM/AA")</f>
        <v>00/01/00</v>
      </c>
      <c r="E105">
        <f t="shared" ca="1" si="15"/>
        <v>0</v>
      </c>
      <c r="F105" s="75">
        <f ca="1">IF(AND(Planning!$G100&lt;='Base de données'!$B$6,D105&lt;&gt;"00/01/00"),1,0)</f>
        <v>0</v>
      </c>
      <c r="G105" s="151">
        <f t="shared" ca="1" si="16"/>
        <v>0</v>
      </c>
      <c r="H105" s="164"/>
      <c r="I105" s="164"/>
      <c r="J105" s="164"/>
      <c r="K105" s="164"/>
      <c r="L105" s="164"/>
      <c r="M105">
        <v>0</v>
      </c>
      <c r="N105">
        <f ca="1">IF(AND(Planning!$G100&lt;F$5,$C105&lt;&gt;"00/01/00"),1,0)</f>
        <v>0</v>
      </c>
      <c r="O105">
        <f ca="1">IF(AND(Planning!$G100&lt;G$5,$C105&lt;&gt;"00/01/00"),1,0)</f>
        <v>0</v>
      </c>
      <c r="P105">
        <f ca="1">IF(AND(Planning!$G100&lt;H$5,$C105&lt;&gt;"00/01/00"),1,0)</f>
        <v>0</v>
      </c>
      <c r="Q105">
        <f ca="1">IF(AND(Planning!$G100&lt;I$5,$C105&lt;&gt;"00/01/00"),1,0)</f>
        <v>0</v>
      </c>
      <c r="R105">
        <f ca="1">IF(AND(Planning!$G100&lt;J$5,$C105&lt;&gt;"00/01/00"),1,0)</f>
        <v>0</v>
      </c>
      <c r="S105">
        <f ca="1">IF(AND(Planning!$G100&lt;K$5,$C105&lt;&gt;"00/01/00"),1,0)</f>
        <v>0</v>
      </c>
      <c r="T105">
        <f ca="1">IF(AND(Planning!$G100&lt;L$5,$C105&lt;&gt;"00/01/00"),1,0)</f>
        <v>0</v>
      </c>
      <c r="U105">
        <f ca="1">IF(AND(Planning!$G100&lt;M$5,$C105&lt;&gt;"00/01/00"),1,0)</f>
        <v>0</v>
      </c>
      <c r="V105">
        <f ca="1">IF(AND(Planning!$G100&lt;N$5,$C105&lt;&gt;"00/01/00"),1,0)</f>
        <v>0</v>
      </c>
      <c r="W105">
        <f ca="1">IF(AND(Planning!$G100&lt;O$5,$C105&lt;&gt;"00/01/00"),1,0)</f>
        <v>0</v>
      </c>
      <c r="X105">
        <f ca="1">IF(AND(Planning!$G100&lt;P$5,$C105&lt;&gt;"00/01/00"),1,0)</f>
        <v>0</v>
      </c>
      <c r="Y105">
        <f ca="1">IF(AND(Planning!$G100&lt;Q$5,$C105&lt;&gt;"00/01/00"),1,0)</f>
        <v>0</v>
      </c>
      <c r="Z105">
        <f ca="1">IF(AND(Planning!$G100&lt;R$5,$C105&lt;&gt;"00/01/00"),1,0)</f>
        <v>0</v>
      </c>
      <c r="AA105">
        <f ca="1">IF(AND(Planning!$E100=100%,$C105&lt;&gt;"00/01/00",Planning!$G100&lt;E$5),1,0)</f>
        <v>0</v>
      </c>
      <c r="AB105">
        <f ca="1">IF(AND(Planning!$E100=100%,$C105&lt;&gt;"00/01/00",Planning!$G100&lt;F$5),1,0)</f>
        <v>0</v>
      </c>
      <c r="AC105">
        <f ca="1">IF(AND(Planning!$E100=100%,$C105&lt;&gt;"00/01/00",Planning!$G100&lt;G$5),1,0)</f>
        <v>0</v>
      </c>
      <c r="AD105">
        <f ca="1">IF(AND(Planning!$E100=100%,$C105&lt;&gt;"00/01/00",Planning!$G100&lt;H$5),1,0)</f>
        <v>0</v>
      </c>
      <c r="AE105">
        <f ca="1">IF(AND(Planning!$E100=100%,$C105&lt;&gt;"00/01/00",Planning!$G100&lt;I$5),1,0)</f>
        <v>0</v>
      </c>
      <c r="AF105">
        <f ca="1">IF(AND(Planning!$E100=100%,$C105&lt;&gt;"00/01/00",Planning!$G100&lt;J$5),1,0)</f>
        <v>0</v>
      </c>
      <c r="AG105">
        <f ca="1">IF(AND(Planning!$E100=100%,$C105&lt;&gt;"00/01/00",Planning!$G100&lt;K$5),1,0)</f>
        <v>0</v>
      </c>
      <c r="AH105">
        <f ca="1">IF(AND(Planning!$E100=100%,$C105&lt;&gt;"00/01/00",Planning!$G100&lt;L$5),1,0)</f>
        <v>0</v>
      </c>
      <c r="AI105">
        <f ca="1">IF(AND(Planning!$E100=100%,$C105&lt;&gt;"00/01/00",Planning!$G100&lt;M$5),1,0)</f>
        <v>0</v>
      </c>
      <c r="AJ105">
        <f ca="1">IF(AND(Planning!$E100=100%,$C105&lt;&gt;"00/01/00",Planning!$G100&lt;N$5),1,0)</f>
        <v>0</v>
      </c>
      <c r="AK105">
        <f ca="1">IF(AND(Planning!$E100=100%,$C105&lt;&gt;"00/01/00",Planning!$G100&lt;O$5),1,0)</f>
        <v>0</v>
      </c>
      <c r="AL105">
        <f ca="1">IF(AND(Planning!$E100=100%,$C105&lt;&gt;"00/01/00",Planning!$G100&lt;P$5),1,0)</f>
        <v>0</v>
      </c>
      <c r="AM105">
        <f ca="1">IF(AND(Planning!$E100=100%,$C105&lt;&gt;"00/01/00",Planning!$G100&lt;Q$5),1,0)</f>
        <v>0</v>
      </c>
      <c r="AN105">
        <f ca="1">IF(AND(Planning!$E100=100%,$C105&lt;&gt;"00/01/00",Planning!$G100&lt;R$5),1,0)</f>
        <v>0</v>
      </c>
    </row>
    <row r="106" spans="1:40" x14ac:dyDescent="0.25">
      <c r="A106" cm="1">
        <f t="array" aca="1" ref="A106" ca="1">_xlfn.IFS(Planning!$G101&lt;= $B$6, Planning!$B101, Planning!$G101 &gt; $B$6, "")</f>
        <v>0</v>
      </c>
      <c r="B106" s="76" cm="1">
        <f t="array" aca="1" ref="B106" ca="1">_xlfn.IFS(Planning!$G101 &lt;= $B$6, Planning!$E101, Planning!$G101 &gt; $B$6, "")</f>
        <v>0</v>
      </c>
      <c r="C106" t="str" cm="1">
        <f t="array" aca="1" ref="C106" ca="1">TEXT(_xlfn.IFS(Planning!$G101 &lt;= $B$6, Planning!$F101, Planning!$G101 &gt; $B$6, ""), "JJ/MM/AA")</f>
        <v>00/01/00</v>
      </c>
      <c r="D106" t="str" cm="1">
        <f t="array" aca="1" ref="D106" ca="1">TEXT(_xlfn.IFS(Planning!$G101 &lt;= $B$6,Planning!$G101, Planning!$G101 &gt; $B$6, ""), "JJ/MM/AA")</f>
        <v>00/01/00</v>
      </c>
      <c r="E106">
        <f t="shared" ca="1" si="15"/>
        <v>0</v>
      </c>
      <c r="F106" s="75">
        <f ca="1">IF(AND(Planning!$G101&lt;='Base de données'!$B$6,D106&lt;&gt;"00/01/00"),1,0)</f>
        <v>0</v>
      </c>
      <c r="G106" s="151">
        <f t="shared" ca="1" si="16"/>
        <v>0</v>
      </c>
      <c r="H106" s="164"/>
      <c r="I106" s="164"/>
      <c r="J106" s="164"/>
      <c r="K106" s="164"/>
      <c r="L106" s="164"/>
      <c r="M106">
        <v>0</v>
      </c>
      <c r="N106">
        <f ca="1">IF(AND(Planning!$G101&lt;F$5,$C106&lt;&gt;"00/01/00"),1,0)</f>
        <v>0</v>
      </c>
      <c r="O106">
        <f ca="1">IF(AND(Planning!$G101&lt;G$5,$C106&lt;&gt;"00/01/00"),1,0)</f>
        <v>0</v>
      </c>
      <c r="P106">
        <f ca="1">IF(AND(Planning!$G101&lt;H$5,$C106&lt;&gt;"00/01/00"),1,0)</f>
        <v>0</v>
      </c>
      <c r="Q106">
        <f ca="1">IF(AND(Planning!$G101&lt;I$5,$C106&lt;&gt;"00/01/00"),1,0)</f>
        <v>0</v>
      </c>
      <c r="R106">
        <f ca="1">IF(AND(Planning!$G101&lt;J$5,$C106&lt;&gt;"00/01/00"),1,0)</f>
        <v>0</v>
      </c>
      <c r="S106">
        <f ca="1">IF(AND(Planning!$G101&lt;K$5,$C106&lt;&gt;"00/01/00"),1,0)</f>
        <v>0</v>
      </c>
      <c r="T106">
        <f ca="1">IF(AND(Planning!$G101&lt;L$5,$C106&lt;&gt;"00/01/00"),1,0)</f>
        <v>0</v>
      </c>
      <c r="U106">
        <f ca="1">IF(AND(Planning!$G101&lt;M$5,$C106&lt;&gt;"00/01/00"),1,0)</f>
        <v>0</v>
      </c>
      <c r="V106">
        <f ca="1">IF(AND(Planning!$G101&lt;N$5,$C106&lt;&gt;"00/01/00"),1,0)</f>
        <v>0</v>
      </c>
      <c r="W106">
        <f ca="1">IF(AND(Planning!$G101&lt;O$5,$C106&lt;&gt;"00/01/00"),1,0)</f>
        <v>0</v>
      </c>
      <c r="X106">
        <f ca="1">IF(AND(Planning!$G101&lt;P$5,$C106&lt;&gt;"00/01/00"),1,0)</f>
        <v>0</v>
      </c>
      <c r="Y106">
        <f ca="1">IF(AND(Planning!$G101&lt;Q$5,$C106&lt;&gt;"00/01/00"),1,0)</f>
        <v>0</v>
      </c>
      <c r="Z106">
        <f ca="1">IF(AND(Planning!$G101&lt;R$5,$C106&lt;&gt;"00/01/00"),1,0)</f>
        <v>0</v>
      </c>
      <c r="AA106">
        <f ca="1">IF(AND(Planning!$E101=100%,$C106&lt;&gt;"00/01/00",Planning!$G101&lt;E$5),1,0)</f>
        <v>0</v>
      </c>
      <c r="AB106">
        <f ca="1">IF(AND(Planning!$E101=100%,$C106&lt;&gt;"00/01/00",Planning!$G101&lt;F$5),1,0)</f>
        <v>0</v>
      </c>
      <c r="AC106">
        <f ca="1">IF(AND(Planning!$E101=100%,$C106&lt;&gt;"00/01/00",Planning!$G101&lt;G$5),1,0)</f>
        <v>0</v>
      </c>
      <c r="AD106">
        <f ca="1">IF(AND(Planning!$E101=100%,$C106&lt;&gt;"00/01/00",Planning!$G101&lt;H$5),1,0)</f>
        <v>0</v>
      </c>
      <c r="AE106">
        <f ca="1">IF(AND(Planning!$E101=100%,$C106&lt;&gt;"00/01/00",Planning!$G101&lt;I$5),1,0)</f>
        <v>0</v>
      </c>
      <c r="AF106">
        <f ca="1">IF(AND(Planning!$E101=100%,$C106&lt;&gt;"00/01/00",Planning!$G101&lt;J$5),1,0)</f>
        <v>0</v>
      </c>
      <c r="AG106">
        <f ca="1">IF(AND(Planning!$E101=100%,$C106&lt;&gt;"00/01/00",Planning!$G101&lt;K$5),1,0)</f>
        <v>0</v>
      </c>
      <c r="AH106">
        <f ca="1">IF(AND(Planning!$E101=100%,$C106&lt;&gt;"00/01/00",Planning!$G101&lt;L$5),1,0)</f>
        <v>0</v>
      </c>
      <c r="AI106">
        <f ca="1">IF(AND(Planning!$E101=100%,$C106&lt;&gt;"00/01/00",Planning!$G101&lt;M$5),1,0)</f>
        <v>0</v>
      </c>
      <c r="AJ106">
        <f ca="1">IF(AND(Planning!$E101=100%,$C106&lt;&gt;"00/01/00",Planning!$G101&lt;N$5),1,0)</f>
        <v>0</v>
      </c>
      <c r="AK106">
        <f ca="1">IF(AND(Planning!$E101=100%,$C106&lt;&gt;"00/01/00",Planning!$G101&lt;O$5),1,0)</f>
        <v>0</v>
      </c>
      <c r="AL106">
        <f ca="1">IF(AND(Planning!$E101=100%,$C106&lt;&gt;"00/01/00",Planning!$G101&lt;P$5),1,0)</f>
        <v>0</v>
      </c>
      <c r="AM106">
        <f ca="1">IF(AND(Planning!$E101=100%,$C106&lt;&gt;"00/01/00",Planning!$G101&lt;Q$5),1,0)</f>
        <v>0</v>
      </c>
      <c r="AN106">
        <f ca="1">IF(AND(Planning!$E101=100%,$C106&lt;&gt;"00/01/00",Planning!$G101&lt;R$5),1,0)</f>
        <v>0</v>
      </c>
    </row>
    <row r="113" spans="1:40" x14ac:dyDescent="0.25">
      <c r="A113" t="s">
        <v>153</v>
      </c>
      <c r="B113" t="s">
        <v>154</v>
      </c>
      <c r="C113" t="s">
        <v>155</v>
      </c>
      <c r="D113" t="s">
        <v>156</v>
      </c>
      <c r="E113" t="s">
        <v>157</v>
      </c>
      <c r="F113" t="s">
        <v>158</v>
      </c>
      <c r="G113" t="s">
        <v>159</v>
      </c>
      <c r="H113" t="s">
        <v>149</v>
      </c>
      <c r="I113" t="s">
        <v>160</v>
      </c>
      <c r="J113" t="s">
        <v>147</v>
      </c>
      <c r="K113" t="s">
        <v>161</v>
      </c>
      <c r="L113" t="s">
        <v>162</v>
      </c>
      <c r="M113" t="s">
        <v>131</v>
      </c>
      <c r="N113" t="s">
        <v>132</v>
      </c>
      <c r="O113" t="s">
        <v>133</v>
      </c>
      <c r="P113" t="s">
        <v>134</v>
      </c>
      <c r="Q113" t="s">
        <v>135</v>
      </c>
      <c r="R113" t="s">
        <v>136</v>
      </c>
      <c r="S113" t="s">
        <v>137</v>
      </c>
      <c r="T113" t="s">
        <v>138</v>
      </c>
      <c r="U113" t="s">
        <v>139</v>
      </c>
      <c r="V113" t="s">
        <v>140</v>
      </c>
      <c r="W113" t="s">
        <v>141</v>
      </c>
      <c r="X113" t="s">
        <v>142</v>
      </c>
      <c r="Y113" t="s">
        <v>143</v>
      </c>
      <c r="Z113" t="s">
        <v>144</v>
      </c>
      <c r="AA113" t="s">
        <v>131</v>
      </c>
      <c r="AB113" t="s">
        <v>132</v>
      </c>
      <c r="AC113" t="s">
        <v>133</v>
      </c>
      <c r="AD113" t="s">
        <v>134</v>
      </c>
      <c r="AE113" t="s">
        <v>135</v>
      </c>
      <c r="AF113" t="s">
        <v>136</v>
      </c>
      <c r="AG113" t="s">
        <v>137</v>
      </c>
      <c r="AH113" t="s">
        <v>138</v>
      </c>
      <c r="AI113" t="s">
        <v>139</v>
      </c>
      <c r="AJ113" t="s">
        <v>140</v>
      </c>
      <c r="AK113" t="s">
        <v>141</v>
      </c>
      <c r="AL113" t="s">
        <v>142</v>
      </c>
      <c r="AM113" t="s">
        <v>143</v>
      </c>
      <c r="AN113" t="s">
        <v>144</v>
      </c>
    </row>
    <row r="114" spans="1:40" x14ac:dyDescent="0.25">
      <c r="A114" t="str" cm="1">
        <f t="array" aca="1" ref="A114" ca="1">_xlfn.IFS('Planning initial'!$G6&lt;= $B$6, 'Planning initial'!$B6, 'Planning initial'!$G6 &gt; $B$6, "")</f>
        <v>A - Analyse du besoin et spécifications</v>
      </c>
      <c r="B114" s="76" cm="1">
        <f t="array" aca="1" ref="B114" ca="1">_xlfn.IFS('Planning initial'!$G6 &lt;= $B$6, 'Planning initial'!$E6, 'Planning initial'!$G6 &gt; $B$6, "")</f>
        <v>1</v>
      </c>
      <c r="C114" t="str" cm="1">
        <f t="array" aca="1" ref="C114" ca="1">TEXT(_xlfn.IFS('Planning initial'!$G6 &lt;= $B$6, 'Planning initial'!$F6, 'Planning initial'!$G6 &gt; $B$6, ""), "JJ/MM/AA")</f>
        <v>04/10/21</v>
      </c>
      <c r="D114" t="str" cm="1">
        <f t="array" aca="1" ref="D114" ca="1">TEXT(_xlfn.IFS('Planning initial'!$G6 &lt;= $B$6,'Planning initial'!$G6, 'Planning initial'!$G6&gt; $B$6, ""), "JJ/MM/AA")</f>
        <v>14/10/21</v>
      </c>
      <c r="E114">
        <f ca="1">IF(B114=100%,1, 0)</f>
        <v>1</v>
      </c>
      <c r="F114" s="75">
        <f ca="1">IF(AND('Planning initial'!$G6&lt;='Base de données'!$B$6,D114&lt;&gt;"00/01/00"),1,0)</f>
        <v>1</v>
      </c>
      <c r="G114" s="151">
        <f ca="1">IF(A114&lt;&gt;0,1,0)</f>
        <v>1</v>
      </c>
      <c r="H114" s="164">
        <f ca="1">SUM(E114:E208)</f>
        <v>10</v>
      </c>
      <c r="I114" s="164">
        <f ca="1">SUM(G114:G208)</f>
        <v>52</v>
      </c>
      <c r="J114" s="164">
        <f ca="1">SUM(F114:F208)</f>
        <v>52</v>
      </c>
      <c r="K114" s="164">
        <f ca="1">I114-H114</f>
        <v>42</v>
      </c>
      <c r="L114" s="164">
        <f ca="1">J114-H114</f>
        <v>42</v>
      </c>
      <c r="M114">
        <v>0</v>
      </c>
      <c r="N114">
        <f ca="1">IF(AND('Planning initial'!$G6&lt;F$5,$C114&lt;&gt;"00/01/00"),1,0)</f>
        <v>0</v>
      </c>
      <c r="O114">
        <f ca="1">IF(AND('Planning initial'!$G6&lt;G$5,$C114&lt;&gt;"00/01/00"),1,0)</f>
        <v>1</v>
      </c>
      <c r="P114">
        <f ca="1">IF(AND('Planning initial'!$G6&lt;H$5,$C114&lt;&gt;"00/01/00"),1,0)</f>
        <v>1</v>
      </c>
      <c r="Q114">
        <f ca="1">IF(AND('Planning initial'!$G6&lt;I$5,$C114&lt;&gt;"00/01/00"),1,0)</f>
        <v>1</v>
      </c>
      <c r="R114">
        <f ca="1">IF(AND('Planning initial'!$G6&lt;J$5,$C114&lt;&gt;"00/01/00"),1,0)</f>
        <v>1</v>
      </c>
      <c r="S114">
        <f ca="1">IF(AND('Planning initial'!$G6&lt;K$5,$C114&lt;&gt;"00/01/00"),1,0)</f>
        <v>1</v>
      </c>
      <c r="T114">
        <f ca="1">IF(AND('Planning initial'!$G6&lt;L$5,$C114&lt;&gt;"00/01/00"),1,0)</f>
        <v>1</v>
      </c>
      <c r="U114">
        <f ca="1">IF(AND('Planning initial'!$G6&lt;M$5,$C114&lt;&gt;"00/01/00"),1,0)</f>
        <v>1</v>
      </c>
      <c r="V114">
        <f ca="1">IF(AND('Planning initial'!$G6&lt;N$5,$C114&lt;&gt;"00/01/00"),1,0)</f>
        <v>1</v>
      </c>
      <c r="W114">
        <f ca="1">IF(AND('Planning initial'!$G6&lt;O$5,$C114&lt;&gt;"00/01/00"),1,0)</f>
        <v>1</v>
      </c>
      <c r="X114">
        <f ca="1">IF(AND('Planning initial'!$G6&lt;P$5,$C114&lt;&gt;"00/01/00"),1,0)</f>
        <v>1</v>
      </c>
      <c r="Y114">
        <f ca="1">IF(AND('Planning initial'!$G6&lt;Q$5,$C114&lt;&gt;"00/01/00"),1,0)</f>
        <v>1</v>
      </c>
      <c r="Z114">
        <f ca="1">IF(AND('Planning initial'!$G6&lt;R$5,$C114&lt;&gt;"00/01/00"),1,0)</f>
        <v>1</v>
      </c>
      <c r="AA114">
        <f ca="1">IF(AND('Planning initial'!$E6=100%,$C114&lt;&gt;"00/01/00",'Planning initial'!$G6&lt;E$5),1,0)</f>
        <v>0</v>
      </c>
      <c r="AB114">
        <f ca="1">IF(AND('Planning initial'!$E6=100%,$C114&lt;&gt;"00/01/00",'Planning initial'!$G6&lt;F$5),1,0)</f>
        <v>0</v>
      </c>
      <c r="AC114">
        <f ca="1">IF(AND('Planning initial'!$E6=100%,$C114&lt;&gt;"00/01/00",'Planning initial'!$G6&lt;G$5),1,0)</f>
        <v>1</v>
      </c>
      <c r="AD114">
        <f ca="1">IF(AND('Planning initial'!$E6=100%,$C114&lt;&gt;"00/01/00",'Planning initial'!$G6&lt;H$5),1,0)</f>
        <v>1</v>
      </c>
      <c r="AE114">
        <f ca="1">IF(AND('Planning initial'!$E6=100%,$C114&lt;&gt;"00/01/00",'Planning initial'!$G6&lt;I$5),1,0)</f>
        <v>1</v>
      </c>
      <c r="AF114">
        <f ca="1">IF(AND('Planning initial'!$E6=100%,$C114&lt;&gt;"00/01/00",'Planning initial'!$G6&lt;J$5),1,0)</f>
        <v>1</v>
      </c>
      <c r="AG114">
        <f ca="1">IF(AND('Planning initial'!$E6=100%,$C114&lt;&gt;"00/01/00",'Planning initial'!$G6&lt;K$5),1,0)</f>
        <v>1</v>
      </c>
      <c r="AH114">
        <f ca="1">IF(AND('Planning initial'!$E6=100%,$C114&lt;&gt;"00/01/00",'Planning initial'!$G6&lt;L$5),1,0)</f>
        <v>1</v>
      </c>
      <c r="AI114">
        <f ca="1">IF(AND('Planning initial'!$E6=100%,$C114&lt;&gt;"00/01/00",'Planning initial'!$G6&lt;M$5),1,0)</f>
        <v>1</v>
      </c>
      <c r="AJ114">
        <f ca="1">IF(AND('Planning initial'!$E6=100%,$C114&lt;&gt;"00/01/00",'Planning initial'!$G6&lt;N$5),1,0)</f>
        <v>1</v>
      </c>
      <c r="AK114">
        <f ca="1">IF(AND('Planning initial'!$E6=100%,$C114&lt;&gt;"00/01/00",'Planning initial'!$G6&lt;O$5),1,0)</f>
        <v>1</v>
      </c>
      <c r="AL114">
        <f ca="1">IF(AND('Planning initial'!$E6=100%,$C114&lt;&gt;"00/01/00",'Planning initial'!$G6&lt;P$5),1,0)</f>
        <v>1</v>
      </c>
      <c r="AM114">
        <f ca="1">IF(AND('Planning initial'!$E6=100%,$C114&lt;&gt;"00/01/00",'Planning initial'!$G6&lt;Q$5),1,0)</f>
        <v>1</v>
      </c>
      <c r="AN114">
        <f ca="1">IF(AND('Planning initial'!$E6=100%,$C114&lt;&gt;"00/01/00",'Planning initial'!$G6&lt;R$5),1,0)</f>
        <v>1</v>
      </c>
    </row>
    <row r="115" spans="1:40" x14ac:dyDescent="0.25">
      <c r="A115" t="str" cm="1">
        <f t="array" aca="1" ref="A115" ca="1">_xlfn.IFS('Planning initial'!$G7&lt;= $B$6, 'Planning initial'!$B7, 'Planning initial'!$G7 &gt; $B$6, "")</f>
        <v>A.1.0 - Compréhension du besoin et application proposée (+ludique)</v>
      </c>
      <c r="B115" s="76" cm="1">
        <f t="array" aca="1" ref="B115" ca="1">_xlfn.IFS('Planning initial'!$G7 &lt;= $B$6, 'Planning initial'!$E7, 'Planning initial'!$G7 &gt; $B$6, "")</f>
        <v>1</v>
      </c>
      <c r="C115" t="str" cm="1">
        <f t="array" aca="1" ref="C115" ca="1">TEXT(_xlfn.IFS('Planning initial'!$G7 &lt;= $B$6, 'Planning initial'!$F7, 'Planning initial'!$G7 &gt; $B$6, ""), "JJ/MM/AA")</f>
        <v>04/10/21</v>
      </c>
      <c r="D115" t="str" cm="1">
        <f t="array" aca="1" ref="D115" ca="1">TEXT(_xlfn.IFS('Planning initial'!$G7 &lt;= $B$6,'Planning initial'!$G7, 'Planning initial'!$G7&gt; $B$6, ""), "JJ/MM/AA")</f>
        <v>08/10/21</v>
      </c>
      <c r="E115">
        <f t="shared" ref="E115:E178" ca="1" si="17">IF(B115=100%,1, 0)</f>
        <v>1</v>
      </c>
      <c r="F115" s="75">
        <f ca="1">IF(AND('Planning initial'!$G7&lt;='Base de données'!$B$6,D115&lt;&gt;"00/01/00"),1,0)</f>
        <v>1</v>
      </c>
      <c r="G115" s="151">
        <f t="shared" ref="G115:G178" ca="1" si="18">IF(A115&lt;&gt;0,1,0)</f>
        <v>1</v>
      </c>
      <c r="H115" s="164"/>
      <c r="I115" s="164"/>
      <c r="J115" s="164"/>
      <c r="K115" s="164"/>
      <c r="L115" s="164"/>
      <c r="M115">
        <v>0</v>
      </c>
      <c r="N115">
        <f ca="1">IF(AND('Planning initial'!$G7&lt;F$5,$C115&lt;&gt;"00/01/00"),1,0)</f>
        <v>1</v>
      </c>
      <c r="O115">
        <f ca="1">IF(AND('Planning initial'!$G7&lt;G$5,$C115&lt;&gt;"00/01/00"),1,0)</f>
        <v>1</v>
      </c>
      <c r="P115">
        <f ca="1">IF(AND('Planning initial'!$G7&lt;H$5,$C115&lt;&gt;"00/01/00"),1,0)</f>
        <v>1</v>
      </c>
      <c r="Q115">
        <f ca="1">IF(AND('Planning initial'!$G7&lt;I$5,$C115&lt;&gt;"00/01/00"),1,0)</f>
        <v>1</v>
      </c>
      <c r="R115">
        <f ca="1">IF(AND('Planning initial'!$G7&lt;J$5,$C115&lt;&gt;"00/01/00"),1,0)</f>
        <v>1</v>
      </c>
      <c r="S115">
        <f ca="1">IF(AND('Planning initial'!$G7&lt;K$5,$C115&lt;&gt;"00/01/00"),1,0)</f>
        <v>1</v>
      </c>
      <c r="T115">
        <f ca="1">IF(AND('Planning initial'!$G7&lt;L$5,$C115&lt;&gt;"00/01/00"),1,0)</f>
        <v>1</v>
      </c>
      <c r="U115">
        <f ca="1">IF(AND('Planning initial'!$G7&lt;M$5,$C115&lt;&gt;"00/01/00"),1,0)</f>
        <v>1</v>
      </c>
      <c r="V115">
        <f ca="1">IF(AND('Planning initial'!$G7&lt;N$5,$C115&lt;&gt;"00/01/00"),1,0)</f>
        <v>1</v>
      </c>
      <c r="W115">
        <f ca="1">IF(AND('Planning initial'!$G7&lt;O$5,$C115&lt;&gt;"00/01/00"),1,0)</f>
        <v>1</v>
      </c>
      <c r="X115">
        <f ca="1">IF(AND('Planning initial'!$G7&lt;P$5,$C115&lt;&gt;"00/01/00"),1,0)</f>
        <v>1</v>
      </c>
      <c r="Y115">
        <f ca="1">IF(AND('Planning initial'!$G7&lt;Q$5,$C115&lt;&gt;"00/01/00"),1,0)</f>
        <v>1</v>
      </c>
      <c r="Z115">
        <f ca="1">IF(AND('Planning initial'!$G7&lt;R$5,$C115&lt;&gt;"00/01/00"),1,0)</f>
        <v>1</v>
      </c>
      <c r="AA115">
        <f ca="1">IF(AND('Planning initial'!$E7=100%,$C115&lt;&gt;"00/01/00",'Planning initial'!$G7&lt;E$5),1,0)</f>
        <v>0</v>
      </c>
      <c r="AB115">
        <f ca="1">IF(AND('Planning initial'!$E7=100%,$C115&lt;&gt;"00/01/00",'Planning initial'!$G7&lt;F$5),1,0)</f>
        <v>1</v>
      </c>
      <c r="AC115">
        <f ca="1">IF(AND('Planning initial'!$E7=100%,$C115&lt;&gt;"00/01/00",'Planning initial'!$G7&lt;G$5),1,0)</f>
        <v>1</v>
      </c>
      <c r="AD115">
        <f ca="1">IF(AND('Planning initial'!$E7=100%,$C115&lt;&gt;"00/01/00",'Planning initial'!$G7&lt;H$5),1,0)</f>
        <v>1</v>
      </c>
      <c r="AE115">
        <f ca="1">IF(AND('Planning initial'!$E7=100%,$C115&lt;&gt;"00/01/00",'Planning initial'!$G7&lt;I$5),1,0)</f>
        <v>1</v>
      </c>
      <c r="AF115">
        <f ca="1">IF(AND('Planning initial'!$E7=100%,$C115&lt;&gt;"00/01/00",'Planning initial'!$G7&lt;J$5),1,0)</f>
        <v>1</v>
      </c>
      <c r="AG115">
        <f ca="1">IF(AND('Planning initial'!$E7=100%,$C115&lt;&gt;"00/01/00",'Planning initial'!$G7&lt;K$5),1,0)</f>
        <v>1</v>
      </c>
      <c r="AH115">
        <f ca="1">IF(AND('Planning initial'!$E7=100%,$C115&lt;&gt;"00/01/00",'Planning initial'!$G7&lt;L$5),1,0)</f>
        <v>1</v>
      </c>
      <c r="AI115">
        <f ca="1">IF(AND('Planning initial'!$E7=100%,$C115&lt;&gt;"00/01/00",'Planning initial'!$G7&lt;M$5),1,0)</f>
        <v>1</v>
      </c>
      <c r="AJ115">
        <f ca="1">IF(AND('Planning initial'!$E7=100%,$C115&lt;&gt;"00/01/00",'Planning initial'!$G7&lt;N$5),1,0)</f>
        <v>1</v>
      </c>
      <c r="AK115">
        <f ca="1">IF(AND('Planning initial'!$E7=100%,$C115&lt;&gt;"00/01/00",'Planning initial'!$G7&lt;O$5),1,0)</f>
        <v>1</v>
      </c>
      <c r="AL115">
        <f ca="1">IF(AND('Planning initial'!$E7=100%,$C115&lt;&gt;"00/01/00",'Planning initial'!$G7&lt;P$5),1,0)</f>
        <v>1</v>
      </c>
      <c r="AM115">
        <f ca="1">IF(AND('Planning initial'!$E7=100%,$C115&lt;&gt;"00/01/00",'Planning initial'!$G7&lt;Q$5),1,0)</f>
        <v>1</v>
      </c>
      <c r="AN115">
        <f ca="1">IF(AND('Planning initial'!$E7=100%,$C115&lt;&gt;"00/01/00",'Planning initial'!$G7&lt;R$5),1,0)</f>
        <v>1</v>
      </c>
    </row>
    <row r="116" spans="1:40" x14ac:dyDescent="0.25">
      <c r="A116" t="str" cm="1">
        <f t="array" aca="1" ref="A116" ca="1">_xlfn.IFS('Planning initial'!$G8&lt;= $B$6, 'Planning initial'!$B8, 'Planning initial'!$G8 &gt; $B$6, "")</f>
        <v>A.2.0 - Diagramme UML use case</v>
      </c>
      <c r="B116" s="76" cm="1">
        <f t="array" aca="1" ref="B116" ca="1">_xlfn.IFS('Planning initial'!$G8 &lt;= $B$6, 'Planning initial'!$E8, 'Planning initial'!$G8 &gt; $B$6, "")</f>
        <v>1</v>
      </c>
      <c r="C116" t="str" cm="1">
        <f t="array" aca="1" ref="C116" ca="1">TEXT(_xlfn.IFS('Planning initial'!$G8 &lt;= $B$6, 'Planning initial'!$F8, 'Planning initial'!$G8 &gt; $B$6, ""), "JJ/MM/AA")</f>
        <v>05/10/21</v>
      </c>
      <c r="D116" t="str" cm="1">
        <f t="array" aca="1" ref="D116" ca="1">TEXT(_xlfn.IFS('Planning initial'!$G8 &lt;= $B$6,'Planning initial'!$G8, 'Planning initial'!$G8&gt; $B$6, ""), "JJ/MM/AA")</f>
        <v>11/10/21</v>
      </c>
      <c r="E116">
        <f t="shared" ca="1" si="17"/>
        <v>1</v>
      </c>
      <c r="F116" s="75">
        <f ca="1">IF(AND('Planning initial'!$G8&lt;='Base de données'!$B$6,D116&lt;&gt;"00/01/00"),1,0)</f>
        <v>1</v>
      </c>
      <c r="G116" s="151">
        <f t="shared" ca="1" si="18"/>
        <v>1</v>
      </c>
      <c r="H116" s="164"/>
      <c r="I116" s="164"/>
      <c r="J116" s="164"/>
      <c r="K116" s="164"/>
      <c r="L116" s="164"/>
      <c r="M116">
        <v>0</v>
      </c>
      <c r="N116">
        <f ca="1">IF(AND('Planning initial'!$G8&lt;F$5,$C116&lt;&gt;"00/01/00"),1,0)</f>
        <v>0</v>
      </c>
      <c r="O116">
        <f ca="1">IF(AND('Planning initial'!$G8&lt;G$5,$C116&lt;&gt;"00/01/00"),1,0)</f>
        <v>1</v>
      </c>
      <c r="P116">
        <f ca="1">IF(AND('Planning initial'!$G8&lt;H$5,$C116&lt;&gt;"00/01/00"),1,0)</f>
        <v>1</v>
      </c>
      <c r="Q116">
        <f ca="1">IF(AND('Planning initial'!$G8&lt;I$5,$C116&lt;&gt;"00/01/00"),1,0)</f>
        <v>1</v>
      </c>
      <c r="R116">
        <f ca="1">IF(AND('Planning initial'!$G8&lt;J$5,$C116&lt;&gt;"00/01/00"),1,0)</f>
        <v>1</v>
      </c>
      <c r="S116">
        <f ca="1">IF(AND('Planning initial'!$G8&lt;K$5,$C116&lt;&gt;"00/01/00"),1,0)</f>
        <v>1</v>
      </c>
      <c r="T116">
        <f ca="1">IF(AND('Planning initial'!$G8&lt;L$5,$C116&lt;&gt;"00/01/00"),1,0)</f>
        <v>1</v>
      </c>
      <c r="U116">
        <f ca="1">IF(AND('Planning initial'!$G8&lt;M$5,$C116&lt;&gt;"00/01/00"),1,0)</f>
        <v>1</v>
      </c>
      <c r="V116">
        <f ca="1">IF(AND('Planning initial'!$G8&lt;N$5,$C116&lt;&gt;"00/01/00"),1,0)</f>
        <v>1</v>
      </c>
      <c r="W116">
        <f ca="1">IF(AND('Planning initial'!$G8&lt;O$5,$C116&lt;&gt;"00/01/00"),1,0)</f>
        <v>1</v>
      </c>
      <c r="X116">
        <f ca="1">IF(AND('Planning initial'!$G8&lt;P$5,$C116&lt;&gt;"00/01/00"),1,0)</f>
        <v>1</v>
      </c>
      <c r="Y116">
        <f ca="1">IF(AND('Planning initial'!$G8&lt;Q$5,$C116&lt;&gt;"00/01/00"),1,0)</f>
        <v>1</v>
      </c>
      <c r="Z116">
        <f ca="1">IF(AND('Planning initial'!$G8&lt;R$5,$C116&lt;&gt;"00/01/00"),1,0)</f>
        <v>1</v>
      </c>
      <c r="AA116">
        <f ca="1">IF(AND('Planning initial'!$E8=100%,$C116&lt;&gt;"00/01/00",'Planning initial'!$G8&lt;E$5),1,0)</f>
        <v>0</v>
      </c>
      <c r="AB116">
        <f ca="1">IF(AND('Planning initial'!$E8=100%,$C116&lt;&gt;"00/01/00",'Planning initial'!$G8&lt;F$5),1,0)</f>
        <v>0</v>
      </c>
      <c r="AC116">
        <f ca="1">IF(AND('Planning initial'!$E8=100%,$C116&lt;&gt;"00/01/00",'Planning initial'!$G8&lt;G$5),1,0)</f>
        <v>1</v>
      </c>
      <c r="AD116">
        <f ca="1">IF(AND('Planning initial'!$E8=100%,$C116&lt;&gt;"00/01/00",'Planning initial'!$G8&lt;H$5),1,0)</f>
        <v>1</v>
      </c>
      <c r="AE116">
        <f ca="1">IF(AND('Planning initial'!$E8=100%,$C116&lt;&gt;"00/01/00",'Planning initial'!$G8&lt;I$5),1,0)</f>
        <v>1</v>
      </c>
      <c r="AF116">
        <f ca="1">IF(AND('Planning initial'!$E8=100%,$C116&lt;&gt;"00/01/00",'Planning initial'!$G8&lt;J$5),1,0)</f>
        <v>1</v>
      </c>
      <c r="AG116">
        <f ca="1">IF(AND('Planning initial'!$E8=100%,$C116&lt;&gt;"00/01/00",'Planning initial'!$G8&lt;K$5),1,0)</f>
        <v>1</v>
      </c>
      <c r="AH116">
        <f ca="1">IF(AND('Planning initial'!$E8=100%,$C116&lt;&gt;"00/01/00",'Planning initial'!$G8&lt;L$5),1,0)</f>
        <v>1</v>
      </c>
      <c r="AI116">
        <f ca="1">IF(AND('Planning initial'!$E8=100%,$C116&lt;&gt;"00/01/00",'Planning initial'!$G8&lt;M$5),1,0)</f>
        <v>1</v>
      </c>
      <c r="AJ116">
        <f ca="1">IF(AND('Planning initial'!$E8=100%,$C116&lt;&gt;"00/01/00",'Planning initial'!$G8&lt;N$5),1,0)</f>
        <v>1</v>
      </c>
      <c r="AK116">
        <f ca="1">IF(AND('Planning initial'!$E8=100%,$C116&lt;&gt;"00/01/00",'Planning initial'!$G8&lt;O$5),1,0)</f>
        <v>1</v>
      </c>
      <c r="AL116">
        <f ca="1">IF(AND('Planning initial'!$E8=100%,$C116&lt;&gt;"00/01/00",'Planning initial'!$G8&lt;P$5),1,0)</f>
        <v>1</v>
      </c>
      <c r="AM116">
        <f ca="1">IF(AND('Planning initial'!$E8=100%,$C116&lt;&gt;"00/01/00",'Planning initial'!$G8&lt;Q$5),1,0)</f>
        <v>1</v>
      </c>
      <c r="AN116">
        <f ca="1">IF(AND('Planning initial'!$E8=100%,$C116&lt;&gt;"00/01/00",'Planning initial'!$G8&lt;R$5),1,0)</f>
        <v>1</v>
      </c>
    </row>
    <row r="117" spans="1:40" x14ac:dyDescent="0.25">
      <c r="A117" t="str" cm="1">
        <f t="array" aca="1" ref="A117" ca="1">_xlfn.IFS('Planning initial'!$G9&lt;= $B$6, 'Planning initial'!$B9, 'Planning initial'!$G9 &gt; $B$6, "")</f>
        <v>A.2.5 - Diagramme UML d'activité</v>
      </c>
      <c r="B117" s="76" cm="1">
        <f t="array" aca="1" ref="B117" ca="1">_xlfn.IFS('Planning initial'!$G9 &lt;= $B$6, 'Planning initial'!$E9, 'Planning initial'!$G9 &gt; $B$6, "")</f>
        <v>1</v>
      </c>
      <c r="C117" t="str" cm="1">
        <f t="array" aca="1" ref="C117" ca="1">TEXT(_xlfn.IFS('Planning initial'!$G9 &lt;= $B$6, 'Planning initial'!$F9, 'Planning initial'!$G9 &gt; $B$6, ""), "JJ/MM/AA")</f>
        <v>08/10/21</v>
      </c>
      <c r="D117" t="str" cm="1">
        <f t="array" aca="1" ref="D117" ca="1">TEXT(_xlfn.IFS('Planning initial'!$G9 &lt;= $B$6,'Planning initial'!$G9, 'Planning initial'!$G9&gt; $B$6, ""), "JJ/MM/AA")</f>
        <v>11/10/21</v>
      </c>
      <c r="E117">
        <f t="shared" ca="1" si="17"/>
        <v>1</v>
      </c>
      <c r="F117" s="75">
        <f ca="1">IF(AND('Planning initial'!$G9&lt;='Base de données'!$B$6,D117&lt;&gt;"00/01/00"),1,0)</f>
        <v>1</v>
      </c>
      <c r="G117" s="151">
        <f t="shared" ca="1" si="18"/>
        <v>1</v>
      </c>
      <c r="H117" s="164"/>
      <c r="I117" s="164"/>
      <c r="J117" s="164"/>
      <c r="K117" s="164"/>
      <c r="L117" s="164"/>
      <c r="M117">
        <v>0</v>
      </c>
      <c r="N117">
        <f ca="1">IF(AND('Planning initial'!$G9&lt;F$5,$C117&lt;&gt;"00/01/00"),1,0)</f>
        <v>0</v>
      </c>
      <c r="O117">
        <f ca="1">IF(AND('Planning initial'!$G9&lt;G$5,$C117&lt;&gt;"00/01/00"),1,0)</f>
        <v>1</v>
      </c>
      <c r="P117">
        <f ca="1">IF(AND('Planning initial'!$G9&lt;H$5,$C117&lt;&gt;"00/01/00"),1,0)</f>
        <v>1</v>
      </c>
      <c r="Q117">
        <f ca="1">IF(AND('Planning initial'!$G9&lt;I$5,$C117&lt;&gt;"00/01/00"),1,0)</f>
        <v>1</v>
      </c>
      <c r="R117">
        <f ca="1">IF(AND('Planning initial'!$G9&lt;J$5,$C117&lt;&gt;"00/01/00"),1,0)</f>
        <v>1</v>
      </c>
      <c r="S117">
        <f ca="1">IF(AND('Planning initial'!$G9&lt;K$5,$C117&lt;&gt;"00/01/00"),1,0)</f>
        <v>1</v>
      </c>
      <c r="T117">
        <f ca="1">IF(AND('Planning initial'!$G9&lt;L$5,$C117&lt;&gt;"00/01/00"),1,0)</f>
        <v>1</v>
      </c>
      <c r="U117">
        <f ca="1">IF(AND('Planning initial'!$G9&lt;M$5,$C117&lt;&gt;"00/01/00"),1,0)</f>
        <v>1</v>
      </c>
      <c r="V117">
        <f ca="1">IF(AND('Planning initial'!$G9&lt;N$5,$C117&lt;&gt;"00/01/00"),1,0)</f>
        <v>1</v>
      </c>
      <c r="W117">
        <f ca="1">IF(AND('Planning initial'!$G9&lt;O$5,$C117&lt;&gt;"00/01/00"),1,0)</f>
        <v>1</v>
      </c>
      <c r="X117">
        <f ca="1">IF(AND('Planning initial'!$G9&lt;P$5,$C117&lt;&gt;"00/01/00"),1,0)</f>
        <v>1</v>
      </c>
      <c r="Y117">
        <f ca="1">IF(AND('Planning initial'!$G9&lt;Q$5,$C117&lt;&gt;"00/01/00"),1,0)</f>
        <v>1</v>
      </c>
      <c r="Z117">
        <f ca="1">IF(AND('Planning initial'!$G9&lt;R$5,$C117&lt;&gt;"00/01/00"),1,0)</f>
        <v>1</v>
      </c>
      <c r="AA117">
        <f ca="1">IF(AND('Planning initial'!$E9=100%,$C117&lt;&gt;"00/01/00",'Planning initial'!$G9&lt;E$5),1,0)</f>
        <v>0</v>
      </c>
      <c r="AB117">
        <f ca="1">IF(AND('Planning initial'!$E9=100%,$C117&lt;&gt;"00/01/00",'Planning initial'!$G9&lt;F$5),1,0)</f>
        <v>0</v>
      </c>
      <c r="AC117">
        <f ca="1">IF(AND('Planning initial'!$E9=100%,$C117&lt;&gt;"00/01/00",'Planning initial'!$G9&lt;G$5),1,0)</f>
        <v>1</v>
      </c>
      <c r="AD117">
        <f ca="1">IF(AND('Planning initial'!$E9=100%,$C117&lt;&gt;"00/01/00",'Planning initial'!$G9&lt;H$5),1,0)</f>
        <v>1</v>
      </c>
      <c r="AE117">
        <f ca="1">IF(AND('Planning initial'!$E9=100%,$C117&lt;&gt;"00/01/00",'Planning initial'!$G9&lt;I$5),1,0)</f>
        <v>1</v>
      </c>
      <c r="AF117">
        <f ca="1">IF(AND('Planning initial'!$E9=100%,$C117&lt;&gt;"00/01/00",'Planning initial'!$G9&lt;J$5),1,0)</f>
        <v>1</v>
      </c>
      <c r="AG117">
        <f ca="1">IF(AND('Planning initial'!$E9=100%,$C117&lt;&gt;"00/01/00",'Planning initial'!$G9&lt;K$5),1,0)</f>
        <v>1</v>
      </c>
      <c r="AH117">
        <f ca="1">IF(AND('Planning initial'!$E9=100%,$C117&lt;&gt;"00/01/00",'Planning initial'!$G9&lt;L$5),1,0)</f>
        <v>1</v>
      </c>
      <c r="AI117">
        <f ca="1">IF(AND('Planning initial'!$E9=100%,$C117&lt;&gt;"00/01/00",'Planning initial'!$G9&lt;M$5),1,0)</f>
        <v>1</v>
      </c>
      <c r="AJ117">
        <f ca="1">IF(AND('Planning initial'!$E9=100%,$C117&lt;&gt;"00/01/00",'Planning initial'!$G9&lt;N$5),1,0)</f>
        <v>1</v>
      </c>
      <c r="AK117">
        <f ca="1">IF(AND('Planning initial'!$E9=100%,$C117&lt;&gt;"00/01/00",'Planning initial'!$G9&lt;O$5),1,0)</f>
        <v>1</v>
      </c>
      <c r="AL117">
        <f ca="1">IF(AND('Planning initial'!$E9=100%,$C117&lt;&gt;"00/01/00",'Planning initial'!$G9&lt;P$5),1,0)</f>
        <v>1</v>
      </c>
      <c r="AM117">
        <f ca="1">IF(AND('Planning initial'!$E9=100%,$C117&lt;&gt;"00/01/00",'Planning initial'!$G9&lt;Q$5),1,0)</f>
        <v>1</v>
      </c>
      <c r="AN117">
        <f ca="1">IF(AND('Planning initial'!$E9=100%,$C117&lt;&gt;"00/01/00",'Planning initial'!$G9&lt;R$5),1,0)</f>
        <v>1</v>
      </c>
    </row>
    <row r="118" spans="1:40" x14ac:dyDescent="0.25">
      <c r="A118" t="str" cm="1">
        <f t="array" aca="1" ref="A118" ca="1">_xlfn.IFS('Planning initial'!$G10&lt;= $B$6, 'Planning initial'!$B10, 'Planning initial'!$G10 &gt; $B$6, "")</f>
        <v>A.3.0 - Plan du site</v>
      </c>
      <c r="B118" s="76" cm="1">
        <f t="array" aca="1" ref="B118" ca="1">_xlfn.IFS('Planning initial'!$G10 &lt;= $B$6, 'Planning initial'!$E10, 'Planning initial'!$G10 &gt; $B$6, "")</f>
        <v>1</v>
      </c>
      <c r="C118" t="str" cm="1">
        <f t="array" aca="1" ref="C118" ca="1">TEXT(_xlfn.IFS('Planning initial'!$G10 &lt;= $B$6, 'Planning initial'!$F10, 'Planning initial'!$G10 &gt; $B$6, ""), "JJ/MM/AA")</f>
        <v>08/10/21</v>
      </c>
      <c r="D118" t="str" cm="1">
        <f t="array" aca="1" ref="D118" ca="1">TEXT(_xlfn.IFS('Planning initial'!$G10 &lt;= $B$6,'Planning initial'!$G10, 'Planning initial'!$G10&gt; $B$6, ""), "JJ/MM/AA")</f>
        <v>11/10/21</v>
      </c>
      <c r="E118">
        <f t="shared" ca="1" si="17"/>
        <v>1</v>
      </c>
      <c r="F118" s="75">
        <f ca="1">IF(AND('Planning initial'!$G10&lt;='Base de données'!$B$6,D118&lt;&gt;"00/01/00"),1,0)</f>
        <v>1</v>
      </c>
      <c r="G118" s="151">
        <f t="shared" ca="1" si="18"/>
        <v>1</v>
      </c>
      <c r="H118" s="164"/>
      <c r="I118" s="164"/>
      <c r="J118" s="164"/>
      <c r="K118" s="164"/>
      <c r="L118" s="164"/>
      <c r="M118">
        <v>0</v>
      </c>
      <c r="N118">
        <f ca="1">IF(AND('Planning initial'!$G10&lt;F$5,$C118&lt;&gt;"00/01/00"),1,0)</f>
        <v>0</v>
      </c>
      <c r="O118">
        <f ca="1">IF(AND('Planning initial'!$G10&lt;G$5,$C118&lt;&gt;"00/01/00"),1,0)</f>
        <v>1</v>
      </c>
      <c r="P118">
        <f ca="1">IF(AND('Planning initial'!$G10&lt;H$5,$C118&lt;&gt;"00/01/00"),1,0)</f>
        <v>1</v>
      </c>
      <c r="Q118">
        <f ca="1">IF(AND('Planning initial'!$G10&lt;I$5,$C118&lt;&gt;"00/01/00"),1,0)</f>
        <v>1</v>
      </c>
      <c r="R118">
        <f ca="1">IF(AND('Planning initial'!$G10&lt;J$5,$C118&lt;&gt;"00/01/00"),1,0)</f>
        <v>1</v>
      </c>
      <c r="S118">
        <f ca="1">IF(AND('Planning initial'!$G10&lt;K$5,$C118&lt;&gt;"00/01/00"),1,0)</f>
        <v>1</v>
      </c>
      <c r="T118">
        <f ca="1">IF(AND('Planning initial'!$G10&lt;L$5,$C118&lt;&gt;"00/01/00"),1,0)</f>
        <v>1</v>
      </c>
      <c r="U118">
        <f ca="1">IF(AND('Planning initial'!$G10&lt;M$5,$C118&lt;&gt;"00/01/00"),1,0)</f>
        <v>1</v>
      </c>
      <c r="V118">
        <f ca="1">IF(AND('Planning initial'!$G10&lt;N$5,$C118&lt;&gt;"00/01/00"),1,0)</f>
        <v>1</v>
      </c>
      <c r="W118">
        <f ca="1">IF(AND('Planning initial'!$G10&lt;O$5,$C118&lt;&gt;"00/01/00"),1,0)</f>
        <v>1</v>
      </c>
      <c r="X118">
        <f ca="1">IF(AND('Planning initial'!$G10&lt;P$5,$C118&lt;&gt;"00/01/00"),1,0)</f>
        <v>1</v>
      </c>
      <c r="Y118">
        <f ca="1">IF(AND('Planning initial'!$G10&lt;Q$5,$C118&lt;&gt;"00/01/00"),1,0)</f>
        <v>1</v>
      </c>
      <c r="Z118">
        <f ca="1">IF(AND('Planning initial'!$G10&lt;R$5,$C118&lt;&gt;"00/01/00"),1,0)</f>
        <v>1</v>
      </c>
      <c r="AA118">
        <f ca="1">IF(AND('Planning initial'!$E10=100%,$C118&lt;&gt;"00/01/00",'Planning initial'!$G10&lt;E$5),1,0)</f>
        <v>0</v>
      </c>
      <c r="AB118">
        <f ca="1">IF(AND('Planning initial'!$E10=100%,$C118&lt;&gt;"00/01/00",'Planning initial'!$G10&lt;F$5),1,0)</f>
        <v>0</v>
      </c>
      <c r="AC118">
        <f ca="1">IF(AND('Planning initial'!$E10=100%,$C118&lt;&gt;"00/01/00",'Planning initial'!$G10&lt;G$5),1,0)</f>
        <v>1</v>
      </c>
      <c r="AD118">
        <f ca="1">IF(AND('Planning initial'!$E10=100%,$C118&lt;&gt;"00/01/00",'Planning initial'!$G10&lt;H$5),1,0)</f>
        <v>1</v>
      </c>
      <c r="AE118">
        <f ca="1">IF(AND('Planning initial'!$E10=100%,$C118&lt;&gt;"00/01/00",'Planning initial'!$G10&lt;I$5),1,0)</f>
        <v>1</v>
      </c>
      <c r="AF118">
        <f ca="1">IF(AND('Planning initial'!$E10=100%,$C118&lt;&gt;"00/01/00",'Planning initial'!$G10&lt;J$5),1,0)</f>
        <v>1</v>
      </c>
      <c r="AG118">
        <f ca="1">IF(AND('Planning initial'!$E10=100%,$C118&lt;&gt;"00/01/00",'Planning initial'!$G10&lt;K$5),1,0)</f>
        <v>1</v>
      </c>
      <c r="AH118">
        <f ca="1">IF(AND('Planning initial'!$E10=100%,$C118&lt;&gt;"00/01/00",'Planning initial'!$G10&lt;L$5),1,0)</f>
        <v>1</v>
      </c>
      <c r="AI118">
        <f ca="1">IF(AND('Planning initial'!$E10=100%,$C118&lt;&gt;"00/01/00",'Planning initial'!$G10&lt;M$5),1,0)</f>
        <v>1</v>
      </c>
      <c r="AJ118">
        <f ca="1">IF(AND('Planning initial'!$E10=100%,$C118&lt;&gt;"00/01/00",'Planning initial'!$G10&lt;N$5),1,0)</f>
        <v>1</v>
      </c>
      <c r="AK118">
        <f ca="1">IF(AND('Planning initial'!$E10=100%,$C118&lt;&gt;"00/01/00",'Planning initial'!$G10&lt;O$5),1,0)</f>
        <v>1</v>
      </c>
      <c r="AL118">
        <f ca="1">IF(AND('Planning initial'!$E10=100%,$C118&lt;&gt;"00/01/00",'Planning initial'!$G10&lt;P$5),1,0)</f>
        <v>1</v>
      </c>
      <c r="AM118">
        <f ca="1">IF(AND('Planning initial'!$E10=100%,$C118&lt;&gt;"00/01/00",'Planning initial'!$G10&lt;Q$5),1,0)</f>
        <v>1</v>
      </c>
      <c r="AN118">
        <f ca="1">IF(AND('Planning initial'!$E10=100%,$C118&lt;&gt;"00/01/00",'Planning initial'!$G10&lt;R$5),1,0)</f>
        <v>1</v>
      </c>
    </row>
    <row r="119" spans="1:40" x14ac:dyDescent="0.25">
      <c r="A119" t="str" cm="1">
        <f t="array" aca="1" ref="A119" ca="1">_xlfn.IFS('Planning initial'!$G11&lt;= $B$6, 'Planning initial'!$B11, 'Planning initial'!$G11 &gt; $B$6, "")</f>
        <v>A.3.3 - Charte graphique</v>
      </c>
      <c r="B119" s="76" cm="1">
        <f t="array" aca="1" ref="B119" ca="1">_xlfn.IFS('Planning initial'!$G11 &lt;= $B$6, 'Planning initial'!$E11, 'Planning initial'!$G11 &gt; $B$6, "")</f>
        <v>1</v>
      </c>
      <c r="C119" t="str" cm="1">
        <f t="array" aca="1" ref="C119" ca="1">TEXT(_xlfn.IFS('Planning initial'!$G11 &lt;= $B$6, 'Planning initial'!$F11, 'Planning initial'!$G11 &gt; $B$6, ""), "JJ/MM/AA")</f>
        <v>11/10/21</v>
      </c>
      <c r="D119" t="str" cm="1">
        <f t="array" aca="1" ref="D119" ca="1">TEXT(_xlfn.IFS('Planning initial'!$G11 &lt;= $B$6,'Planning initial'!$G11, 'Planning initial'!$G11&gt; $B$6, ""), "JJ/MM/AA")</f>
        <v>12/10/21</v>
      </c>
      <c r="E119">
        <f t="shared" ca="1" si="17"/>
        <v>1</v>
      </c>
      <c r="F119" s="75">
        <f ca="1">IF(AND('Planning initial'!$G11&lt;='Base de données'!$B$6,D119&lt;&gt;"00/01/00"),1,0)</f>
        <v>1</v>
      </c>
      <c r="G119" s="151">
        <f t="shared" ca="1" si="18"/>
        <v>1</v>
      </c>
      <c r="H119" s="164"/>
      <c r="I119" s="164"/>
      <c r="J119" s="164"/>
      <c r="K119" s="164"/>
      <c r="L119" s="164"/>
      <c r="M119">
        <v>0</v>
      </c>
      <c r="N119">
        <f ca="1">IF(AND('Planning initial'!$G11&lt;F$5,$C119&lt;&gt;"00/01/00"),1,0)</f>
        <v>0</v>
      </c>
      <c r="O119">
        <f ca="1">IF(AND('Planning initial'!$G11&lt;G$5,$C119&lt;&gt;"00/01/00"),1,0)</f>
        <v>1</v>
      </c>
      <c r="P119">
        <f ca="1">IF(AND('Planning initial'!$G11&lt;H$5,$C119&lt;&gt;"00/01/00"),1,0)</f>
        <v>1</v>
      </c>
      <c r="Q119">
        <f ca="1">IF(AND('Planning initial'!$G11&lt;I$5,$C119&lt;&gt;"00/01/00"),1,0)</f>
        <v>1</v>
      </c>
      <c r="R119">
        <f ca="1">IF(AND('Planning initial'!$G11&lt;J$5,$C119&lt;&gt;"00/01/00"),1,0)</f>
        <v>1</v>
      </c>
      <c r="S119">
        <f ca="1">IF(AND('Planning initial'!$G11&lt;K$5,$C119&lt;&gt;"00/01/00"),1,0)</f>
        <v>1</v>
      </c>
      <c r="T119">
        <f ca="1">IF(AND('Planning initial'!$G11&lt;L$5,$C119&lt;&gt;"00/01/00"),1,0)</f>
        <v>1</v>
      </c>
      <c r="U119">
        <f ca="1">IF(AND('Planning initial'!$G11&lt;M$5,$C119&lt;&gt;"00/01/00"),1,0)</f>
        <v>1</v>
      </c>
      <c r="V119">
        <f ca="1">IF(AND('Planning initial'!$G11&lt;N$5,$C119&lt;&gt;"00/01/00"),1,0)</f>
        <v>1</v>
      </c>
      <c r="W119">
        <f ca="1">IF(AND('Planning initial'!$G11&lt;O$5,$C119&lt;&gt;"00/01/00"),1,0)</f>
        <v>1</v>
      </c>
      <c r="X119">
        <f ca="1">IF(AND('Planning initial'!$G11&lt;P$5,$C119&lt;&gt;"00/01/00"),1,0)</f>
        <v>1</v>
      </c>
      <c r="Y119">
        <f ca="1">IF(AND('Planning initial'!$G11&lt;Q$5,$C119&lt;&gt;"00/01/00"),1,0)</f>
        <v>1</v>
      </c>
      <c r="Z119">
        <f ca="1">IF(AND('Planning initial'!$G11&lt;R$5,$C119&lt;&gt;"00/01/00"),1,0)</f>
        <v>1</v>
      </c>
      <c r="AA119">
        <f ca="1">IF(AND('Planning initial'!$E11=100%,$C119&lt;&gt;"00/01/00",'Planning initial'!$G11&lt;E$5),1,0)</f>
        <v>0</v>
      </c>
      <c r="AB119">
        <f ca="1">IF(AND('Planning initial'!$E11=100%,$C119&lt;&gt;"00/01/00",'Planning initial'!$G11&lt;F$5),1,0)</f>
        <v>0</v>
      </c>
      <c r="AC119">
        <f ca="1">IF(AND('Planning initial'!$E11=100%,$C119&lt;&gt;"00/01/00",'Planning initial'!$G11&lt;G$5),1,0)</f>
        <v>1</v>
      </c>
      <c r="AD119">
        <f ca="1">IF(AND('Planning initial'!$E11=100%,$C119&lt;&gt;"00/01/00",'Planning initial'!$G11&lt;H$5),1,0)</f>
        <v>1</v>
      </c>
      <c r="AE119">
        <f ca="1">IF(AND('Planning initial'!$E11=100%,$C119&lt;&gt;"00/01/00",'Planning initial'!$G11&lt;I$5),1,0)</f>
        <v>1</v>
      </c>
      <c r="AF119">
        <f ca="1">IF(AND('Planning initial'!$E11=100%,$C119&lt;&gt;"00/01/00",'Planning initial'!$G11&lt;J$5),1,0)</f>
        <v>1</v>
      </c>
      <c r="AG119">
        <f ca="1">IF(AND('Planning initial'!$E11=100%,$C119&lt;&gt;"00/01/00",'Planning initial'!$G11&lt;K$5),1,0)</f>
        <v>1</v>
      </c>
      <c r="AH119">
        <f ca="1">IF(AND('Planning initial'!$E11=100%,$C119&lt;&gt;"00/01/00",'Planning initial'!$G11&lt;L$5),1,0)</f>
        <v>1</v>
      </c>
      <c r="AI119">
        <f ca="1">IF(AND('Planning initial'!$E11=100%,$C119&lt;&gt;"00/01/00",'Planning initial'!$G11&lt;M$5),1,0)</f>
        <v>1</v>
      </c>
      <c r="AJ119">
        <f ca="1">IF(AND('Planning initial'!$E11=100%,$C119&lt;&gt;"00/01/00",'Planning initial'!$G11&lt;N$5),1,0)</f>
        <v>1</v>
      </c>
      <c r="AK119">
        <f ca="1">IF(AND('Planning initial'!$E11=100%,$C119&lt;&gt;"00/01/00",'Planning initial'!$G11&lt;O$5),1,0)</f>
        <v>1</v>
      </c>
      <c r="AL119">
        <f ca="1">IF(AND('Planning initial'!$E11=100%,$C119&lt;&gt;"00/01/00",'Planning initial'!$G11&lt;P$5),1,0)</f>
        <v>1</v>
      </c>
      <c r="AM119">
        <f ca="1">IF(AND('Planning initial'!$E11=100%,$C119&lt;&gt;"00/01/00",'Planning initial'!$G11&lt;Q$5),1,0)</f>
        <v>1</v>
      </c>
      <c r="AN119">
        <f ca="1">IF(AND('Planning initial'!$E11=100%,$C119&lt;&gt;"00/01/00",'Planning initial'!$G11&lt;R$5),1,0)</f>
        <v>1</v>
      </c>
    </row>
    <row r="120" spans="1:40" x14ac:dyDescent="0.25">
      <c r="A120" t="str" cm="1">
        <f t="array" aca="1" ref="A120" ca="1">_xlfn.IFS('Planning initial'!$G12&lt;= $B$6, 'Planning initial'!$B12, 'Planning initial'!$G12 &gt; $B$6, "")</f>
        <v>A.3.6 - Maquette</v>
      </c>
      <c r="B120" s="76" cm="1">
        <f t="array" aca="1" ref="B120" ca="1">_xlfn.IFS('Planning initial'!$G12 &lt;= $B$6, 'Planning initial'!$E12, 'Planning initial'!$G12 &gt; $B$6, "")</f>
        <v>1</v>
      </c>
      <c r="C120" t="str" cm="1">
        <f t="array" aca="1" ref="C120" ca="1">TEXT(_xlfn.IFS('Planning initial'!$G12 &lt;= $B$6, 'Planning initial'!$F12, 'Planning initial'!$G12 &gt; $B$6, ""), "JJ/MM/AA")</f>
        <v>04/10/21</v>
      </c>
      <c r="D120" t="str" cm="1">
        <f t="array" aca="1" ref="D120" ca="1">TEXT(_xlfn.IFS('Planning initial'!$G12 &lt;= $B$6,'Planning initial'!$G12, 'Planning initial'!$G12&gt; $B$6, ""), "JJ/MM/AA")</f>
        <v>11/10/21</v>
      </c>
      <c r="E120">
        <f t="shared" ca="1" si="17"/>
        <v>1</v>
      </c>
      <c r="F120" s="75">
        <f ca="1">IF(AND('Planning initial'!$G12&lt;='Base de données'!$B$6,D120&lt;&gt;"00/01/00"),1,0)</f>
        <v>1</v>
      </c>
      <c r="G120" s="151">
        <f t="shared" ca="1" si="18"/>
        <v>1</v>
      </c>
      <c r="H120" s="164"/>
      <c r="I120" s="164"/>
      <c r="J120" s="164"/>
      <c r="K120" s="164"/>
      <c r="L120" s="164"/>
      <c r="M120">
        <v>0</v>
      </c>
      <c r="N120">
        <f ca="1">IF(AND('Planning initial'!$G12&lt;F$5,$C120&lt;&gt;"00/01/00"),1,0)</f>
        <v>0</v>
      </c>
      <c r="O120">
        <f ca="1">IF(AND('Planning initial'!$G12&lt;G$5,$C120&lt;&gt;"00/01/00"),1,0)</f>
        <v>1</v>
      </c>
      <c r="P120">
        <f ca="1">IF(AND('Planning initial'!$G12&lt;H$5,$C120&lt;&gt;"00/01/00"),1,0)</f>
        <v>1</v>
      </c>
      <c r="Q120">
        <f ca="1">IF(AND('Planning initial'!$G12&lt;I$5,$C120&lt;&gt;"00/01/00"),1,0)</f>
        <v>1</v>
      </c>
      <c r="R120">
        <f ca="1">IF(AND('Planning initial'!$G12&lt;J$5,$C120&lt;&gt;"00/01/00"),1,0)</f>
        <v>1</v>
      </c>
      <c r="S120">
        <f ca="1">IF(AND('Planning initial'!$G12&lt;K$5,$C120&lt;&gt;"00/01/00"),1,0)</f>
        <v>1</v>
      </c>
      <c r="T120">
        <f ca="1">IF(AND('Planning initial'!$G12&lt;L$5,$C120&lt;&gt;"00/01/00"),1,0)</f>
        <v>1</v>
      </c>
      <c r="U120">
        <f ca="1">IF(AND('Planning initial'!$G12&lt;M$5,$C120&lt;&gt;"00/01/00"),1,0)</f>
        <v>1</v>
      </c>
      <c r="V120">
        <f ca="1">IF(AND('Planning initial'!$G12&lt;N$5,$C120&lt;&gt;"00/01/00"),1,0)</f>
        <v>1</v>
      </c>
      <c r="W120">
        <f ca="1">IF(AND('Planning initial'!$G12&lt;O$5,$C120&lt;&gt;"00/01/00"),1,0)</f>
        <v>1</v>
      </c>
      <c r="X120">
        <f ca="1">IF(AND('Planning initial'!$G12&lt;P$5,$C120&lt;&gt;"00/01/00"),1,0)</f>
        <v>1</v>
      </c>
      <c r="Y120">
        <f ca="1">IF(AND('Planning initial'!$G12&lt;Q$5,$C120&lt;&gt;"00/01/00"),1,0)</f>
        <v>1</v>
      </c>
      <c r="Z120">
        <f ca="1">IF(AND('Planning initial'!$G12&lt;R$5,$C120&lt;&gt;"00/01/00"),1,0)</f>
        <v>1</v>
      </c>
      <c r="AA120">
        <f ca="1">IF(AND('Planning initial'!$E12=100%,$C120&lt;&gt;"00/01/00",'Planning initial'!$G12&lt;E$5),1,0)</f>
        <v>0</v>
      </c>
      <c r="AB120">
        <f ca="1">IF(AND('Planning initial'!$E12=100%,$C120&lt;&gt;"00/01/00",'Planning initial'!$G12&lt;F$5),1,0)</f>
        <v>0</v>
      </c>
      <c r="AC120">
        <f ca="1">IF(AND('Planning initial'!$E12=100%,$C120&lt;&gt;"00/01/00",'Planning initial'!$G12&lt;G$5),1,0)</f>
        <v>1</v>
      </c>
      <c r="AD120">
        <f ca="1">IF(AND('Planning initial'!$E12=100%,$C120&lt;&gt;"00/01/00",'Planning initial'!$G12&lt;H$5),1,0)</f>
        <v>1</v>
      </c>
      <c r="AE120">
        <f ca="1">IF(AND('Planning initial'!$E12=100%,$C120&lt;&gt;"00/01/00",'Planning initial'!$G12&lt;I$5),1,0)</f>
        <v>1</v>
      </c>
      <c r="AF120">
        <f ca="1">IF(AND('Planning initial'!$E12=100%,$C120&lt;&gt;"00/01/00",'Planning initial'!$G12&lt;J$5),1,0)</f>
        <v>1</v>
      </c>
      <c r="AG120">
        <f ca="1">IF(AND('Planning initial'!$E12=100%,$C120&lt;&gt;"00/01/00",'Planning initial'!$G12&lt;K$5),1,0)</f>
        <v>1</v>
      </c>
      <c r="AH120">
        <f ca="1">IF(AND('Planning initial'!$E12=100%,$C120&lt;&gt;"00/01/00",'Planning initial'!$G12&lt;L$5),1,0)</f>
        <v>1</v>
      </c>
      <c r="AI120">
        <f ca="1">IF(AND('Planning initial'!$E12=100%,$C120&lt;&gt;"00/01/00",'Planning initial'!$G12&lt;M$5),1,0)</f>
        <v>1</v>
      </c>
      <c r="AJ120">
        <f ca="1">IF(AND('Planning initial'!$E12=100%,$C120&lt;&gt;"00/01/00",'Planning initial'!$G12&lt;N$5),1,0)</f>
        <v>1</v>
      </c>
      <c r="AK120">
        <f ca="1">IF(AND('Planning initial'!$E12=100%,$C120&lt;&gt;"00/01/00",'Planning initial'!$G12&lt;O$5),1,0)</f>
        <v>1</v>
      </c>
      <c r="AL120">
        <f ca="1">IF(AND('Planning initial'!$E12=100%,$C120&lt;&gt;"00/01/00",'Planning initial'!$G12&lt;P$5),1,0)</f>
        <v>1</v>
      </c>
      <c r="AM120">
        <f ca="1">IF(AND('Planning initial'!$E12=100%,$C120&lt;&gt;"00/01/00",'Planning initial'!$G12&lt;Q$5),1,0)</f>
        <v>1</v>
      </c>
      <c r="AN120">
        <f ca="1">IF(AND('Planning initial'!$E12=100%,$C120&lt;&gt;"00/01/00",'Planning initial'!$G12&lt;R$5),1,0)</f>
        <v>1</v>
      </c>
    </row>
    <row r="121" spans="1:40" x14ac:dyDescent="0.25">
      <c r="A121" t="str" cm="1">
        <f t="array" aca="1" ref="A121" ca="1">_xlfn.IFS('Planning initial'!$G13&lt;= $B$6, 'Planning initial'!$B13, 'Planning initial'!$G13 &gt; $B$6, "")</f>
        <v>A.4.0 -  Diagramme de Gantt (tâches, ressources, jalons)</v>
      </c>
      <c r="B121" s="76" cm="1">
        <f t="array" aca="1" ref="B121" ca="1">_xlfn.IFS('Planning initial'!$G13 &lt;= $B$6, 'Planning initial'!$E13, 'Planning initial'!$G13 &gt; $B$6, "")</f>
        <v>1</v>
      </c>
      <c r="C121" t="str" cm="1">
        <f t="array" aca="1" ref="C121" ca="1">TEXT(_xlfn.IFS('Planning initial'!$G13 &lt;= $B$6, 'Planning initial'!$F13, 'Planning initial'!$G13 &gt; $B$6, ""), "JJ/MM/AA")</f>
        <v>11/10/21</v>
      </c>
      <c r="D121" t="str" cm="1">
        <f t="array" aca="1" ref="D121" ca="1">TEXT(_xlfn.IFS('Planning initial'!$G13 &lt;= $B$6,'Planning initial'!$G13, 'Planning initial'!$G13&gt; $B$6, ""), "JJ/MM/AA")</f>
        <v>12/10/21</v>
      </c>
      <c r="E121">
        <f t="shared" ca="1" si="17"/>
        <v>1</v>
      </c>
      <c r="F121" s="75">
        <f ca="1">IF(AND('Planning initial'!$G13&lt;='Base de données'!$B$6,D121&lt;&gt;"00/01/00"),1,0)</f>
        <v>1</v>
      </c>
      <c r="G121" s="151">
        <f t="shared" ca="1" si="18"/>
        <v>1</v>
      </c>
      <c r="H121" s="164"/>
      <c r="I121" s="164"/>
      <c r="J121" s="164"/>
      <c r="K121" s="164"/>
      <c r="L121" s="164"/>
      <c r="M121">
        <v>0</v>
      </c>
      <c r="N121">
        <f ca="1">IF(AND('Planning initial'!$G13&lt;F$5,$C121&lt;&gt;"00/01/00"),1,0)</f>
        <v>0</v>
      </c>
      <c r="O121">
        <f ca="1">IF(AND('Planning initial'!$G13&lt;G$5,$C121&lt;&gt;"00/01/00"),1,0)</f>
        <v>1</v>
      </c>
      <c r="P121">
        <f ca="1">IF(AND('Planning initial'!$G13&lt;H$5,$C121&lt;&gt;"00/01/00"),1,0)</f>
        <v>1</v>
      </c>
      <c r="Q121">
        <f ca="1">IF(AND('Planning initial'!$G13&lt;I$5,$C121&lt;&gt;"00/01/00"),1,0)</f>
        <v>1</v>
      </c>
      <c r="R121">
        <f ca="1">IF(AND('Planning initial'!$G13&lt;J$5,$C121&lt;&gt;"00/01/00"),1,0)</f>
        <v>1</v>
      </c>
      <c r="S121">
        <f ca="1">IF(AND('Planning initial'!$G13&lt;K$5,$C121&lt;&gt;"00/01/00"),1,0)</f>
        <v>1</v>
      </c>
      <c r="T121">
        <f ca="1">IF(AND('Planning initial'!$G13&lt;L$5,$C121&lt;&gt;"00/01/00"),1,0)</f>
        <v>1</v>
      </c>
      <c r="U121">
        <f ca="1">IF(AND('Planning initial'!$G13&lt;M$5,$C121&lt;&gt;"00/01/00"),1,0)</f>
        <v>1</v>
      </c>
      <c r="V121">
        <f ca="1">IF(AND('Planning initial'!$G13&lt;N$5,$C121&lt;&gt;"00/01/00"),1,0)</f>
        <v>1</v>
      </c>
      <c r="W121">
        <f ca="1">IF(AND('Planning initial'!$G13&lt;O$5,$C121&lt;&gt;"00/01/00"),1,0)</f>
        <v>1</v>
      </c>
      <c r="X121">
        <f ca="1">IF(AND('Planning initial'!$G13&lt;P$5,$C121&lt;&gt;"00/01/00"),1,0)</f>
        <v>1</v>
      </c>
      <c r="Y121">
        <f ca="1">IF(AND('Planning initial'!$G13&lt;Q$5,$C121&lt;&gt;"00/01/00"),1,0)</f>
        <v>1</v>
      </c>
      <c r="Z121">
        <f ca="1">IF(AND('Planning initial'!$G13&lt;R$5,$C121&lt;&gt;"00/01/00"),1,0)</f>
        <v>1</v>
      </c>
      <c r="AA121">
        <f ca="1">IF(AND('Planning initial'!$E13=100%,$C121&lt;&gt;"00/01/00",'Planning initial'!$G13&lt;E$5),1,0)</f>
        <v>0</v>
      </c>
      <c r="AB121">
        <f ca="1">IF(AND('Planning initial'!$E13=100%,$C121&lt;&gt;"00/01/00",'Planning initial'!$G13&lt;F$5),1,0)</f>
        <v>0</v>
      </c>
      <c r="AC121">
        <f ca="1">IF(AND('Planning initial'!$E13=100%,$C121&lt;&gt;"00/01/00",'Planning initial'!$G13&lt;G$5),1,0)</f>
        <v>1</v>
      </c>
      <c r="AD121">
        <f ca="1">IF(AND('Planning initial'!$E13=100%,$C121&lt;&gt;"00/01/00",'Planning initial'!$G13&lt;H$5),1,0)</f>
        <v>1</v>
      </c>
      <c r="AE121">
        <f ca="1">IF(AND('Planning initial'!$E13=100%,$C121&lt;&gt;"00/01/00",'Planning initial'!$G13&lt;I$5),1,0)</f>
        <v>1</v>
      </c>
      <c r="AF121">
        <f ca="1">IF(AND('Planning initial'!$E13=100%,$C121&lt;&gt;"00/01/00",'Planning initial'!$G13&lt;J$5),1,0)</f>
        <v>1</v>
      </c>
      <c r="AG121">
        <f ca="1">IF(AND('Planning initial'!$E13=100%,$C121&lt;&gt;"00/01/00",'Planning initial'!$G13&lt;K$5),1,0)</f>
        <v>1</v>
      </c>
      <c r="AH121">
        <f ca="1">IF(AND('Planning initial'!$E13=100%,$C121&lt;&gt;"00/01/00",'Planning initial'!$G13&lt;L$5),1,0)</f>
        <v>1</v>
      </c>
      <c r="AI121">
        <f ca="1">IF(AND('Planning initial'!$E13=100%,$C121&lt;&gt;"00/01/00",'Planning initial'!$G13&lt;M$5),1,0)</f>
        <v>1</v>
      </c>
      <c r="AJ121">
        <f ca="1">IF(AND('Planning initial'!$E13=100%,$C121&lt;&gt;"00/01/00",'Planning initial'!$G13&lt;N$5),1,0)</f>
        <v>1</v>
      </c>
      <c r="AK121">
        <f ca="1">IF(AND('Planning initial'!$E13=100%,$C121&lt;&gt;"00/01/00",'Planning initial'!$G13&lt;O$5),1,0)</f>
        <v>1</v>
      </c>
      <c r="AL121">
        <f ca="1">IF(AND('Planning initial'!$E13=100%,$C121&lt;&gt;"00/01/00",'Planning initial'!$G13&lt;P$5),1,0)</f>
        <v>1</v>
      </c>
      <c r="AM121">
        <f ca="1">IF(AND('Planning initial'!$E13=100%,$C121&lt;&gt;"00/01/00",'Planning initial'!$G13&lt;Q$5),1,0)</f>
        <v>1</v>
      </c>
      <c r="AN121">
        <f ca="1">IF(AND('Planning initial'!$E13=100%,$C121&lt;&gt;"00/01/00",'Planning initial'!$G13&lt;R$5),1,0)</f>
        <v>1</v>
      </c>
    </row>
    <row r="122" spans="1:40" x14ac:dyDescent="0.25">
      <c r="A122" t="str" cm="1">
        <f t="array" aca="1" ref="A122" ca="1">_xlfn.IFS('Planning initial'!$G14&lt;= $B$6, 'Planning initial'!$B14, 'Planning initial'!$G14 &gt; $B$6, "")</f>
        <v>A.4.5 - Tableau de bord</v>
      </c>
      <c r="B122" s="76" cm="1">
        <f t="array" aca="1" ref="B122" ca="1">_xlfn.IFS('Planning initial'!$G14 &lt;= $B$6, 'Planning initial'!$E14, 'Planning initial'!$G14 &gt; $B$6, "")</f>
        <v>1</v>
      </c>
      <c r="C122" t="str" cm="1">
        <f t="array" aca="1" ref="C122" ca="1">TEXT(_xlfn.IFS('Planning initial'!$G14 &lt;= $B$6, 'Planning initial'!$F14, 'Planning initial'!$G14 &gt; $B$6, ""), "JJ/MM/AA")</f>
        <v>04/10/21</v>
      </c>
      <c r="D122" t="str" cm="1">
        <f t="array" aca="1" ref="D122" ca="1">TEXT(_xlfn.IFS('Planning initial'!$G14 &lt;= $B$6,'Planning initial'!$G14, 'Planning initial'!$G14&gt; $B$6, ""), "JJ/MM/AA")</f>
        <v>08/10/21</v>
      </c>
      <c r="E122">
        <f t="shared" ca="1" si="17"/>
        <v>1</v>
      </c>
      <c r="F122" s="75">
        <f ca="1">IF(AND('Planning initial'!$G14&lt;='Base de données'!$B$6,D122&lt;&gt;"00/01/00"),1,0)</f>
        <v>1</v>
      </c>
      <c r="G122" s="151">
        <f t="shared" ca="1" si="18"/>
        <v>1</v>
      </c>
      <c r="H122" s="164"/>
      <c r="I122" s="164"/>
      <c r="J122" s="164"/>
      <c r="K122" s="164"/>
      <c r="L122" s="164"/>
      <c r="M122">
        <v>0</v>
      </c>
      <c r="N122">
        <f ca="1">IF(AND('Planning initial'!$G14&lt;F$5,$C122&lt;&gt;"00/01/00"),1,0)</f>
        <v>1</v>
      </c>
      <c r="O122">
        <f ca="1">IF(AND('Planning initial'!$G14&lt;G$5,$C122&lt;&gt;"00/01/00"),1,0)</f>
        <v>1</v>
      </c>
      <c r="P122">
        <f ca="1">IF(AND('Planning initial'!$G14&lt;H$5,$C122&lt;&gt;"00/01/00"),1,0)</f>
        <v>1</v>
      </c>
      <c r="Q122">
        <f ca="1">IF(AND('Planning initial'!$G14&lt;I$5,$C122&lt;&gt;"00/01/00"),1,0)</f>
        <v>1</v>
      </c>
      <c r="R122">
        <f ca="1">IF(AND('Planning initial'!$G14&lt;J$5,$C122&lt;&gt;"00/01/00"),1,0)</f>
        <v>1</v>
      </c>
      <c r="S122">
        <f ca="1">IF(AND('Planning initial'!$G14&lt;K$5,$C122&lt;&gt;"00/01/00"),1,0)</f>
        <v>1</v>
      </c>
      <c r="T122">
        <f ca="1">IF(AND('Planning initial'!$G14&lt;L$5,$C122&lt;&gt;"00/01/00"),1,0)</f>
        <v>1</v>
      </c>
      <c r="U122">
        <f ca="1">IF(AND('Planning initial'!$G14&lt;M$5,$C122&lt;&gt;"00/01/00"),1,0)</f>
        <v>1</v>
      </c>
      <c r="V122">
        <f ca="1">IF(AND('Planning initial'!$G14&lt;N$5,$C122&lt;&gt;"00/01/00"),1,0)</f>
        <v>1</v>
      </c>
      <c r="W122">
        <f ca="1">IF(AND('Planning initial'!$G14&lt;O$5,$C122&lt;&gt;"00/01/00"),1,0)</f>
        <v>1</v>
      </c>
      <c r="X122">
        <f ca="1">IF(AND('Planning initial'!$G14&lt;P$5,$C122&lt;&gt;"00/01/00"),1,0)</f>
        <v>1</v>
      </c>
      <c r="Y122">
        <f ca="1">IF(AND('Planning initial'!$G14&lt;Q$5,$C122&lt;&gt;"00/01/00"),1,0)</f>
        <v>1</v>
      </c>
      <c r="Z122">
        <f ca="1">IF(AND('Planning initial'!$G14&lt;R$5,$C122&lt;&gt;"00/01/00"),1,0)</f>
        <v>1</v>
      </c>
      <c r="AA122">
        <f ca="1">IF(AND('Planning initial'!$E14=100%,$C122&lt;&gt;"00/01/00",'Planning initial'!$G14&lt;E$5),1,0)</f>
        <v>0</v>
      </c>
      <c r="AB122">
        <f ca="1">IF(AND('Planning initial'!$E14=100%,$C122&lt;&gt;"00/01/00",'Planning initial'!$G14&lt;F$5),1,0)</f>
        <v>1</v>
      </c>
      <c r="AC122">
        <f ca="1">IF(AND('Planning initial'!$E14=100%,$C122&lt;&gt;"00/01/00",'Planning initial'!$G14&lt;G$5),1,0)</f>
        <v>1</v>
      </c>
      <c r="AD122">
        <f ca="1">IF(AND('Planning initial'!$E14=100%,$C122&lt;&gt;"00/01/00",'Planning initial'!$G14&lt;H$5),1,0)</f>
        <v>1</v>
      </c>
      <c r="AE122">
        <f ca="1">IF(AND('Planning initial'!$E14=100%,$C122&lt;&gt;"00/01/00",'Planning initial'!$G14&lt;I$5),1,0)</f>
        <v>1</v>
      </c>
      <c r="AF122">
        <f ca="1">IF(AND('Planning initial'!$E14=100%,$C122&lt;&gt;"00/01/00",'Planning initial'!$G14&lt;J$5),1,0)</f>
        <v>1</v>
      </c>
      <c r="AG122">
        <f ca="1">IF(AND('Planning initial'!$E14=100%,$C122&lt;&gt;"00/01/00",'Planning initial'!$G14&lt;K$5),1,0)</f>
        <v>1</v>
      </c>
      <c r="AH122">
        <f ca="1">IF(AND('Planning initial'!$E14=100%,$C122&lt;&gt;"00/01/00",'Planning initial'!$G14&lt;L$5),1,0)</f>
        <v>1</v>
      </c>
      <c r="AI122">
        <f ca="1">IF(AND('Planning initial'!$E14=100%,$C122&lt;&gt;"00/01/00",'Planning initial'!$G14&lt;M$5),1,0)</f>
        <v>1</v>
      </c>
      <c r="AJ122">
        <f ca="1">IF(AND('Planning initial'!$E14=100%,$C122&lt;&gt;"00/01/00",'Planning initial'!$G14&lt;N$5),1,0)</f>
        <v>1</v>
      </c>
      <c r="AK122">
        <f ca="1">IF(AND('Planning initial'!$E14=100%,$C122&lt;&gt;"00/01/00",'Planning initial'!$G14&lt;O$5),1,0)</f>
        <v>1</v>
      </c>
      <c r="AL122">
        <f ca="1">IF(AND('Planning initial'!$E14=100%,$C122&lt;&gt;"00/01/00",'Planning initial'!$G14&lt;P$5),1,0)</f>
        <v>1</v>
      </c>
      <c r="AM122">
        <f ca="1">IF(AND('Planning initial'!$E14=100%,$C122&lt;&gt;"00/01/00",'Planning initial'!$G14&lt;Q$5),1,0)</f>
        <v>1</v>
      </c>
      <c r="AN122">
        <f ca="1">IF(AND('Planning initial'!$E14=100%,$C122&lt;&gt;"00/01/00",'Planning initial'!$G14&lt;R$5),1,0)</f>
        <v>1</v>
      </c>
    </row>
    <row r="123" spans="1:40" x14ac:dyDescent="0.25">
      <c r="A123" t="str" cm="1">
        <f t="array" aca="1" ref="A123" ca="1">_xlfn.IFS('Planning initial'!$G15&lt;= $B$6, 'Planning initial'!$B15, 'Planning initial'!$G15 &gt; $B$6, "")</f>
        <v>A.5 - Présentation</v>
      </c>
      <c r="B123" s="76" cm="1">
        <f t="array" aca="1" ref="B123" ca="1">_xlfn.IFS('Planning initial'!$G15 &lt;= $B$6, 'Planning initial'!$E15, 'Planning initial'!$G15 &gt; $B$6, "")</f>
        <v>1</v>
      </c>
      <c r="C123" t="str" cm="1">
        <f t="array" aca="1" ref="C123" ca="1">TEXT(_xlfn.IFS('Planning initial'!$G15 &lt;= $B$6, 'Planning initial'!$F15, 'Planning initial'!$G15 &gt; $B$6, ""), "JJ/MM/AA")</f>
        <v>08/10/21</v>
      </c>
      <c r="D123" t="str" cm="1">
        <f t="array" aca="1" ref="D123" ca="1">TEXT(_xlfn.IFS('Planning initial'!$G15 &lt;= $B$6,'Planning initial'!$G15, 'Planning initial'!$G15&gt; $B$6, ""), "JJ/MM/AA")</f>
        <v>12/10/21</v>
      </c>
      <c r="E123">
        <f t="shared" ca="1" si="17"/>
        <v>1</v>
      </c>
      <c r="F123" s="75">
        <f ca="1">IF(AND('Planning initial'!$G15&lt;='Base de données'!$B$6,D123&lt;&gt;"00/01/00"),1,0)</f>
        <v>1</v>
      </c>
      <c r="G123" s="151">
        <f t="shared" ca="1" si="18"/>
        <v>1</v>
      </c>
      <c r="H123" s="164"/>
      <c r="I123" s="164"/>
      <c r="J123" s="164"/>
      <c r="K123" s="164"/>
      <c r="L123" s="164"/>
      <c r="M123">
        <v>0</v>
      </c>
      <c r="N123">
        <f ca="1">IF(AND('Planning initial'!$G15&lt;F$5,$C123&lt;&gt;"00/01/00"),1,0)</f>
        <v>0</v>
      </c>
      <c r="O123">
        <f ca="1">IF(AND('Planning initial'!$G15&lt;G$5,$C123&lt;&gt;"00/01/00"),1,0)</f>
        <v>1</v>
      </c>
      <c r="P123">
        <f ca="1">IF(AND('Planning initial'!$G15&lt;H$5,$C123&lt;&gt;"00/01/00"),1,0)</f>
        <v>1</v>
      </c>
      <c r="Q123">
        <f ca="1">IF(AND('Planning initial'!$G15&lt;I$5,$C123&lt;&gt;"00/01/00"),1,0)</f>
        <v>1</v>
      </c>
      <c r="R123">
        <f ca="1">IF(AND('Planning initial'!$G15&lt;J$5,$C123&lt;&gt;"00/01/00"),1,0)</f>
        <v>1</v>
      </c>
      <c r="S123">
        <f ca="1">IF(AND('Planning initial'!$G15&lt;K$5,$C123&lt;&gt;"00/01/00"),1,0)</f>
        <v>1</v>
      </c>
      <c r="T123">
        <f ca="1">IF(AND('Planning initial'!$G15&lt;L$5,$C123&lt;&gt;"00/01/00"),1,0)</f>
        <v>1</v>
      </c>
      <c r="U123">
        <f ca="1">IF(AND('Planning initial'!$G15&lt;M$5,$C123&lt;&gt;"00/01/00"),1,0)</f>
        <v>1</v>
      </c>
      <c r="V123">
        <f ca="1">IF(AND('Planning initial'!$G15&lt;N$5,$C123&lt;&gt;"00/01/00"),1,0)</f>
        <v>1</v>
      </c>
      <c r="W123">
        <f ca="1">IF(AND('Planning initial'!$G15&lt;O$5,$C123&lt;&gt;"00/01/00"),1,0)</f>
        <v>1</v>
      </c>
      <c r="X123">
        <f ca="1">IF(AND('Planning initial'!$G15&lt;P$5,$C123&lt;&gt;"00/01/00"),1,0)</f>
        <v>1</v>
      </c>
      <c r="Y123">
        <f ca="1">IF(AND('Planning initial'!$G15&lt;Q$5,$C123&lt;&gt;"00/01/00"),1,0)</f>
        <v>1</v>
      </c>
      <c r="Z123">
        <f ca="1">IF(AND('Planning initial'!$G15&lt;R$5,$C123&lt;&gt;"00/01/00"),1,0)</f>
        <v>1</v>
      </c>
      <c r="AA123">
        <f ca="1">IF(AND('Planning initial'!$E15=100%,$C123&lt;&gt;"00/01/00",'Planning initial'!$G15&lt;E$5),1,0)</f>
        <v>0</v>
      </c>
      <c r="AB123">
        <f ca="1">IF(AND('Planning initial'!$E15=100%,$C123&lt;&gt;"00/01/00",'Planning initial'!$G15&lt;F$5),1,0)</f>
        <v>0</v>
      </c>
      <c r="AC123">
        <f ca="1">IF(AND('Planning initial'!$E15=100%,$C123&lt;&gt;"00/01/00",'Planning initial'!$G15&lt;G$5),1,0)</f>
        <v>1</v>
      </c>
      <c r="AD123">
        <f ca="1">IF(AND('Planning initial'!$E15=100%,$C123&lt;&gt;"00/01/00",'Planning initial'!$G15&lt;H$5),1,0)</f>
        <v>1</v>
      </c>
      <c r="AE123">
        <f ca="1">IF(AND('Planning initial'!$E15=100%,$C123&lt;&gt;"00/01/00",'Planning initial'!$G15&lt;I$5),1,0)</f>
        <v>1</v>
      </c>
      <c r="AF123">
        <f ca="1">IF(AND('Planning initial'!$E15=100%,$C123&lt;&gt;"00/01/00",'Planning initial'!$G15&lt;J$5),1,0)</f>
        <v>1</v>
      </c>
      <c r="AG123">
        <f ca="1">IF(AND('Planning initial'!$E15=100%,$C123&lt;&gt;"00/01/00",'Planning initial'!$G15&lt;K$5),1,0)</f>
        <v>1</v>
      </c>
      <c r="AH123">
        <f ca="1">IF(AND('Planning initial'!$E15=100%,$C123&lt;&gt;"00/01/00",'Planning initial'!$G15&lt;L$5),1,0)</f>
        <v>1</v>
      </c>
      <c r="AI123">
        <f ca="1">IF(AND('Planning initial'!$E15=100%,$C123&lt;&gt;"00/01/00",'Planning initial'!$G15&lt;M$5),1,0)</f>
        <v>1</v>
      </c>
      <c r="AJ123">
        <f ca="1">IF(AND('Planning initial'!$E15=100%,$C123&lt;&gt;"00/01/00",'Planning initial'!$G15&lt;N$5),1,0)</f>
        <v>1</v>
      </c>
      <c r="AK123">
        <f ca="1">IF(AND('Planning initial'!$E15=100%,$C123&lt;&gt;"00/01/00",'Planning initial'!$G15&lt;O$5),1,0)</f>
        <v>1</v>
      </c>
      <c r="AL123">
        <f ca="1">IF(AND('Planning initial'!$E15=100%,$C123&lt;&gt;"00/01/00",'Planning initial'!$G15&lt;P$5),1,0)</f>
        <v>1</v>
      </c>
      <c r="AM123">
        <f ca="1">IF(AND('Planning initial'!$E15=100%,$C123&lt;&gt;"00/01/00",'Planning initial'!$G15&lt;Q$5),1,0)</f>
        <v>1</v>
      </c>
      <c r="AN123">
        <f ca="1">IF(AND('Planning initial'!$E15=100%,$C123&lt;&gt;"00/01/00",'Planning initial'!$G15&lt;R$5),1,0)</f>
        <v>1</v>
      </c>
    </row>
    <row r="124" spans="1:40" x14ac:dyDescent="0.25">
      <c r="A124" t="str" cm="1">
        <f t="array" aca="1" ref="A124" ca="1">_xlfn.IFS('Planning initial'!$G16&lt;= $B$6, 'Planning initial'!$B16, 'Planning initial'!$G16 &gt; $B$6, "")</f>
        <v>B - Conception</v>
      </c>
      <c r="B124" s="76" cm="1">
        <f t="array" aca="1" ref="B124" ca="1">_xlfn.IFS('Planning initial'!$G16 &lt;= $B$6, 'Planning initial'!$E16, 'Planning initial'!$G16 &gt; $B$6, "")</f>
        <v>0</v>
      </c>
      <c r="C124" t="str" cm="1">
        <f t="array" aca="1" ref="C124" ca="1">TEXT(_xlfn.IFS('Planning initial'!$G16 &lt;= $B$6, 'Planning initial'!$F16, 'Planning initial'!$G16 &gt; $B$6, ""), "JJ/MM/AA")</f>
        <v>18/10/21</v>
      </c>
      <c r="D124" t="str" cm="1">
        <f t="array" aca="1" ref="D124" ca="1">TEXT(_xlfn.IFS('Planning initial'!$G16 &lt;= $B$6,'Planning initial'!$G16, 'Planning initial'!$G16&gt; $B$6, ""), "JJ/MM/AA")</f>
        <v>25/10/21</v>
      </c>
      <c r="E124">
        <f t="shared" ca="1" si="17"/>
        <v>0</v>
      </c>
      <c r="F124" s="75">
        <f ca="1">IF(AND('Planning initial'!$G16&lt;='Base de données'!$B$6,D124&lt;&gt;"00/01/00"),1,0)</f>
        <v>1</v>
      </c>
      <c r="G124" s="151">
        <f t="shared" ca="1" si="18"/>
        <v>1</v>
      </c>
      <c r="H124" s="164"/>
      <c r="I124" s="164"/>
      <c r="J124" s="164"/>
      <c r="K124" s="164"/>
      <c r="L124" s="164"/>
      <c r="M124">
        <v>0</v>
      </c>
      <c r="N124">
        <f ca="1">IF(AND('Planning initial'!$G16&lt;F$5,$C124&lt;&gt;"00/01/00"),1,0)</f>
        <v>0</v>
      </c>
      <c r="O124">
        <f ca="1">IF(AND('Planning initial'!$G16&lt;G$5,$C124&lt;&gt;"00/01/00"),1,0)</f>
        <v>0</v>
      </c>
      <c r="P124">
        <f ca="1">IF(AND('Planning initial'!$G16&lt;H$5,$C124&lt;&gt;"00/01/00"),1,0)</f>
        <v>1</v>
      </c>
      <c r="Q124">
        <f ca="1">IF(AND('Planning initial'!$G16&lt;I$5,$C124&lt;&gt;"00/01/00"),1,0)</f>
        <v>1</v>
      </c>
      <c r="R124">
        <f ca="1">IF(AND('Planning initial'!$G16&lt;J$5,$C124&lt;&gt;"00/01/00"),1,0)</f>
        <v>1</v>
      </c>
      <c r="S124">
        <f ca="1">IF(AND('Planning initial'!$G16&lt;K$5,$C124&lt;&gt;"00/01/00"),1,0)</f>
        <v>1</v>
      </c>
      <c r="T124">
        <f ca="1">IF(AND('Planning initial'!$G16&lt;L$5,$C124&lt;&gt;"00/01/00"),1,0)</f>
        <v>1</v>
      </c>
      <c r="U124">
        <f ca="1">IF(AND('Planning initial'!$G16&lt;M$5,$C124&lt;&gt;"00/01/00"),1,0)</f>
        <v>1</v>
      </c>
      <c r="V124">
        <f ca="1">IF(AND('Planning initial'!$G16&lt;N$5,$C124&lt;&gt;"00/01/00"),1,0)</f>
        <v>1</v>
      </c>
      <c r="W124">
        <f ca="1">IF(AND('Planning initial'!$G16&lt;O$5,$C124&lt;&gt;"00/01/00"),1,0)</f>
        <v>1</v>
      </c>
      <c r="X124">
        <f ca="1">IF(AND('Planning initial'!$G16&lt;P$5,$C124&lt;&gt;"00/01/00"),1,0)</f>
        <v>1</v>
      </c>
      <c r="Y124">
        <f ca="1">IF(AND('Planning initial'!$G16&lt;Q$5,$C124&lt;&gt;"00/01/00"),1,0)</f>
        <v>1</v>
      </c>
      <c r="Z124">
        <f ca="1">IF(AND('Planning initial'!$G16&lt;R$5,$C124&lt;&gt;"00/01/00"),1,0)</f>
        <v>1</v>
      </c>
      <c r="AA124">
        <f ca="1">IF(AND('Planning initial'!$E16=100%,$C124&lt;&gt;"00/01/00",'Planning initial'!$G16&lt;E$5),1,0)</f>
        <v>0</v>
      </c>
      <c r="AB124">
        <f ca="1">IF(AND('Planning initial'!$E16=100%,$C124&lt;&gt;"00/01/00",'Planning initial'!$G16&lt;F$5),1,0)</f>
        <v>0</v>
      </c>
      <c r="AC124">
        <f ca="1">IF(AND('Planning initial'!$E16=100%,$C124&lt;&gt;"00/01/00",'Planning initial'!$G16&lt;G$5),1,0)</f>
        <v>0</v>
      </c>
      <c r="AD124">
        <f ca="1">IF(AND('Planning initial'!$E16=100%,$C124&lt;&gt;"00/01/00",'Planning initial'!$G16&lt;H$5),1,0)</f>
        <v>0</v>
      </c>
      <c r="AE124">
        <f ca="1">IF(AND('Planning initial'!$E16=100%,$C124&lt;&gt;"00/01/00",'Planning initial'!$G16&lt;I$5),1,0)</f>
        <v>0</v>
      </c>
      <c r="AF124">
        <f ca="1">IF(AND('Planning initial'!$E16=100%,$C124&lt;&gt;"00/01/00",'Planning initial'!$G16&lt;J$5),1,0)</f>
        <v>0</v>
      </c>
      <c r="AG124">
        <f ca="1">IF(AND('Planning initial'!$E16=100%,$C124&lt;&gt;"00/01/00",'Planning initial'!$G16&lt;K$5),1,0)</f>
        <v>0</v>
      </c>
      <c r="AH124">
        <f ca="1">IF(AND('Planning initial'!$E16=100%,$C124&lt;&gt;"00/01/00",'Planning initial'!$G16&lt;L$5),1,0)</f>
        <v>0</v>
      </c>
      <c r="AI124">
        <f ca="1">IF(AND('Planning initial'!$E16=100%,$C124&lt;&gt;"00/01/00",'Planning initial'!$G16&lt;M$5),1,0)</f>
        <v>0</v>
      </c>
      <c r="AJ124">
        <f ca="1">IF(AND('Planning initial'!$E16=100%,$C124&lt;&gt;"00/01/00",'Planning initial'!$G16&lt;N$5),1,0)</f>
        <v>0</v>
      </c>
      <c r="AK124">
        <f ca="1">IF(AND('Planning initial'!$E16=100%,$C124&lt;&gt;"00/01/00",'Planning initial'!$G16&lt;O$5),1,0)</f>
        <v>0</v>
      </c>
      <c r="AL124">
        <f ca="1">IF(AND('Planning initial'!$E16=100%,$C124&lt;&gt;"00/01/00",'Planning initial'!$G16&lt;P$5),1,0)</f>
        <v>0</v>
      </c>
      <c r="AM124">
        <f ca="1">IF(AND('Planning initial'!$E16=100%,$C124&lt;&gt;"00/01/00",'Planning initial'!$G16&lt;Q$5),1,0)</f>
        <v>0</v>
      </c>
      <c r="AN124">
        <f ca="1">IF(AND('Planning initial'!$E16=100%,$C124&lt;&gt;"00/01/00",'Planning initial'!$G16&lt;R$5),1,0)</f>
        <v>0</v>
      </c>
    </row>
    <row r="125" spans="1:40" x14ac:dyDescent="0.25">
      <c r="A125" t="str" cm="1">
        <f t="array" aca="1" ref="A125" ca="1">_xlfn.IFS('Planning initial'!$G17&lt;= $B$6, 'Planning initial'!$B17, 'Planning initial'!$G17 &gt; $B$6, "")</f>
        <v>B.1 - Modélisation conceptuelle de la base de données</v>
      </c>
      <c r="B125" s="76" cm="1">
        <f t="array" aca="1" ref="B125" ca="1">_xlfn.IFS('Planning initial'!$G17 &lt;= $B$6, 'Planning initial'!$E17, 'Planning initial'!$G17 &gt; $B$6, "")</f>
        <v>0</v>
      </c>
      <c r="C125" t="str" cm="1">
        <f t="array" aca="1" ref="C125" ca="1">TEXT(_xlfn.IFS('Planning initial'!$G17 &lt;= $B$6, 'Planning initial'!$F17, 'Planning initial'!$G17 &gt; $B$6, ""), "JJ/MM/AA")</f>
        <v>18/10/21</v>
      </c>
      <c r="D125" t="str" cm="1">
        <f t="array" aca="1" ref="D125" ca="1">TEXT(_xlfn.IFS('Planning initial'!$G17 &lt;= $B$6,'Planning initial'!$G17, 'Planning initial'!$G17&gt; $B$6, ""), "JJ/MM/AA")</f>
        <v>18/10/21</v>
      </c>
      <c r="E125">
        <f t="shared" ca="1" si="17"/>
        <v>0</v>
      </c>
      <c r="F125" s="75">
        <f ca="1">IF(AND('Planning initial'!$G17&lt;='Base de données'!$B$6,D125&lt;&gt;"00/01/00"),1,0)</f>
        <v>1</v>
      </c>
      <c r="G125" s="151">
        <f t="shared" ca="1" si="18"/>
        <v>1</v>
      </c>
      <c r="H125" s="164"/>
      <c r="I125" s="164"/>
      <c r="J125" s="164"/>
      <c r="K125" s="164"/>
      <c r="L125" s="164"/>
      <c r="M125">
        <v>0</v>
      </c>
      <c r="N125">
        <f ca="1">IF(AND('Planning initial'!$G17&lt;F$5,$C125&lt;&gt;"00/01/00"),1,0)</f>
        <v>0</v>
      </c>
      <c r="O125">
        <f ca="1">IF(AND('Planning initial'!$G17&lt;G$5,$C125&lt;&gt;"00/01/00"),1,0)</f>
        <v>0</v>
      </c>
      <c r="P125">
        <f ca="1">IF(AND('Planning initial'!$G17&lt;H$5,$C125&lt;&gt;"00/01/00"),1,0)</f>
        <v>1</v>
      </c>
      <c r="Q125">
        <f ca="1">IF(AND('Planning initial'!$G17&lt;I$5,$C125&lt;&gt;"00/01/00"),1,0)</f>
        <v>1</v>
      </c>
      <c r="R125">
        <f ca="1">IF(AND('Planning initial'!$G17&lt;J$5,$C125&lt;&gt;"00/01/00"),1,0)</f>
        <v>1</v>
      </c>
      <c r="S125">
        <f ca="1">IF(AND('Planning initial'!$G17&lt;K$5,$C125&lt;&gt;"00/01/00"),1,0)</f>
        <v>1</v>
      </c>
      <c r="T125">
        <f ca="1">IF(AND('Planning initial'!$G17&lt;L$5,$C125&lt;&gt;"00/01/00"),1,0)</f>
        <v>1</v>
      </c>
      <c r="U125">
        <f ca="1">IF(AND('Planning initial'!$G17&lt;M$5,$C125&lt;&gt;"00/01/00"),1,0)</f>
        <v>1</v>
      </c>
      <c r="V125">
        <f ca="1">IF(AND('Planning initial'!$G17&lt;N$5,$C125&lt;&gt;"00/01/00"),1,0)</f>
        <v>1</v>
      </c>
      <c r="W125">
        <f ca="1">IF(AND('Planning initial'!$G17&lt;O$5,$C125&lt;&gt;"00/01/00"),1,0)</f>
        <v>1</v>
      </c>
      <c r="X125">
        <f ca="1">IF(AND('Planning initial'!$G17&lt;P$5,$C125&lt;&gt;"00/01/00"),1,0)</f>
        <v>1</v>
      </c>
      <c r="Y125">
        <f ca="1">IF(AND('Planning initial'!$G17&lt;Q$5,$C125&lt;&gt;"00/01/00"),1,0)</f>
        <v>1</v>
      </c>
      <c r="Z125">
        <f ca="1">IF(AND('Planning initial'!$G17&lt;R$5,$C125&lt;&gt;"00/01/00"),1,0)</f>
        <v>1</v>
      </c>
      <c r="AA125">
        <f ca="1">IF(AND('Planning initial'!$E17=100%,$C125&lt;&gt;"00/01/00",'Planning initial'!$G17&lt;E$5),1,0)</f>
        <v>0</v>
      </c>
      <c r="AB125">
        <f ca="1">IF(AND('Planning initial'!$E17=100%,$C125&lt;&gt;"00/01/00",'Planning initial'!$G17&lt;F$5),1,0)</f>
        <v>0</v>
      </c>
      <c r="AC125">
        <f ca="1">IF(AND('Planning initial'!$E17=100%,$C125&lt;&gt;"00/01/00",'Planning initial'!$G17&lt;G$5),1,0)</f>
        <v>0</v>
      </c>
      <c r="AD125">
        <f ca="1">IF(AND('Planning initial'!$E17=100%,$C125&lt;&gt;"00/01/00",'Planning initial'!$G17&lt;H$5),1,0)</f>
        <v>0</v>
      </c>
      <c r="AE125">
        <f ca="1">IF(AND('Planning initial'!$E17=100%,$C125&lt;&gt;"00/01/00",'Planning initial'!$G17&lt;I$5),1,0)</f>
        <v>0</v>
      </c>
      <c r="AF125">
        <f ca="1">IF(AND('Planning initial'!$E17=100%,$C125&lt;&gt;"00/01/00",'Planning initial'!$G17&lt;J$5),1,0)</f>
        <v>0</v>
      </c>
      <c r="AG125">
        <f ca="1">IF(AND('Planning initial'!$E17=100%,$C125&lt;&gt;"00/01/00",'Planning initial'!$G17&lt;K$5),1,0)</f>
        <v>0</v>
      </c>
      <c r="AH125">
        <f ca="1">IF(AND('Planning initial'!$E17=100%,$C125&lt;&gt;"00/01/00",'Planning initial'!$G17&lt;L$5),1,0)</f>
        <v>0</v>
      </c>
      <c r="AI125">
        <f ca="1">IF(AND('Planning initial'!$E17=100%,$C125&lt;&gt;"00/01/00",'Planning initial'!$G17&lt;M$5),1,0)</f>
        <v>0</v>
      </c>
      <c r="AJ125">
        <f ca="1">IF(AND('Planning initial'!$E17=100%,$C125&lt;&gt;"00/01/00",'Planning initial'!$G17&lt;N$5),1,0)</f>
        <v>0</v>
      </c>
      <c r="AK125">
        <f ca="1">IF(AND('Planning initial'!$E17=100%,$C125&lt;&gt;"00/01/00",'Planning initial'!$G17&lt;O$5),1,0)</f>
        <v>0</v>
      </c>
      <c r="AL125">
        <f ca="1">IF(AND('Planning initial'!$E17=100%,$C125&lt;&gt;"00/01/00",'Planning initial'!$G17&lt;P$5),1,0)</f>
        <v>0</v>
      </c>
      <c r="AM125">
        <f ca="1">IF(AND('Planning initial'!$E17=100%,$C125&lt;&gt;"00/01/00",'Planning initial'!$G17&lt;Q$5),1,0)</f>
        <v>0</v>
      </c>
      <c r="AN125">
        <f ca="1">IF(AND('Planning initial'!$E17=100%,$C125&lt;&gt;"00/01/00",'Planning initial'!$G17&lt;R$5),1,0)</f>
        <v>0</v>
      </c>
    </row>
    <row r="126" spans="1:40" x14ac:dyDescent="0.25">
      <c r="A126" t="str" cm="1">
        <f t="array" aca="1" ref="A126" ca="1">_xlfn.IFS('Planning initial'!$G18&lt;= $B$6, 'Planning initial'!$B18, 'Planning initial'!$G18 &gt; $B$6, "")</f>
        <v>B.2 - Modélisation logique de la base de données</v>
      </c>
      <c r="B126" s="76" cm="1">
        <f t="array" aca="1" ref="B126" ca="1">_xlfn.IFS('Planning initial'!$G18 &lt;= $B$6, 'Planning initial'!$E18, 'Planning initial'!$G18 &gt; $B$6, "")</f>
        <v>0</v>
      </c>
      <c r="C126" t="str" cm="1">
        <f t="array" aca="1" ref="C126" ca="1">TEXT(_xlfn.IFS('Planning initial'!$G18 &lt;= $B$6, 'Planning initial'!$F18, 'Planning initial'!$G18 &gt; $B$6, ""), "JJ/MM/AA")</f>
        <v>19/10/21</v>
      </c>
      <c r="D126" t="str" cm="1">
        <f t="array" aca="1" ref="D126" ca="1">TEXT(_xlfn.IFS('Planning initial'!$G18 &lt;= $B$6,'Planning initial'!$G18, 'Planning initial'!$G18&gt; $B$6, ""), "JJ/MM/AA")</f>
        <v>25/10/21</v>
      </c>
      <c r="E126">
        <f t="shared" ca="1" si="17"/>
        <v>0</v>
      </c>
      <c r="F126" s="75">
        <f ca="1">IF(AND('Planning initial'!$G18&lt;='Base de données'!$B$6,D126&lt;&gt;"00/01/00"),1,0)</f>
        <v>1</v>
      </c>
      <c r="G126" s="151">
        <f t="shared" ca="1" si="18"/>
        <v>1</v>
      </c>
      <c r="H126" s="164"/>
      <c r="I126" s="164"/>
      <c r="J126" s="164"/>
      <c r="K126" s="164"/>
      <c r="L126" s="164"/>
      <c r="M126">
        <v>0</v>
      </c>
      <c r="N126">
        <f ca="1">IF(AND('Planning initial'!$G18&lt;F$5,$C126&lt;&gt;"00/01/00"),1,0)</f>
        <v>0</v>
      </c>
      <c r="O126">
        <f ca="1">IF(AND('Planning initial'!$G18&lt;G$5,$C126&lt;&gt;"00/01/00"),1,0)</f>
        <v>0</v>
      </c>
      <c r="P126">
        <f ca="1">IF(AND('Planning initial'!$G18&lt;H$5,$C126&lt;&gt;"00/01/00"),1,0)</f>
        <v>1</v>
      </c>
      <c r="Q126">
        <f ca="1">IF(AND('Planning initial'!$G18&lt;I$5,$C126&lt;&gt;"00/01/00"),1,0)</f>
        <v>1</v>
      </c>
      <c r="R126">
        <f ca="1">IF(AND('Planning initial'!$G18&lt;J$5,$C126&lt;&gt;"00/01/00"),1,0)</f>
        <v>1</v>
      </c>
      <c r="S126">
        <f ca="1">IF(AND('Planning initial'!$G18&lt;K$5,$C126&lt;&gt;"00/01/00"),1,0)</f>
        <v>1</v>
      </c>
      <c r="T126">
        <f ca="1">IF(AND('Planning initial'!$G18&lt;L$5,$C126&lt;&gt;"00/01/00"),1,0)</f>
        <v>1</v>
      </c>
      <c r="U126">
        <f ca="1">IF(AND('Planning initial'!$G18&lt;M$5,$C126&lt;&gt;"00/01/00"),1,0)</f>
        <v>1</v>
      </c>
      <c r="V126">
        <f ca="1">IF(AND('Planning initial'!$G18&lt;N$5,$C126&lt;&gt;"00/01/00"),1,0)</f>
        <v>1</v>
      </c>
      <c r="W126">
        <f ca="1">IF(AND('Planning initial'!$G18&lt;O$5,$C126&lt;&gt;"00/01/00"),1,0)</f>
        <v>1</v>
      </c>
      <c r="X126">
        <f ca="1">IF(AND('Planning initial'!$G18&lt;P$5,$C126&lt;&gt;"00/01/00"),1,0)</f>
        <v>1</v>
      </c>
      <c r="Y126">
        <f ca="1">IF(AND('Planning initial'!$G18&lt;Q$5,$C126&lt;&gt;"00/01/00"),1,0)</f>
        <v>1</v>
      </c>
      <c r="Z126">
        <f ca="1">IF(AND('Planning initial'!$G18&lt;R$5,$C126&lt;&gt;"00/01/00"),1,0)</f>
        <v>1</v>
      </c>
      <c r="AA126">
        <f ca="1">IF(AND('Planning initial'!$E18=100%,$C126&lt;&gt;"00/01/00",'Planning initial'!$G18&lt;E$5),1,0)</f>
        <v>0</v>
      </c>
      <c r="AB126">
        <f ca="1">IF(AND('Planning initial'!$E18=100%,$C126&lt;&gt;"00/01/00",'Planning initial'!$G18&lt;F$5),1,0)</f>
        <v>0</v>
      </c>
      <c r="AC126">
        <f ca="1">IF(AND('Planning initial'!$E18=100%,$C126&lt;&gt;"00/01/00",'Planning initial'!$G18&lt;G$5),1,0)</f>
        <v>0</v>
      </c>
      <c r="AD126">
        <f ca="1">IF(AND('Planning initial'!$E18=100%,$C126&lt;&gt;"00/01/00",'Planning initial'!$G18&lt;H$5),1,0)</f>
        <v>0</v>
      </c>
      <c r="AE126">
        <f ca="1">IF(AND('Planning initial'!$E18=100%,$C126&lt;&gt;"00/01/00",'Planning initial'!$G18&lt;I$5),1,0)</f>
        <v>0</v>
      </c>
      <c r="AF126">
        <f ca="1">IF(AND('Planning initial'!$E18=100%,$C126&lt;&gt;"00/01/00",'Planning initial'!$G18&lt;J$5),1,0)</f>
        <v>0</v>
      </c>
      <c r="AG126">
        <f ca="1">IF(AND('Planning initial'!$E18=100%,$C126&lt;&gt;"00/01/00",'Planning initial'!$G18&lt;K$5),1,0)</f>
        <v>0</v>
      </c>
      <c r="AH126">
        <f ca="1">IF(AND('Planning initial'!$E18=100%,$C126&lt;&gt;"00/01/00",'Planning initial'!$G18&lt;L$5),1,0)</f>
        <v>0</v>
      </c>
      <c r="AI126">
        <f ca="1">IF(AND('Planning initial'!$E18=100%,$C126&lt;&gt;"00/01/00",'Planning initial'!$G18&lt;M$5),1,0)</f>
        <v>0</v>
      </c>
      <c r="AJ126">
        <f ca="1">IF(AND('Planning initial'!$E18=100%,$C126&lt;&gt;"00/01/00",'Planning initial'!$G18&lt;N$5),1,0)</f>
        <v>0</v>
      </c>
      <c r="AK126">
        <f ca="1">IF(AND('Planning initial'!$E18=100%,$C126&lt;&gt;"00/01/00",'Planning initial'!$G18&lt;O$5),1,0)</f>
        <v>0</v>
      </c>
      <c r="AL126">
        <f ca="1">IF(AND('Planning initial'!$E18=100%,$C126&lt;&gt;"00/01/00",'Planning initial'!$G18&lt;P$5),1,0)</f>
        <v>0</v>
      </c>
      <c r="AM126">
        <f ca="1">IF(AND('Planning initial'!$E18=100%,$C126&lt;&gt;"00/01/00",'Planning initial'!$G18&lt;Q$5),1,0)</f>
        <v>0</v>
      </c>
      <c r="AN126">
        <f ca="1">IF(AND('Planning initial'!$E18=100%,$C126&lt;&gt;"00/01/00",'Planning initial'!$G18&lt;R$5),1,0)</f>
        <v>0</v>
      </c>
    </row>
    <row r="127" spans="1:40" x14ac:dyDescent="0.25">
      <c r="A127" t="str" cm="1">
        <f t="array" aca="1" ref="A127" ca="1">_xlfn.IFS('Planning initial'!$G19&lt;= $B$6, 'Planning initial'!$B19, 'Planning initial'!$G19 &gt; $B$6, "")</f>
        <v>C - Programmation</v>
      </c>
      <c r="B127" s="76" cm="1">
        <f t="array" aca="1" ref="B127" ca="1">_xlfn.IFS('Planning initial'!$G19 &lt;= $B$6, 'Planning initial'!$E19, 'Planning initial'!$G19 &gt; $B$6, "")</f>
        <v>0</v>
      </c>
      <c r="C127" t="str" cm="1">
        <f t="array" aca="1" ref="C127" ca="1">TEXT(_xlfn.IFS('Planning initial'!$G19 &lt;= $B$6, 'Planning initial'!$F19, 'Planning initial'!$G19 &gt; $B$6, ""), "JJ/MM/AA")</f>
        <v>01/11/21</v>
      </c>
      <c r="D127" t="str" cm="1">
        <f t="array" aca="1" ref="D127" ca="1">TEXT(_xlfn.IFS('Planning initial'!$G19 &lt;= $B$6,'Planning initial'!$G19, 'Planning initial'!$G19&gt; $B$6, ""), "JJ/MM/AA")</f>
        <v>15/12/21</v>
      </c>
      <c r="E127">
        <f t="shared" ca="1" si="17"/>
        <v>0</v>
      </c>
      <c r="F127" s="75">
        <f ca="1">IF(AND('Planning initial'!$G19&lt;='Base de données'!$B$6,D127&lt;&gt;"00/01/00"),1,0)</f>
        <v>1</v>
      </c>
      <c r="G127" s="151">
        <f t="shared" ca="1" si="18"/>
        <v>1</v>
      </c>
      <c r="H127" s="164"/>
      <c r="I127" s="164"/>
      <c r="J127" s="164"/>
      <c r="K127" s="164"/>
      <c r="L127" s="164"/>
      <c r="M127">
        <v>0</v>
      </c>
      <c r="N127">
        <f ca="1">IF(AND('Planning initial'!$G19&lt;F$5,$C127&lt;&gt;"00/01/00"),1,0)</f>
        <v>0</v>
      </c>
      <c r="O127">
        <f ca="1">IF(AND('Planning initial'!$G19&lt;G$5,$C127&lt;&gt;"00/01/00"),1,0)</f>
        <v>0</v>
      </c>
      <c r="P127">
        <f ca="1">IF(AND('Planning initial'!$G19&lt;H$5,$C127&lt;&gt;"00/01/00"),1,0)</f>
        <v>0</v>
      </c>
      <c r="Q127">
        <f ca="1">IF(AND('Planning initial'!$G19&lt;I$5,$C127&lt;&gt;"00/01/00"),1,0)</f>
        <v>0</v>
      </c>
      <c r="R127">
        <f ca="1">IF(AND('Planning initial'!$G19&lt;J$5,$C127&lt;&gt;"00/01/00"),1,0)</f>
        <v>0</v>
      </c>
      <c r="S127">
        <f ca="1">IF(AND('Planning initial'!$G19&lt;K$5,$C127&lt;&gt;"00/01/00"),1,0)</f>
        <v>0</v>
      </c>
      <c r="T127">
        <f ca="1">IF(AND('Planning initial'!$G19&lt;L$5,$C127&lt;&gt;"00/01/00"),1,0)</f>
        <v>0</v>
      </c>
      <c r="U127">
        <f ca="1">IF(AND('Planning initial'!$G19&lt;M$5,$C127&lt;&gt;"00/01/00"),1,0)</f>
        <v>0</v>
      </c>
      <c r="V127">
        <f ca="1">IF(AND('Planning initial'!$G19&lt;N$5,$C127&lt;&gt;"00/01/00"),1,0)</f>
        <v>0</v>
      </c>
      <c r="W127">
        <f ca="1">IF(AND('Planning initial'!$G19&lt;O$5,$C127&lt;&gt;"00/01/00"),1,0)</f>
        <v>1</v>
      </c>
      <c r="X127">
        <f ca="1">IF(AND('Planning initial'!$G19&lt;P$5,$C127&lt;&gt;"00/01/00"),1,0)</f>
        <v>1</v>
      </c>
      <c r="Y127">
        <f ca="1">IF(AND('Planning initial'!$G19&lt;Q$5,$C127&lt;&gt;"00/01/00"),1,0)</f>
        <v>1</v>
      </c>
      <c r="Z127">
        <f ca="1">IF(AND('Planning initial'!$G19&lt;R$5,$C127&lt;&gt;"00/01/00"),1,0)</f>
        <v>1</v>
      </c>
      <c r="AA127">
        <f ca="1">IF(AND('Planning initial'!$E19=100%,$C127&lt;&gt;"00/01/00",'Planning initial'!$G19&lt;E$5),1,0)</f>
        <v>0</v>
      </c>
      <c r="AB127">
        <f ca="1">IF(AND('Planning initial'!$E19=100%,$C127&lt;&gt;"00/01/00",'Planning initial'!$G19&lt;F$5),1,0)</f>
        <v>0</v>
      </c>
      <c r="AC127">
        <f ca="1">IF(AND('Planning initial'!$E19=100%,$C127&lt;&gt;"00/01/00",'Planning initial'!$G19&lt;G$5),1,0)</f>
        <v>0</v>
      </c>
      <c r="AD127">
        <f ca="1">IF(AND('Planning initial'!$E19=100%,$C127&lt;&gt;"00/01/00",'Planning initial'!$G19&lt;H$5),1,0)</f>
        <v>0</v>
      </c>
      <c r="AE127">
        <f ca="1">IF(AND('Planning initial'!$E19=100%,$C127&lt;&gt;"00/01/00",'Planning initial'!$G19&lt;I$5),1,0)</f>
        <v>0</v>
      </c>
      <c r="AF127">
        <f ca="1">IF(AND('Planning initial'!$E19=100%,$C127&lt;&gt;"00/01/00",'Planning initial'!$G19&lt;J$5),1,0)</f>
        <v>0</v>
      </c>
      <c r="AG127">
        <f ca="1">IF(AND('Planning initial'!$E19=100%,$C127&lt;&gt;"00/01/00",'Planning initial'!$G19&lt;K$5),1,0)</f>
        <v>0</v>
      </c>
      <c r="AH127">
        <f ca="1">IF(AND('Planning initial'!$E19=100%,$C127&lt;&gt;"00/01/00",'Planning initial'!$G19&lt;L$5),1,0)</f>
        <v>0</v>
      </c>
      <c r="AI127">
        <f ca="1">IF(AND('Planning initial'!$E19=100%,$C127&lt;&gt;"00/01/00",'Planning initial'!$G19&lt;M$5),1,0)</f>
        <v>0</v>
      </c>
      <c r="AJ127">
        <f ca="1">IF(AND('Planning initial'!$E19=100%,$C127&lt;&gt;"00/01/00",'Planning initial'!$G19&lt;N$5),1,0)</f>
        <v>0</v>
      </c>
      <c r="AK127">
        <f ca="1">IF(AND('Planning initial'!$E19=100%,$C127&lt;&gt;"00/01/00",'Planning initial'!$G19&lt;O$5),1,0)</f>
        <v>0</v>
      </c>
      <c r="AL127">
        <f ca="1">IF(AND('Planning initial'!$E19=100%,$C127&lt;&gt;"00/01/00",'Planning initial'!$G19&lt;P$5),1,0)</f>
        <v>0</v>
      </c>
      <c r="AM127">
        <f ca="1">IF(AND('Planning initial'!$E19=100%,$C127&lt;&gt;"00/01/00",'Planning initial'!$G19&lt;Q$5),1,0)</f>
        <v>0</v>
      </c>
      <c r="AN127">
        <f ca="1">IF(AND('Planning initial'!$E19=100%,$C127&lt;&gt;"00/01/00",'Planning initial'!$G19&lt;R$5),1,0)</f>
        <v>0</v>
      </c>
    </row>
    <row r="128" spans="1:40" x14ac:dyDescent="0.25">
      <c r="A128" t="str" cm="1">
        <f t="array" aca="1" ref="A128" ca="1">_xlfn.IFS('Planning initial'!$G20&lt;= $B$6, 'Planning initial'!$B20, 'Planning initial'!$G20 &gt; $B$6, "")</f>
        <v>C.0 - Architecture du site + GitHub</v>
      </c>
      <c r="B128" s="76" cm="1">
        <f t="array" aca="1" ref="B128" ca="1">_xlfn.IFS('Planning initial'!$G20 &lt;= $B$6, 'Planning initial'!$E20, 'Planning initial'!$G20 &gt; $B$6, "")</f>
        <v>0</v>
      </c>
      <c r="C128" t="str" cm="1">
        <f t="array" aca="1" ref="C128" ca="1">TEXT(_xlfn.IFS('Planning initial'!$G20 &lt;= $B$6, 'Planning initial'!$F20, 'Planning initial'!$G20 &gt; $B$6, ""), "JJ/MM/AA")</f>
        <v>01/11/21</v>
      </c>
      <c r="D128" t="str" cm="1">
        <f t="array" aca="1" ref="D128" ca="1">TEXT(_xlfn.IFS('Planning initial'!$G20 &lt;= $B$6,'Planning initial'!$G20, 'Planning initial'!$G20&gt; $B$6, ""), "JJ/MM/AA")</f>
        <v>12/11/21</v>
      </c>
      <c r="E128">
        <f t="shared" ca="1" si="17"/>
        <v>0</v>
      </c>
      <c r="F128" s="75">
        <f ca="1">IF(AND('Planning initial'!$G20&lt;='Base de données'!$B$6,D128&lt;&gt;"00/01/00"),1,0)</f>
        <v>1</v>
      </c>
      <c r="G128" s="151">
        <f t="shared" ca="1" si="18"/>
        <v>1</v>
      </c>
      <c r="H128" s="164"/>
      <c r="I128" s="164"/>
      <c r="J128" s="164"/>
      <c r="K128" s="164"/>
      <c r="L128" s="164"/>
      <c r="M128">
        <v>0</v>
      </c>
      <c r="N128">
        <f ca="1">IF(AND('Planning initial'!$G20&lt;F$5,$C128&lt;&gt;"00/01/00"),1,0)</f>
        <v>0</v>
      </c>
      <c r="O128">
        <f ca="1">IF(AND('Planning initial'!$G20&lt;G$5,$C128&lt;&gt;"00/01/00"),1,0)</f>
        <v>0</v>
      </c>
      <c r="P128">
        <f ca="1">IF(AND('Planning initial'!$G20&lt;H$5,$C128&lt;&gt;"00/01/00"),1,0)</f>
        <v>0</v>
      </c>
      <c r="Q128">
        <f ca="1">IF(AND('Planning initial'!$G20&lt;I$5,$C128&lt;&gt;"00/01/00"),1,0)</f>
        <v>0</v>
      </c>
      <c r="R128">
        <f ca="1">IF(AND('Planning initial'!$G20&lt;J$5,$C128&lt;&gt;"00/01/00"),1,0)</f>
        <v>1</v>
      </c>
      <c r="S128">
        <f ca="1">IF(AND('Planning initial'!$G20&lt;K$5,$C128&lt;&gt;"00/01/00"),1,0)</f>
        <v>1</v>
      </c>
      <c r="T128">
        <f ca="1">IF(AND('Planning initial'!$G20&lt;L$5,$C128&lt;&gt;"00/01/00"),1,0)</f>
        <v>1</v>
      </c>
      <c r="U128">
        <f ca="1">IF(AND('Planning initial'!$G20&lt;M$5,$C128&lt;&gt;"00/01/00"),1,0)</f>
        <v>1</v>
      </c>
      <c r="V128">
        <f ca="1">IF(AND('Planning initial'!$G20&lt;N$5,$C128&lt;&gt;"00/01/00"),1,0)</f>
        <v>1</v>
      </c>
      <c r="W128">
        <f ca="1">IF(AND('Planning initial'!$G20&lt;O$5,$C128&lt;&gt;"00/01/00"),1,0)</f>
        <v>1</v>
      </c>
      <c r="X128">
        <f ca="1">IF(AND('Planning initial'!$G20&lt;P$5,$C128&lt;&gt;"00/01/00"),1,0)</f>
        <v>1</v>
      </c>
      <c r="Y128">
        <f ca="1">IF(AND('Planning initial'!$G20&lt;Q$5,$C128&lt;&gt;"00/01/00"),1,0)</f>
        <v>1</v>
      </c>
      <c r="Z128">
        <f ca="1">IF(AND('Planning initial'!$G20&lt;R$5,$C128&lt;&gt;"00/01/00"),1,0)</f>
        <v>1</v>
      </c>
      <c r="AA128">
        <f ca="1">IF(AND('Planning initial'!$E20=100%,$C128&lt;&gt;"00/01/00",'Planning initial'!$G20&lt;E$5),1,0)</f>
        <v>0</v>
      </c>
      <c r="AB128">
        <f ca="1">IF(AND('Planning initial'!$E20=100%,$C128&lt;&gt;"00/01/00",'Planning initial'!$G20&lt;F$5),1,0)</f>
        <v>0</v>
      </c>
      <c r="AC128">
        <f ca="1">IF(AND('Planning initial'!$E20=100%,$C128&lt;&gt;"00/01/00",'Planning initial'!$G20&lt;G$5),1,0)</f>
        <v>0</v>
      </c>
      <c r="AD128">
        <f ca="1">IF(AND('Planning initial'!$E20=100%,$C128&lt;&gt;"00/01/00",'Planning initial'!$G20&lt;H$5),1,0)</f>
        <v>0</v>
      </c>
      <c r="AE128">
        <f ca="1">IF(AND('Planning initial'!$E20=100%,$C128&lt;&gt;"00/01/00",'Planning initial'!$G20&lt;I$5),1,0)</f>
        <v>0</v>
      </c>
      <c r="AF128">
        <f ca="1">IF(AND('Planning initial'!$E20=100%,$C128&lt;&gt;"00/01/00",'Planning initial'!$G20&lt;J$5),1,0)</f>
        <v>0</v>
      </c>
      <c r="AG128">
        <f ca="1">IF(AND('Planning initial'!$E20=100%,$C128&lt;&gt;"00/01/00",'Planning initial'!$G20&lt;K$5),1,0)</f>
        <v>0</v>
      </c>
      <c r="AH128">
        <f ca="1">IF(AND('Planning initial'!$E20=100%,$C128&lt;&gt;"00/01/00",'Planning initial'!$G20&lt;L$5),1,0)</f>
        <v>0</v>
      </c>
      <c r="AI128">
        <f ca="1">IF(AND('Planning initial'!$E20=100%,$C128&lt;&gt;"00/01/00",'Planning initial'!$G20&lt;M$5),1,0)</f>
        <v>0</v>
      </c>
      <c r="AJ128">
        <f ca="1">IF(AND('Planning initial'!$E20=100%,$C128&lt;&gt;"00/01/00",'Planning initial'!$G20&lt;N$5),1,0)</f>
        <v>0</v>
      </c>
      <c r="AK128">
        <f ca="1">IF(AND('Planning initial'!$E20=100%,$C128&lt;&gt;"00/01/00",'Planning initial'!$G20&lt;O$5),1,0)</f>
        <v>0</v>
      </c>
      <c r="AL128">
        <f ca="1">IF(AND('Planning initial'!$E20=100%,$C128&lt;&gt;"00/01/00",'Planning initial'!$G20&lt;P$5),1,0)</f>
        <v>0</v>
      </c>
      <c r="AM128">
        <f ca="1">IF(AND('Planning initial'!$E20=100%,$C128&lt;&gt;"00/01/00",'Planning initial'!$G20&lt;Q$5),1,0)</f>
        <v>0</v>
      </c>
      <c r="AN128">
        <f ca="1">IF(AND('Planning initial'!$E20=100%,$C128&lt;&gt;"00/01/00",'Planning initial'!$G20&lt;R$5),1,0)</f>
        <v>0</v>
      </c>
    </row>
    <row r="129" spans="1:40" x14ac:dyDescent="0.25">
      <c r="A129" t="str" cm="1">
        <f t="array" aca="1" ref="A129" ca="1">_xlfn.IFS('Planning initial'!$G21&lt;= $B$6, 'Planning initial'!$B21, 'Planning initial'!$G21 &gt; $B$6, "")</f>
        <v>C.1 - Header</v>
      </c>
      <c r="B129" s="76" cm="1">
        <f t="array" aca="1" ref="B129" ca="1">_xlfn.IFS('Planning initial'!$G21 &lt;= $B$6, 'Planning initial'!$E21, 'Planning initial'!$G21 &gt; $B$6, "")</f>
        <v>0</v>
      </c>
      <c r="C129" t="str" cm="1">
        <f t="array" aca="1" ref="C129" ca="1">TEXT(_xlfn.IFS('Planning initial'!$G21 &lt;= $B$6, 'Planning initial'!$F21, 'Planning initial'!$G21 &gt; $B$6, ""), "JJ/MM/AA")</f>
        <v>12/11/21</v>
      </c>
      <c r="D129" t="str" cm="1">
        <f t="array" aca="1" ref="D129" ca="1">TEXT(_xlfn.IFS('Planning initial'!$G21 &lt;= $B$6,'Planning initial'!$G21, 'Planning initial'!$G21&gt; $B$6, ""), "JJ/MM/AA")</f>
        <v>19/11/21</v>
      </c>
      <c r="E129">
        <f t="shared" ca="1" si="17"/>
        <v>0</v>
      </c>
      <c r="F129" s="75">
        <f ca="1">IF(AND('Planning initial'!$G21&lt;='Base de données'!$B$6,D129&lt;&gt;"00/01/00"),1,0)</f>
        <v>1</v>
      </c>
      <c r="G129" s="151">
        <f t="shared" ca="1" si="18"/>
        <v>1</v>
      </c>
      <c r="H129" s="164"/>
      <c r="I129" s="164"/>
      <c r="J129" s="164"/>
      <c r="K129" s="164"/>
      <c r="L129" s="164"/>
      <c r="M129">
        <v>0</v>
      </c>
      <c r="N129">
        <f ca="1">IF(AND('Planning initial'!$G21&lt;F$5,$C129&lt;&gt;"00/01/00"),1,0)</f>
        <v>0</v>
      </c>
      <c r="O129">
        <f ca="1">IF(AND('Planning initial'!$G21&lt;G$5,$C129&lt;&gt;"00/01/00"),1,0)</f>
        <v>0</v>
      </c>
      <c r="P129">
        <f ca="1">IF(AND('Planning initial'!$G21&lt;H$5,$C129&lt;&gt;"00/01/00"),1,0)</f>
        <v>0</v>
      </c>
      <c r="Q129">
        <f ca="1">IF(AND('Planning initial'!$G21&lt;I$5,$C129&lt;&gt;"00/01/00"),1,0)</f>
        <v>0</v>
      </c>
      <c r="R129">
        <f ca="1">IF(AND('Planning initial'!$G21&lt;J$5,$C129&lt;&gt;"00/01/00"),1,0)</f>
        <v>0</v>
      </c>
      <c r="S129">
        <f ca="1">IF(AND('Planning initial'!$G21&lt;K$5,$C129&lt;&gt;"00/01/00"),1,0)</f>
        <v>1</v>
      </c>
      <c r="T129">
        <f ca="1">IF(AND('Planning initial'!$G21&lt;L$5,$C129&lt;&gt;"00/01/00"),1,0)</f>
        <v>1</v>
      </c>
      <c r="U129">
        <f ca="1">IF(AND('Planning initial'!$G21&lt;M$5,$C129&lt;&gt;"00/01/00"),1,0)</f>
        <v>1</v>
      </c>
      <c r="V129">
        <f ca="1">IF(AND('Planning initial'!$G21&lt;N$5,$C129&lt;&gt;"00/01/00"),1,0)</f>
        <v>1</v>
      </c>
      <c r="W129">
        <f ca="1">IF(AND('Planning initial'!$G21&lt;O$5,$C129&lt;&gt;"00/01/00"),1,0)</f>
        <v>1</v>
      </c>
      <c r="X129">
        <f ca="1">IF(AND('Planning initial'!$G21&lt;P$5,$C129&lt;&gt;"00/01/00"),1,0)</f>
        <v>1</v>
      </c>
      <c r="Y129">
        <f ca="1">IF(AND('Planning initial'!$G21&lt;Q$5,$C129&lt;&gt;"00/01/00"),1,0)</f>
        <v>1</v>
      </c>
      <c r="Z129">
        <f ca="1">IF(AND('Planning initial'!$G21&lt;R$5,$C129&lt;&gt;"00/01/00"),1,0)</f>
        <v>1</v>
      </c>
      <c r="AA129">
        <f ca="1">IF(AND('Planning initial'!$E21=100%,$C129&lt;&gt;"00/01/00",'Planning initial'!$G21&lt;E$5),1,0)</f>
        <v>0</v>
      </c>
      <c r="AB129">
        <f ca="1">IF(AND('Planning initial'!$E21=100%,$C129&lt;&gt;"00/01/00",'Planning initial'!$G21&lt;F$5),1,0)</f>
        <v>0</v>
      </c>
      <c r="AC129">
        <f ca="1">IF(AND('Planning initial'!$E21=100%,$C129&lt;&gt;"00/01/00",'Planning initial'!$G21&lt;G$5),1,0)</f>
        <v>0</v>
      </c>
      <c r="AD129">
        <f ca="1">IF(AND('Planning initial'!$E21=100%,$C129&lt;&gt;"00/01/00",'Planning initial'!$G21&lt;H$5),1,0)</f>
        <v>0</v>
      </c>
      <c r="AE129">
        <f ca="1">IF(AND('Planning initial'!$E21=100%,$C129&lt;&gt;"00/01/00",'Planning initial'!$G21&lt;I$5),1,0)</f>
        <v>0</v>
      </c>
      <c r="AF129">
        <f ca="1">IF(AND('Planning initial'!$E21=100%,$C129&lt;&gt;"00/01/00",'Planning initial'!$G21&lt;J$5),1,0)</f>
        <v>0</v>
      </c>
      <c r="AG129">
        <f ca="1">IF(AND('Planning initial'!$E21=100%,$C129&lt;&gt;"00/01/00",'Planning initial'!$G21&lt;K$5),1,0)</f>
        <v>0</v>
      </c>
      <c r="AH129">
        <f ca="1">IF(AND('Planning initial'!$E21=100%,$C129&lt;&gt;"00/01/00",'Planning initial'!$G21&lt;L$5),1,0)</f>
        <v>0</v>
      </c>
      <c r="AI129">
        <f ca="1">IF(AND('Planning initial'!$E21=100%,$C129&lt;&gt;"00/01/00",'Planning initial'!$G21&lt;M$5),1,0)</f>
        <v>0</v>
      </c>
      <c r="AJ129">
        <f ca="1">IF(AND('Planning initial'!$E21=100%,$C129&lt;&gt;"00/01/00",'Planning initial'!$G21&lt;N$5),1,0)</f>
        <v>0</v>
      </c>
      <c r="AK129">
        <f ca="1">IF(AND('Planning initial'!$E21=100%,$C129&lt;&gt;"00/01/00",'Planning initial'!$G21&lt;O$5),1,0)</f>
        <v>0</v>
      </c>
      <c r="AL129">
        <f ca="1">IF(AND('Planning initial'!$E21=100%,$C129&lt;&gt;"00/01/00",'Planning initial'!$G21&lt;P$5),1,0)</f>
        <v>0</v>
      </c>
      <c r="AM129">
        <f ca="1">IF(AND('Planning initial'!$E21=100%,$C129&lt;&gt;"00/01/00",'Planning initial'!$G21&lt;Q$5),1,0)</f>
        <v>0</v>
      </c>
      <c r="AN129">
        <f ca="1">IF(AND('Planning initial'!$E21=100%,$C129&lt;&gt;"00/01/00",'Planning initial'!$G21&lt;R$5),1,0)</f>
        <v>0</v>
      </c>
    </row>
    <row r="130" spans="1:40" x14ac:dyDescent="0.25">
      <c r="A130" t="str" cm="1">
        <f t="array" aca="1" ref="A130" ca="1">_xlfn.IFS('Planning initial'!$G22&lt;= $B$6, 'Planning initial'!$B22, 'Planning initial'!$G22 &gt; $B$6, "")</f>
        <v>C.2 - Footer</v>
      </c>
      <c r="B130" s="76" cm="1">
        <f t="array" aca="1" ref="B130" ca="1">_xlfn.IFS('Planning initial'!$G22 &lt;= $B$6, 'Planning initial'!$E22, 'Planning initial'!$G22 &gt; $B$6, "")</f>
        <v>0</v>
      </c>
      <c r="C130" t="str" cm="1">
        <f t="array" aca="1" ref="C130" ca="1">TEXT(_xlfn.IFS('Planning initial'!$G22 &lt;= $B$6, 'Planning initial'!$F22, 'Planning initial'!$G22 &gt; $B$6, ""), "JJ/MM/AA")</f>
        <v>19/11/21</v>
      </c>
      <c r="D130" t="str" cm="1">
        <f t="array" aca="1" ref="D130" ca="1">TEXT(_xlfn.IFS('Planning initial'!$G22 &lt;= $B$6,'Planning initial'!$G22, 'Planning initial'!$G22&gt; $B$6, ""), "JJ/MM/AA")</f>
        <v>29/11/21</v>
      </c>
      <c r="E130">
        <f t="shared" ca="1" si="17"/>
        <v>0</v>
      </c>
      <c r="F130" s="75">
        <f ca="1">IF(AND('Planning initial'!$G22&lt;='Base de données'!$B$6,D130&lt;&gt;"00/01/00"),1,0)</f>
        <v>1</v>
      </c>
      <c r="G130" s="151">
        <f t="shared" ca="1" si="18"/>
        <v>1</v>
      </c>
      <c r="H130" s="164"/>
      <c r="I130" s="164"/>
      <c r="J130" s="164"/>
      <c r="K130" s="164"/>
      <c r="L130" s="164"/>
      <c r="M130">
        <v>0</v>
      </c>
      <c r="N130">
        <f ca="1">IF(AND('Planning initial'!$G22&lt;F$5,$C130&lt;&gt;"00/01/00"),1,0)</f>
        <v>0</v>
      </c>
      <c r="O130">
        <f ca="1">IF(AND('Planning initial'!$G22&lt;G$5,$C130&lt;&gt;"00/01/00"),1,0)</f>
        <v>0</v>
      </c>
      <c r="P130">
        <f ca="1">IF(AND('Planning initial'!$G22&lt;H$5,$C130&lt;&gt;"00/01/00"),1,0)</f>
        <v>0</v>
      </c>
      <c r="Q130">
        <f ca="1">IF(AND('Planning initial'!$G22&lt;I$5,$C130&lt;&gt;"00/01/00"),1,0)</f>
        <v>0</v>
      </c>
      <c r="R130">
        <f ca="1">IF(AND('Planning initial'!$G22&lt;J$5,$C130&lt;&gt;"00/01/00"),1,0)</f>
        <v>0</v>
      </c>
      <c r="S130">
        <f ca="1">IF(AND('Planning initial'!$G22&lt;K$5,$C130&lt;&gt;"00/01/00"),1,0)</f>
        <v>0</v>
      </c>
      <c r="T130">
        <f ca="1">IF(AND('Planning initial'!$G22&lt;L$5,$C130&lt;&gt;"00/01/00"),1,0)</f>
        <v>0</v>
      </c>
      <c r="U130">
        <f ca="1">IF(AND('Planning initial'!$G22&lt;M$5,$C130&lt;&gt;"00/01/00"),1,0)</f>
        <v>1</v>
      </c>
      <c r="V130">
        <f ca="1">IF(AND('Planning initial'!$G22&lt;N$5,$C130&lt;&gt;"00/01/00"),1,0)</f>
        <v>1</v>
      </c>
      <c r="W130">
        <f ca="1">IF(AND('Planning initial'!$G22&lt;O$5,$C130&lt;&gt;"00/01/00"),1,0)</f>
        <v>1</v>
      </c>
      <c r="X130">
        <f ca="1">IF(AND('Planning initial'!$G22&lt;P$5,$C130&lt;&gt;"00/01/00"),1,0)</f>
        <v>1</v>
      </c>
      <c r="Y130">
        <f ca="1">IF(AND('Planning initial'!$G22&lt;Q$5,$C130&lt;&gt;"00/01/00"),1,0)</f>
        <v>1</v>
      </c>
      <c r="Z130">
        <f ca="1">IF(AND('Planning initial'!$G22&lt;R$5,$C130&lt;&gt;"00/01/00"),1,0)</f>
        <v>1</v>
      </c>
      <c r="AA130">
        <f ca="1">IF(AND('Planning initial'!$E22=100%,$C130&lt;&gt;"00/01/00",'Planning initial'!$G22&lt;E$5),1,0)</f>
        <v>0</v>
      </c>
      <c r="AB130">
        <f ca="1">IF(AND('Planning initial'!$E22=100%,$C130&lt;&gt;"00/01/00",'Planning initial'!$G22&lt;F$5),1,0)</f>
        <v>0</v>
      </c>
      <c r="AC130">
        <f ca="1">IF(AND('Planning initial'!$E22=100%,$C130&lt;&gt;"00/01/00",'Planning initial'!$G22&lt;G$5),1,0)</f>
        <v>0</v>
      </c>
      <c r="AD130">
        <f ca="1">IF(AND('Planning initial'!$E22=100%,$C130&lt;&gt;"00/01/00",'Planning initial'!$G22&lt;H$5),1,0)</f>
        <v>0</v>
      </c>
      <c r="AE130">
        <f ca="1">IF(AND('Planning initial'!$E22=100%,$C130&lt;&gt;"00/01/00",'Planning initial'!$G22&lt;I$5),1,0)</f>
        <v>0</v>
      </c>
      <c r="AF130">
        <f ca="1">IF(AND('Planning initial'!$E22=100%,$C130&lt;&gt;"00/01/00",'Planning initial'!$G22&lt;J$5),1,0)</f>
        <v>0</v>
      </c>
      <c r="AG130">
        <f ca="1">IF(AND('Planning initial'!$E22=100%,$C130&lt;&gt;"00/01/00",'Planning initial'!$G22&lt;K$5),1,0)</f>
        <v>0</v>
      </c>
      <c r="AH130">
        <f ca="1">IF(AND('Planning initial'!$E22=100%,$C130&lt;&gt;"00/01/00",'Planning initial'!$G22&lt;L$5),1,0)</f>
        <v>0</v>
      </c>
      <c r="AI130">
        <f ca="1">IF(AND('Planning initial'!$E22=100%,$C130&lt;&gt;"00/01/00",'Planning initial'!$G22&lt;M$5),1,0)</f>
        <v>0</v>
      </c>
      <c r="AJ130">
        <f ca="1">IF(AND('Planning initial'!$E22=100%,$C130&lt;&gt;"00/01/00",'Planning initial'!$G22&lt;N$5),1,0)</f>
        <v>0</v>
      </c>
      <c r="AK130">
        <f ca="1">IF(AND('Planning initial'!$E22=100%,$C130&lt;&gt;"00/01/00",'Planning initial'!$G22&lt;O$5),1,0)</f>
        <v>0</v>
      </c>
      <c r="AL130">
        <f ca="1">IF(AND('Planning initial'!$E22=100%,$C130&lt;&gt;"00/01/00",'Planning initial'!$G22&lt;P$5),1,0)</f>
        <v>0</v>
      </c>
      <c r="AM130">
        <f ca="1">IF(AND('Planning initial'!$E22=100%,$C130&lt;&gt;"00/01/00",'Planning initial'!$G22&lt;Q$5),1,0)</f>
        <v>0</v>
      </c>
      <c r="AN130">
        <f ca="1">IF(AND('Planning initial'!$E22=100%,$C130&lt;&gt;"00/01/00",'Planning initial'!$G22&lt;R$5),1,0)</f>
        <v>0</v>
      </c>
    </row>
    <row r="131" spans="1:40" x14ac:dyDescent="0.25">
      <c r="A131" t="str" cm="1">
        <f t="array" aca="1" ref="A131" ca="1">_xlfn.IFS('Planning initial'!$G23&lt;= $B$6, 'Planning initial'!$B23, 'Planning initial'!$G23 &gt; $B$6, "")</f>
        <v>C.3 - Menu</v>
      </c>
      <c r="B131" s="76" cm="1">
        <f t="array" aca="1" ref="B131" ca="1">_xlfn.IFS('Planning initial'!$G23 &lt;= $B$6, 'Planning initial'!$E23, 'Planning initial'!$G23 &gt; $B$6, "")</f>
        <v>0</v>
      </c>
      <c r="C131" t="str" cm="1">
        <f t="array" aca="1" ref="C131" ca="1">TEXT(_xlfn.IFS('Planning initial'!$G23 &lt;= $B$6, 'Planning initial'!$F23, 'Planning initial'!$G23 &gt; $B$6, ""), "JJ/MM/AA")</f>
        <v>29/11/21</v>
      </c>
      <c r="D131" t="str" cm="1">
        <f t="array" aca="1" ref="D131" ca="1">TEXT(_xlfn.IFS('Planning initial'!$G23 &lt;= $B$6,'Planning initial'!$G23, 'Planning initial'!$G23&gt; $B$6, ""), "JJ/MM/AA")</f>
        <v>05/12/21</v>
      </c>
      <c r="E131">
        <f t="shared" ca="1" si="17"/>
        <v>0</v>
      </c>
      <c r="F131" s="75">
        <f ca="1">IF(AND('Planning initial'!$G23&lt;='Base de données'!$B$6,D131&lt;&gt;"00/01/00"),1,0)</f>
        <v>1</v>
      </c>
      <c r="G131" s="151">
        <f t="shared" ca="1" si="18"/>
        <v>1</v>
      </c>
      <c r="H131" s="164"/>
      <c r="I131" s="164"/>
      <c r="J131" s="164"/>
      <c r="K131" s="164"/>
      <c r="L131" s="164"/>
      <c r="M131">
        <v>0</v>
      </c>
      <c r="N131">
        <f ca="1">IF(AND('Planning initial'!$G23&lt;F$5,$C131&lt;&gt;"00/01/00"),1,0)</f>
        <v>0</v>
      </c>
      <c r="O131">
        <f ca="1">IF(AND('Planning initial'!$G23&lt;G$5,$C131&lt;&gt;"00/01/00"),1,0)</f>
        <v>0</v>
      </c>
      <c r="P131">
        <f ca="1">IF(AND('Planning initial'!$G23&lt;H$5,$C131&lt;&gt;"00/01/00"),1,0)</f>
        <v>0</v>
      </c>
      <c r="Q131">
        <f ca="1">IF(AND('Planning initial'!$G23&lt;I$5,$C131&lt;&gt;"00/01/00"),1,0)</f>
        <v>0</v>
      </c>
      <c r="R131">
        <f ca="1">IF(AND('Planning initial'!$G23&lt;J$5,$C131&lt;&gt;"00/01/00"),1,0)</f>
        <v>0</v>
      </c>
      <c r="S131">
        <f ca="1">IF(AND('Planning initial'!$G23&lt;K$5,$C131&lt;&gt;"00/01/00"),1,0)</f>
        <v>0</v>
      </c>
      <c r="T131">
        <f ca="1">IF(AND('Planning initial'!$G23&lt;L$5,$C131&lt;&gt;"00/01/00"),1,0)</f>
        <v>0</v>
      </c>
      <c r="U131">
        <f ca="1">IF(AND('Planning initial'!$G23&lt;M$5,$C131&lt;&gt;"00/01/00"),1,0)</f>
        <v>0</v>
      </c>
      <c r="V131">
        <f ca="1">IF(AND('Planning initial'!$G23&lt;N$5,$C131&lt;&gt;"00/01/00"),1,0)</f>
        <v>1</v>
      </c>
      <c r="W131">
        <f ca="1">IF(AND('Planning initial'!$G23&lt;O$5,$C131&lt;&gt;"00/01/00"),1,0)</f>
        <v>1</v>
      </c>
      <c r="X131">
        <f ca="1">IF(AND('Planning initial'!$G23&lt;P$5,$C131&lt;&gt;"00/01/00"),1,0)</f>
        <v>1</v>
      </c>
      <c r="Y131">
        <f ca="1">IF(AND('Planning initial'!$G23&lt;Q$5,$C131&lt;&gt;"00/01/00"),1,0)</f>
        <v>1</v>
      </c>
      <c r="Z131">
        <f ca="1">IF(AND('Planning initial'!$G23&lt;R$5,$C131&lt;&gt;"00/01/00"),1,0)</f>
        <v>1</v>
      </c>
      <c r="AA131">
        <f ca="1">IF(AND('Planning initial'!$E23=100%,$C131&lt;&gt;"00/01/00",'Planning initial'!$G23&lt;E$5),1,0)</f>
        <v>0</v>
      </c>
      <c r="AB131">
        <f ca="1">IF(AND('Planning initial'!$E23=100%,$C131&lt;&gt;"00/01/00",'Planning initial'!$G23&lt;F$5),1,0)</f>
        <v>0</v>
      </c>
      <c r="AC131">
        <f ca="1">IF(AND('Planning initial'!$E23=100%,$C131&lt;&gt;"00/01/00",'Planning initial'!$G23&lt;G$5),1,0)</f>
        <v>0</v>
      </c>
      <c r="AD131">
        <f ca="1">IF(AND('Planning initial'!$E23=100%,$C131&lt;&gt;"00/01/00",'Planning initial'!$G23&lt;H$5),1,0)</f>
        <v>0</v>
      </c>
      <c r="AE131">
        <f ca="1">IF(AND('Planning initial'!$E23=100%,$C131&lt;&gt;"00/01/00",'Planning initial'!$G23&lt;I$5),1,0)</f>
        <v>0</v>
      </c>
      <c r="AF131">
        <f ca="1">IF(AND('Planning initial'!$E23=100%,$C131&lt;&gt;"00/01/00",'Planning initial'!$G23&lt;J$5),1,0)</f>
        <v>0</v>
      </c>
      <c r="AG131">
        <f ca="1">IF(AND('Planning initial'!$E23=100%,$C131&lt;&gt;"00/01/00",'Planning initial'!$G23&lt;K$5),1,0)</f>
        <v>0</v>
      </c>
      <c r="AH131">
        <f ca="1">IF(AND('Planning initial'!$E23=100%,$C131&lt;&gt;"00/01/00",'Planning initial'!$G23&lt;L$5),1,0)</f>
        <v>0</v>
      </c>
      <c r="AI131">
        <f ca="1">IF(AND('Planning initial'!$E23=100%,$C131&lt;&gt;"00/01/00",'Planning initial'!$G23&lt;M$5),1,0)</f>
        <v>0</v>
      </c>
      <c r="AJ131">
        <f ca="1">IF(AND('Planning initial'!$E23=100%,$C131&lt;&gt;"00/01/00",'Planning initial'!$G23&lt;N$5),1,0)</f>
        <v>0</v>
      </c>
      <c r="AK131">
        <f ca="1">IF(AND('Planning initial'!$E23=100%,$C131&lt;&gt;"00/01/00",'Planning initial'!$G23&lt;O$5),1,0)</f>
        <v>0</v>
      </c>
      <c r="AL131">
        <f ca="1">IF(AND('Planning initial'!$E23=100%,$C131&lt;&gt;"00/01/00",'Planning initial'!$G23&lt;P$5),1,0)</f>
        <v>0</v>
      </c>
      <c r="AM131">
        <f ca="1">IF(AND('Planning initial'!$E23=100%,$C131&lt;&gt;"00/01/00",'Planning initial'!$G23&lt;Q$5),1,0)</f>
        <v>0</v>
      </c>
      <c r="AN131">
        <f ca="1">IF(AND('Planning initial'!$E23=100%,$C131&lt;&gt;"00/01/00",'Planning initial'!$G23&lt;R$5),1,0)</f>
        <v>0</v>
      </c>
    </row>
    <row r="132" spans="1:40" x14ac:dyDescent="0.25">
      <c r="A132" t="str" cm="1">
        <f t="array" aca="1" ref="A132" ca="1">_xlfn.IFS('Planning initial'!$G24&lt;= $B$6, 'Planning initial'!$B24, 'Planning initial'!$G24 &gt; $B$6, "")</f>
        <v>C.3.1 - Page accueil Eko</v>
      </c>
      <c r="B132" s="76" cm="1">
        <f t="array" aca="1" ref="B132" ca="1">_xlfn.IFS('Planning initial'!$G24 &lt;= $B$6, 'Planning initial'!$E24, 'Planning initial'!$G24 &gt; $B$6, "")</f>
        <v>0</v>
      </c>
      <c r="C132" t="str" cm="1">
        <f t="array" aca="1" ref="C132" ca="1">TEXT(_xlfn.IFS('Planning initial'!$G24 &lt;= $B$6, 'Planning initial'!$F24, 'Planning initial'!$G24 &gt; $B$6, ""), "JJ/MM/AA")</f>
        <v>29/11/21</v>
      </c>
      <c r="D132" t="str" cm="1">
        <f t="array" aca="1" ref="D132" ca="1">TEXT(_xlfn.IFS('Planning initial'!$G24 &lt;= $B$6,'Planning initial'!$G24, 'Planning initial'!$G24&gt; $B$6, ""), "JJ/MM/AA")</f>
        <v>01/12/21</v>
      </c>
      <c r="E132">
        <f t="shared" ca="1" si="17"/>
        <v>0</v>
      </c>
      <c r="F132" s="75">
        <f ca="1">IF(AND('Planning initial'!$G24&lt;='Base de données'!$B$6,D132&lt;&gt;"00/01/00"),1,0)</f>
        <v>1</v>
      </c>
      <c r="G132" s="151">
        <f t="shared" ca="1" si="18"/>
        <v>1</v>
      </c>
      <c r="H132" s="164"/>
      <c r="I132" s="164"/>
      <c r="J132" s="164"/>
      <c r="K132" s="164"/>
      <c r="L132" s="164"/>
      <c r="M132">
        <v>0</v>
      </c>
      <c r="N132">
        <f ca="1">IF(AND('Planning initial'!$G24&lt;F$5,$C132&lt;&gt;"00/01/00"),1,0)</f>
        <v>0</v>
      </c>
      <c r="O132">
        <f ca="1">IF(AND('Planning initial'!$G24&lt;G$5,$C132&lt;&gt;"00/01/00"),1,0)</f>
        <v>0</v>
      </c>
      <c r="P132">
        <f ca="1">IF(AND('Planning initial'!$G24&lt;H$5,$C132&lt;&gt;"00/01/00"),1,0)</f>
        <v>0</v>
      </c>
      <c r="Q132">
        <f ca="1">IF(AND('Planning initial'!$G24&lt;I$5,$C132&lt;&gt;"00/01/00"),1,0)</f>
        <v>0</v>
      </c>
      <c r="R132">
        <f ca="1">IF(AND('Planning initial'!$G24&lt;J$5,$C132&lt;&gt;"00/01/00"),1,0)</f>
        <v>0</v>
      </c>
      <c r="S132">
        <f ca="1">IF(AND('Planning initial'!$G24&lt;K$5,$C132&lt;&gt;"00/01/00"),1,0)</f>
        <v>0</v>
      </c>
      <c r="T132">
        <f ca="1">IF(AND('Planning initial'!$G24&lt;L$5,$C132&lt;&gt;"00/01/00"),1,0)</f>
        <v>0</v>
      </c>
      <c r="U132">
        <f ca="1">IF(AND('Planning initial'!$G24&lt;M$5,$C132&lt;&gt;"00/01/00"),1,0)</f>
        <v>1</v>
      </c>
      <c r="V132">
        <f ca="1">IF(AND('Planning initial'!$G24&lt;N$5,$C132&lt;&gt;"00/01/00"),1,0)</f>
        <v>1</v>
      </c>
      <c r="W132">
        <f ca="1">IF(AND('Planning initial'!$G24&lt;O$5,$C132&lt;&gt;"00/01/00"),1,0)</f>
        <v>1</v>
      </c>
      <c r="X132">
        <f ca="1">IF(AND('Planning initial'!$G24&lt;P$5,$C132&lt;&gt;"00/01/00"),1,0)</f>
        <v>1</v>
      </c>
      <c r="Y132">
        <f ca="1">IF(AND('Planning initial'!$G24&lt;Q$5,$C132&lt;&gt;"00/01/00"),1,0)</f>
        <v>1</v>
      </c>
      <c r="Z132">
        <f ca="1">IF(AND('Planning initial'!$G24&lt;R$5,$C132&lt;&gt;"00/01/00"),1,0)</f>
        <v>1</v>
      </c>
      <c r="AA132">
        <f ca="1">IF(AND('Planning initial'!$E24=100%,$C132&lt;&gt;"00/01/00",'Planning initial'!$G24&lt;E$5),1,0)</f>
        <v>0</v>
      </c>
      <c r="AB132">
        <f ca="1">IF(AND('Planning initial'!$E24=100%,$C132&lt;&gt;"00/01/00",'Planning initial'!$G24&lt;F$5),1,0)</f>
        <v>0</v>
      </c>
      <c r="AC132">
        <f ca="1">IF(AND('Planning initial'!$E24=100%,$C132&lt;&gt;"00/01/00",'Planning initial'!$G24&lt;G$5),1,0)</f>
        <v>0</v>
      </c>
      <c r="AD132">
        <f ca="1">IF(AND('Planning initial'!$E24=100%,$C132&lt;&gt;"00/01/00",'Planning initial'!$G24&lt;H$5),1,0)</f>
        <v>0</v>
      </c>
      <c r="AE132">
        <f ca="1">IF(AND('Planning initial'!$E24=100%,$C132&lt;&gt;"00/01/00",'Planning initial'!$G24&lt;I$5),1,0)</f>
        <v>0</v>
      </c>
      <c r="AF132">
        <f ca="1">IF(AND('Planning initial'!$E24=100%,$C132&lt;&gt;"00/01/00",'Planning initial'!$G24&lt;J$5),1,0)</f>
        <v>0</v>
      </c>
      <c r="AG132">
        <f ca="1">IF(AND('Planning initial'!$E24=100%,$C132&lt;&gt;"00/01/00",'Planning initial'!$G24&lt;K$5),1,0)</f>
        <v>0</v>
      </c>
      <c r="AH132">
        <f ca="1">IF(AND('Planning initial'!$E24=100%,$C132&lt;&gt;"00/01/00",'Planning initial'!$G24&lt;L$5),1,0)</f>
        <v>0</v>
      </c>
      <c r="AI132">
        <f ca="1">IF(AND('Planning initial'!$E24=100%,$C132&lt;&gt;"00/01/00",'Planning initial'!$G24&lt;M$5),1,0)</f>
        <v>0</v>
      </c>
      <c r="AJ132">
        <f ca="1">IF(AND('Planning initial'!$E24=100%,$C132&lt;&gt;"00/01/00",'Planning initial'!$G24&lt;N$5),1,0)</f>
        <v>0</v>
      </c>
      <c r="AK132">
        <f ca="1">IF(AND('Planning initial'!$E24=100%,$C132&lt;&gt;"00/01/00",'Planning initial'!$G24&lt;O$5),1,0)</f>
        <v>0</v>
      </c>
      <c r="AL132">
        <f ca="1">IF(AND('Planning initial'!$E24=100%,$C132&lt;&gt;"00/01/00",'Planning initial'!$G24&lt;P$5),1,0)</f>
        <v>0</v>
      </c>
      <c r="AM132">
        <f ca="1">IF(AND('Planning initial'!$E24=100%,$C132&lt;&gt;"00/01/00",'Planning initial'!$G24&lt;Q$5),1,0)</f>
        <v>0</v>
      </c>
      <c r="AN132">
        <f ca="1">IF(AND('Planning initial'!$E24=100%,$C132&lt;&gt;"00/01/00",'Planning initial'!$G24&lt;R$5),1,0)</f>
        <v>0</v>
      </c>
    </row>
    <row r="133" spans="1:40" x14ac:dyDescent="0.25">
      <c r="A133" t="str" cm="1">
        <f t="array" aca="1" ref="A133" ca="1">_xlfn.IFS('Planning initial'!$G25&lt;= $B$6, 'Planning initial'!$B25, 'Planning initial'!$G25 &gt; $B$6, "")</f>
        <v>C.3.2 - Menu user</v>
      </c>
      <c r="B133" s="76" cm="1">
        <f t="array" aca="1" ref="B133" ca="1">_xlfn.IFS('Planning initial'!$G25 &lt;= $B$6, 'Planning initial'!$E25, 'Planning initial'!$G25 &gt; $B$6, "")</f>
        <v>0</v>
      </c>
      <c r="C133" t="str" cm="1">
        <f t="array" aca="1" ref="C133" ca="1">TEXT(_xlfn.IFS('Planning initial'!$G25 &lt;= $B$6, 'Planning initial'!$F25, 'Planning initial'!$G25 &gt; $B$6, ""), "JJ/MM/AA")</f>
        <v>02/12/21</v>
      </c>
      <c r="D133" t="str" cm="1">
        <f t="array" aca="1" ref="D133" ca="1">TEXT(_xlfn.IFS('Planning initial'!$G25 &lt;= $B$6,'Planning initial'!$G25, 'Planning initial'!$G25&gt; $B$6, ""), "JJ/MM/AA")</f>
        <v>05/12/21</v>
      </c>
      <c r="E133">
        <f t="shared" ca="1" si="17"/>
        <v>0</v>
      </c>
      <c r="F133" s="75">
        <f ca="1">IF(AND('Planning initial'!$G25&lt;='Base de données'!$B$6,D133&lt;&gt;"00/01/00"),1,0)</f>
        <v>1</v>
      </c>
      <c r="G133" s="151">
        <f t="shared" ca="1" si="18"/>
        <v>1</v>
      </c>
      <c r="H133" s="164"/>
      <c r="I133" s="164"/>
      <c r="J133" s="164"/>
      <c r="K133" s="164"/>
      <c r="L133" s="164"/>
      <c r="M133">
        <v>0</v>
      </c>
      <c r="N133">
        <f ca="1">IF(AND('Planning initial'!$G25&lt;F$5,$C133&lt;&gt;"00/01/00"),1,0)</f>
        <v>0</v>
      </c>
      <c r="O133">
        <f ca="1">IF(AND('Planning initial'!$G25&lt;G$5,$C133&lt;&gt;"00/01/00"),1,0)</f>
        <v>0</v>
      </c>
      <c r="P133">
        <f ca="1">IF(AND('Planning initial'!$G25&lt;H$5,$C133&lt;&gt;"00/01/00"),1,0)</f>
        <v>0</v>
      </c>
      <c r="Q133">
        <f ca="1">IF(AND('Planning initial'!$G25&lt;I$5,$C133&lt;&gt;"00/01/00"),1,0)</f>
        <v>0</v>
      </c>
      <c r="R133">
        <f ca="1">IF(AND('Planning initial'!$G25&lt;J$5,$C133&lt;&gt;"00/01/00"),1,0)</f>
        <v>0</v>
      </c>
      <c r="S133">
        <f ca="1">IF(AND('Planning initial'!$G25&lt;K$5,$C133&lt;&gt;"00/01/00"),1,0)</f>
        <v>0</v>
      </c>
      <c r="T133">
        <f ca="1">IF(AND('Planning initial'!$G25&lt;L$5,$C133&lt;&gt;"00/01/00"),1,0)</f>
        <v>0</v>
      </c>
      <c r="U133">
        <f ca="1">IF(AND('Planning initial'!$G25&lt;M$5,$C133&lt;&gt;"00/01/00"),1,0)</f>
        <v>0</v>
      </c>
      <c r="V133">
        <f ca="1">IF(AND('Planning initial'!$G25&lt;N$5,$C133&lt;&gt;"00/01/00"),1,0)</f>
        <v>1</v>
      </c>
      <c r="W133">
        <f ca="1">IF(AND('Planning initial'!$G25&lt;O$5,$C133&lt;&gt;"00/01/00"),1,0)</f>
        <v>1</v>
      </c>
      <c r="X133">
        <f ca="1">IF(AND('Planning initial'!$G25&lt;P$5,$C133&lt;&gt;"00/01/00"),1,0)</f>
        <v>1</v>
      </c>
      <c r="Y133">
        <f ca="1">IF(AND('Planning initial'!$G25&lt;Q$5,$C133&lt;&gt;"00/01/00"),1,0)</f>
        <v>1</v>
      </c>
      <c r="Z133">
        <f ca="1">IF(AND('Planning initial'!$G25&lt;R$5,$C133&lt;&gt;"00/01/00"),1,0)</f>
        <v>1</v>
      </c>
      <c r="AA133">
        <f ca="1">IF(AND('Planning initial'!$E25=100%,$C133&lt;&gt;"00/01/00",'Planning initial'!$G25&lt;E$5),1,0)</f>
        <v>0</v>
      </c>
      <c r="AB133">
        <f ca="1">IF(AND('Planning initial'!$E25=100%,$C133&lt;&gt;"00/01/00",'Planning initial'!$G25&lt;F$5),1,0)</f>
        <v>0</v>
      </c>
      <c r="AC133">
        <f ca="1">IF(AND('Planning initial'!$E25=100%,$C133&lt;&gt;"00/01/00",'Planning initial'!$G25&lt;G$5),1,0)</f>
        <v>0</v>
      </c>
      <c r="AD133">
        <f ca="1">IF(AND('Planning initial'!$E25=100%,$C133&lt;&gt;"00/01/00",'Planning initial'!$G25&lt;H$5),1,0)</f>
        <v>0</v>
      </c>
      <c r="AE133">
        <f ca="1">IF(AND('Planning initial'!$E25=100%,$C133&lt;&gt;"00/01/00",'Planning initial'!$G25&lt;I$5),1,0)</f>
        <v>0</v>
      </c>
      <c r="AF133">
        <f ca="1">IF(AND('Planning initial'!$E25=100%,$C133&lt;&gt;"00/01/00",'Planning initial'!$G25&lt;J$5),1,0)</f>
        <v>0</v>
      </c>
      <c r="AG133">
        <f ca="1">IF(AND('Planning initial'!$E25=100%,$C133&lt;&gt;"00/01/00",'Planning initial'!$G25&lt;K$5),1,0)</f>
        <v>0</v>
      </c>
      <c r="AH133">
        <f ca="1">IF(AND('Planning initial'!$E25=100%,$C133&lt;&gt;"00/01/00",'Planning initial'!$G25&lt;L$5),1,0)</f>
        <v>0</v>
      </c>
      <c r="AI133">
        <f ca="1">IF(AND('Planning initial'!$E25=100%,$C133&lt;&gt;"00/01/00",'Planning initial'!$G25&lt;M$5),1,0)</f>
        <v>0</v>
      </c>
      <c r="AJ133">
        <f ca="1">IF(AND('Planning initial'!$E25=100%,$C133&lt;&gt;"00/01/00",'Planning initial'!$G25&lt;N$5),1,0)</f>
        <v>0</v>
      </c>
      <c r="AK133">
        <f ca="1">IF(AND('Planning initial'!$E25=100%,$C133&lt;&gt;"00/01/00",'Planning initial'!$G25&lt;O$5),1,0)</f>
        <v>0</v>
      </c>
      <c r="AL133">
        <f ca="1">IF(AND('Planning initial'!$E25=100%,$C133&lt;&gt;"00/01/00",'Planning initial'!$G25&lt;P$5),1,0)</f>
        <v>0</v>
      </c>
      <c r="AM133">
        <f ca="1">IF(AND('Planning initial'!$E25=100%,$C133&lt;&gt;"00/01/00",'Planning initial'!$G25&lt;Q$5),1,0)</f>
        <v>0</v>
      </c>
      <c r="AN133">
        <f ca="1">IF(AND('Planning initial'!$E25=100%,$C133&lt;&gt;"00/01/00",'Planning initial'!$G25&lt;R$5),1,0)</f>
        <v>0</v>
      </c>
    </row>
    <row r="134" spans="1:40" x14ac:dyDescent="0.25">
      <c r="A134" t="str" cm="1">
        <f t="array" aca="1" ref="A134" ca="1">_xlfn.IFS('Planning initial'!$G26&lt;= $B$6, 'Planning initial'!$B26, 'Planning initial'!$G26 &gt; $B$6, "")</f>
        <v>C.4 - Gestion des profils</v>
      </c>
      <c r="B134" s="76" cm="1">
        <f t="array" aca="1" ref="B134" ca="1">_xlfn.IFS('Planning initial'!$G26 &lt;= $B$6, 'Planning initial'!$E26, 'Planning initial'!$G26 &gt; $B$6, "")</f>
        <v>0</v>
      </c>
      <c r="C134" t="str" cm="1">
        <f t="array" aca="1" ref="C134" ca="1">TEXT(_xlfn.IFS('Planning initial'!$G26 &lt;= $B$6, 'Planning initial'!$F26, 'Planning initial'!$G26 &gt; $B$6, ""), "JJ/MM/AA")</f>
        <v>12/11/21</v>
      </c>
      <c r="D134" t="str" cm="1">
        <f t="array" aca="1" ref="D134" ca="1">TEXT(_xlfn.IFS('Planning initial'!$G26 &lt;= $B$6,'Planning initial'!$G26, 'Planning initial'!$G26&gt; $B$6, ""), "JJ/MM/AA")</f>
        <v>04/12/21</v>
      </c>
      <c r="E134">
        <f t="shared" ca="1" si="17"/>
        <v>0</v>
      </c>
      <c r="F134" s="75">
        <f ca="1">IF(AND('Planning initial'!$G26&lt;='Base de données'!$B$6,D134&lt;&gt;"00/01/00"),1,0)</f>
        <v>1</v>
      </c>
      <c r="G134" s="151">
        <f t="shared" ca="1" si="18"/>
        <v>1</v>
      </c>
      <c r="H134" s="164"/>
      <c r="I134" s="164"/>
      <c r="J134" s="164"/>
      <c r="K134" s="164"/>
      <c r="L134" s="164"/>
      <c r="M134">
        <v>0</v>
      </c>
      <c r="N134">
        <f ca="1">IF(AND('Planning initial'!$G26&lt;F$5,$C134&lt;&gt;"00/01/00"),1,0)</f>
        <v>0</v>
      </c>
      <c r="O134">
        <f ca="1">IF(AND('Planning initial'!$G26&lt;G$5,$C134&lt;&gt;"00/01/00"),1,0)</f>
        <v>0</v>
      </c>
      <c r="P134">
        <f ca="1">IF(AND('Planning initial'!$G26&lt;H$5,$C134&lt;&gt;"00/01/00"),1,0)</f>
        <v>0</v>
      </c>
      <c r="Q134">
        <f ca="1">IF(AND('Planning initial'!$G26&lt;I$5,$C134&lt;&gt;"00/01/00"),1,0)</f>
        <v>0</v>
      </c>
      <c r="R134">
        <f ca="1">IF(AND('Planning initial'!$G26&lt;J$5,$C134&lt;&gt;"00/01/00"),1,0)</f>
        <v>0</v>
      </c>
      <c r="S134">
        <f ca="1">IF(AND('Planning initial'!$G26&lt;K$5,$C134&lt;&gt;"00/01/00"),1,0)</f>
        <v>0</v>
      </c>
      <c r="T134">
        <f ca="1">IF(AND('Planning initial'!$G26&lt;L$5,$C134&lt;&gt;"00/01/00"),1,0)</f>
        <v>0</v>
      </c>
      <c r="U134">
        <f ca="1">IF(AND('Planning initial'!$G26&lt;M$5,$C134&lt;&gt;"00/01/00"),1,0)</f>
        <v>1</v>
      </c>
      <c r="V134">
        <f ca="1">IF(AND('Planning initial'!$G26&lt;N$5,$C134&lt;&gt;"00/01/00"),1,0)</f>
        <v>1</v>
      </c>
      <c r="W134">
        <f ca="1">IF(AND('Planning initial'!$G26&lt;O$5,$C134&lt;&gt;"00/01/00"),1,0)</f>
        <v>1</v>
      </c>
      <c r="X134">
        <f ca="1">IF(AND('Planning initial'!$G26&lt;P$5,$C134&lt;&gt;"00/01/00"),1,0)</f>
        <v>1</v>
      </c>
      <c r="Y134">
        <f ca="1">IF(AND('Planning initial'!$G26&lt;Q$5,$C134&lt;&gt;"00/01/00"),1,0)</f>
        <v>1</v>
      </c>
      <c r="Z134">
        <f ca="1">IF(AND('Planning initial'!$G26&lt;R$5,$C134&lt;&gt;"00/01/00"),1,0)</f>
        <v>1</v>
      </c>
      <c r="AA134">
        <f ca="1">IF(AND('Planning initial'!$E26=100%,$C134&lt;&gt;"00/01/00",'Planning initial'!$G26&lt;E$5),1,0)</f>
        <v>0</v>
      </c>
      <c r="AB134">
        <f ca="1">IF(AND('Planning initial'!$E26=100%,$C134&lt;&gt;"00/01/00",'Planning initial'!$G26&lt;F$5),1,0)</f>
        <v>0</v>
      </c>
      <c r="AC134">
        <f ca="1">IF(AND('Planning initial'!$E26=100%,$C134&lt;&gt;"00/01/00",'Planning initial'!$G26&lt;G$5),1,0)</f>
        <v>0</v>
      </c>
      <c r="AD134">
        <f ca="1">IF(AND('Planning initial'!$E26=100%,$C134&lt;&gt;"00/01/00",'Planning initial'!$G26&lt;H$5),1,0)</f>
        <v>0</v>
      </c>
      <c r="AE134">
        <f ca="1">IF(AND('Planning initial'!$E26=100%,$C134&lt;&gt;"00/01/00",'Planning initial'!$G26&lt;I$5),1,0)</f>
        <v>0</v>
      </c>
      <c r="AF134">
        <f ca="1">IF(AND('Planning initial'!$E26=100%,$C134&lt;&gt;"00/01/00",'Planning initial'!$G26&lt;J$5),1,0)</f>
        <v>0</v>
      </c>
      <c r="AG134">
        <f ca="1">IF(AND('Planning initial'!$E26=100%,$C134&lt;&gt;"00/01/00",'Planning initial'!$G26&lt;K$5),1,0)</f>
        <v>0</v>
      </c>
      <c r="AH134">
        <f ca="1">IF(AND('Planning initial'!$E26=100%,$C134&lt;&gt;"00/01/00",'Planning initial'!$G26&lt;L$5),1,0)</f>
        <v>0</v>
      </c>
      <c r="AI134">
        <f ca="1">IF(AND('Planning initial'!$E26=100%,$C134&lt;&gt;"00/01/00",'Planning initial'!$G26&lt;M$5),1,0)</f>
        <v>0</v>
      </c>
      <c r="AJ134">
        <f ca="1">IF(AND('Planning initial'!$E26=100%,$C134&lt;&gt;"00/01/00",'Planning initial'!$G26&lt;N$5),1,0)</f>
        <v>0</v>
      </c>
      <c r="AK134">
        <f ca="1">IF(AND('Planning initial'!$E26=100%,$C134&lt;&gt;"00/01/00",'Planning initial'!$G26&lt;O$5),1,0)</f>
        <v>0</v>
      </c>
      <c r="AL134">
        <f ca="1">IF(AND('Planning initial'!$E26=100%,$C134&lt;&gt;"00/01/00",'Planning initial'!$G26&lt;P$5),1,0)</f>
        <v>0</v>
      </c>
      <c r="AM134">
        <f ca="1">IF(AND('Planning initial'!$E26=100%,$C134&lt;&gt;"00/01/00",'Planning initial'!$G26&lt;Q$5),1,0)</f>
        <v>0</v>
      </c>
      <c r="AN134">
        <f ca="1">IF(AND('Planning initial'!$E26=100%,$C134&lt;&gt;"00/01/00",'Planning initial'!$G26&lt;R$5),1,0)</f>
        <v>0</v>
      </c>
    </row>
    <row r="135" spans="1:40" x14ac:dyDescent="0.25">
      <c r="A135" t="str" cm="1">
        <f t="array" aca="1" ref="A135" ca="1">_xlfn.IFS('Planning initial'!$G27&lt;= $B$6, 'Planning initial'!$B27, 'Planning initial'!$G27 &gt; $B$6, "")</f>
        <v>C.5 - Connexion/déconnexion/inscription</v>
      </c>
      <c r="B135" s="76" cm="1">
        <f t="array" aca="1" ref="B135" ca="1">_xlfn.IFS('Planning initial'!$G27 &lt;= $B$6, 'Planning initial'!$E27, 'Planning initial'!$G27 &gt; $B$6, "")</f>
        <v>0</v>
      </c>
      <c r="C135" t="str" cm="1">
        <f t="array" aca="1" ref="C135" ca="1">TEXT(_xlfn.IFS('Planning initial'!$G27 &lt;= $B$6, 'Planning initial'!$F27, 'Planning initial'!$G27 &gt; $B$6, ""), "JJ/MM/AA")</f>
        <v>12/11/21</v>
      </c>
      <c r="D135" t="str" cm="1">
        <f t="array" aca="1" ref="D135" ca="1">TEXT(_xlfn.IFS('Planning initial'!$G27 &lt;= $B$6,'Planning initial'!$G27, 'Planning initial'!$G27&gt; $B$6, ""), "JJ/MM/AA")</f>
        <v>29/11/21</v>
      </c>
      <c r="E135">
        <f t="shared" ca="1" si="17"/>
        <v>0</v>
      </c>
      <c r="F135" s="75">
        <f ca="1">IF(AND('Planning initial'!$G27&lt;='Base de données'!$B$6,D135&lt;&gt;"00/01/00"),1,0)</f>
        <v>1</v>
      </c>
      <c r="G135" s="151">
        <f t="shared" ca="1" si="18"/>
        <v>1</v>
      </c>
      <c r="H135" s="164"/>
      <c r="I135" s="164"/>
      <c r="J135" s="164"/>
      <c r="K135" s="164"/>
      <c r="L135" s="164"/>
      <c r="M135">
        <v>0</v>
      </c>
      <c r="N135">
        <f ca="1">IF(AND('Planning initial'!$G27&lt;F$5,$C135&lt;&gt;"00/01/00"),1,0)</f>
        <v>0</v>
      </c>
      <c r="O135">
        <f ca="1">IF(AND('Planning initial'!$G27&lt;G$5,$C135&lt;&gt;"00/01/00"),1,0)</f>
        <v>0</v>
      </c>
      <c r="P135">
        <f ca="1">IF(AND('Planning initial'!$G27&lt;H$5,$C135&lt;&gt;"00/01/00"),1,0)</f>
        <v>0</v>
      </c>
      <c r="Q135">
        <f ca="1">IF(AND('Planning initial'!$G27&lt;I$5,$C135&lt;&gt;"00/01/00"),1,0)</f>
        <v>0</v>
      </c>
      <c r="R135">
        <f ca="1">IF(AND('Planning initial'!$G27&lt;J$5,$C135&lt;&gt;"00/01/00"),1,0)</f>
        <v>0</v>
      </c>
      <c r="S135">
        <f ca="1">IF(AND('Planning initial'!$G27&lt;K$5,$C135&lt;&gt;"00/01/00"),1,0)</f>
        <v>0</v>
      </c>
      <c r="T135">
        <f ca="1">IF(AND('Planning initial'!$G27&lt;L$5,$C135&lt;&gt;"00/01/00"),1,0)</f>
        <v>0</v>
      </c>
      <c r="U135">
        <f ca="1">IF(AND('Planning initial'!$G27&lt;M$5,$C135&lt;&gt;"00/01/00"),1,0)</f>
        <v>1</v>
      </c>
      <c r="V135">
        <f ca="1">IF(AND('Planning initial'!$G27&lt;N$5,$C135&lt;&gt;"00/01/00"),1,0)</f>
        <v>1</v>
      </c>
      <c r="W135">
        <f ca="1">IF(AND('Planning initial'!$G27&lt;O$5,$C135&lt;&gt;"00/01/00"),1,0)</f>
        <v>1</v>
      </c>
      <c r="X135">
        <f ca="1">IF(AND('Planning initial'!$G27&lt;P$5,$C135&lt;&gt;"00/01/00"),1,0)</f>
        <v>1</v>
      </c>
      <c r="Y135">
        <f ca="1">IF(AND('Planning initial'!$G27&lt;Q$5,$C135&lt;&gt;"00/01/00"),1,0)</f>
        <v>1</v>
      </c>
      <c r="Z135">
        <f ca="1">IF(AND('Planning initial'!$G27&lt;R$5,$C135&lt;&gt;"00/01/00"),1,0)</f>
        <v>1</v>
      </c>
      <c r="AA135">
        <f ca="1">IF(AND('Planning initial'!$E27=100%,$C135&lt;&gt;"00/01/00",'Planning initial'!$G27&lt;E$5),1,0)</f>
        <v>0</v>
      </c>
      <c r="AB135">
        <f ca="1">IF(AND('Planning initial'!$E27=100%,$C135&lt;&gt;"00/01/00",'Planning initial'!$G27&lt;F$5),1,0)</f>
        <v>0</v>
      </c>
      <c r="AC135">
        <f ca="1">IF(AND('Planning initial'!$E27=100%,$C135&lt;&gt;"00/01/00",'Planning initial'!$G27&lt;G$5),1,0)</f>
        <v>0</v>
      </c>
      <c r="AD135">
        <f ca="1">IF(AND('Planning initial'!$E27=100%,$C135&lt;&gt;"00/01/00",'Planning initial'!$G27&lt;H$5),1,0)</f>
        <v>0</v>
      </c>
      <c r="AE135">
        <f ca="1">IF(AND('Planning initial'!$E27=100%,$C135&lt;&gt;"00/01/00",'Planning initial'!$G27&lt;I$5),1,0)</f>
        <v>0</v>
      </c>
      <c r="AF135">
        <f ca="1">IF(AND('Planning initial'!$E27=100%,$C135&lt;&gt;"00/01/00",'Planning initial'!$G27&lt;J$5),1,0)</f>
        <v>0</v>
      </c>
      <c r="AG135">
        <f ca="1">IF(AND('Planning initial'!$E27=100%,$C135&lt;&gt;"00/01/00",'Planning initial'!$G27&lt;K$5),1,0)</f>
        <v>0</v>
      </c>
      <c r="AH135">
        <f ca="1">IF(AND('Planning initial'!$E27=100%,$C135&lt;&gt;"00/01/00",'Planning initial'!$G27&lt;L$5),1,0)</f>
        <v>0</v>
      </c>
      <c r="AI135">
        <f ca="1">IF(AND('Planning initial'!$E27=100%,$C135&lt;&gt;"00/01/00",'Planning initial'!$G27&lt;M$5),1,0)</f>
        <v>0</v>
      </c>
      <c r="AJ135">
        <f ca="1">IF(AND('Planning initial'!$E27=100%,$C135&lt;&gt;"00/01/00",'Planning initial'!$G27&lt;N$5),1,0)</f>
        <v>0</v>
      </c>
      <c r="AK135">
        <f ca="1">IF(AND('Planning initial'!$E27=100%,$C135&lt;&gt;"00/01/00",'Planning initial'!$G27&lt;O$5),1,0)</f>
        <v>0</v>
      </c>
      <c r="AL135">
        <f ca="1">IF(AND('Planning initial'!$E27=100%,$C135&lt;&gt;"00/01/00",'Planning initial'!$G27&lt;P$5),1,0)</f>
        <v>0</v>
      </c>
      <c r="AM135">
        <f ca="1">IF(AND('Planning initial'!$E27=100%,$C135&lt;&gt;"00/01/00",'Planning initial'!$G27&lt;Q$5),1,0)</f>
        <v>0</v>
      </c>
      <c r="AN135">
        <f ca="1">IF(AND('Planning initial'!$E27=100%,$C135&lt;&gt;"00/01/00",'Planning initial'!$G27&lt;R$5),1,0)</f>
        <v>0</v>
      </c>
    </row>
    <row r="136" spans="1:40" x14ac:dyDescent="0.25">
      <c r="A136" t="str" cm="1">
        <f t="array" aca="1" ref="A136" ca="1">_xlfn.IFS('Planning initial'!$G28&lt;= $B$6, 'Planning initial'!$B28, 'Planning initial'!$G28 &gt; $B$6, "")</f>
        <v>C.5.1 - Connexion</v>
      </c>
      <c r="B136" s="76" cm="1">
        <f t="array" aca="1" ref="B136" ca="1">_xlfn.IFS('Planning initial'!$G28 &lt;= $B$6, 'Planning initial'!$E28, 'Planning initial'!$G28 &gt; $B$6, "")</f>
        <v>0</v>
      </c>
      <c r="C136" t="str" cm="1">
        <f t="array" aca="1" ref="C136" ca="1">TEXT(_xlfn.IFS('Planning initial'!$G28 &lt;= $B$6, 'Planning initial'!$F28, 'Planning initial'!$G28 &gt; $B$6, ""), "JJ/MM/AA")</f>
        <v>12/11/21</v>
      </c>
      <c r="D136" t="str" cm="1">
        <f t="array" aca="1" ref="D136" ca="1">TEXT(_xlfn.IFS('Planning initial'!$G28 &lt;= $B$6,'Planning initial'!$G28, 'Planning initial'!$G28&gt; $B$6, ""), "JJ/MM/AA")</f>
        <v>19/11/21</v>
      </c>
      <c r="E136">
        <f t="shared" ca="1" si="17"/>
        <v>0</v>
      </c>
      <c r="F136" s="75">
        <f ca="1">IF(AND('Planning initial'!$G28&lt;='Base de données'!$B$6,D136&lt;&gt;"00/01/00"),1,0)</f>
        <v>1</v>
      </c>
      <c r="G136" s="151">
        <f t="shared" ca="1" si="18"/>
        <v>1</v>
      </c>
      <c r="H136" s="164"/>
      <c r="I136" s="164"/>
      <c r="J136" s="164"/>
      <c r="K136" s="164"/>
      <c r="L136" s="164"/>
      <c r="M136">
        <v>0</v>
      </c>
      <c r="N136">
        <f ca="1">IF(AND('Planning initial'!$G28&lt;F$5,$C136&lt;&gt;"00/01/00"),1,0)</f>
        <v>0</v>
      </c>
      <c r="O136">
        <f ca="1">IF(AND('Planning initial'!$G28&lt;G$5,$C136&lt;&gt;"00/01/00"),1,0)</f>
        <v>0</v>
      </c>
      <c r="P136">
        <f ca="1">IF(AND('Planning initial'!$G28&lt;H$5,$C136&lt;&gt;"00/01/00"),1,0)</f>
        <v>0</v>
      </c>
      <c r="Q136">
        <f ca="1">IF(AND('Planning initial'!$G28&lt;I$5,$C136&lt;&gt;"00/01/00"),1,0)</f>
        <v>0</v>
      </c>
      <c r="R136">
        <f ca="1">IF(AND('Planning initial'!$G28&lt;J$5,$C136&lt;&gt;"00/01/00"),1,0)</f>
        <v>0</v>
      </c>
      <c r="S136">
        <f ca="1">IF(AND('Planning initial'!$G28&lt;K$5,$C136&lt;&gt;"00/01/00"),1,0)</f>
        <v>1</v>
      </c>
      <c r="T136">
        <f ca="1">IF(AND('Planning initial'!$G28&lt;L$5,$C136&lt;&gt;"00/01/00"),1,0)</f>
        <v>1</v>
      </c>
      <c r="U136">
        <f ca="1">IF(AND('Planning initial'!$G28&lt;M$5,$C136&lt;&gt;"00/01/00"),1,0)</f>
        <v>1</v>
      </c>
      <c r="V136">
        <f ca="1">IF(AND('Planning initial'!$G28&lt;N$5,$C136&lt;&gt;"00/01/00"),1,0)</f>
        <v>1</v>
      </c>
      <c r="W136">
        <f ca="1">IF(AND('Planning initial'!$G28&lt;O$5,$C136&lt;&gt;"00/01/00"),1,0)</f>
        <v>1</v>
      </c>
      <c r="X136">
        <f ca="1">IF(AND('Planning initial'!$G28&lt;P$5,$C136&lt;&gt;"00/01/00"),1,0)</f>
        <v>1</v>
      </c>
      <c r="Y136">
        <f ca="1">IF(AND('Planning initial'!$G28&lt;Q$5,$C136&lt;&gt;"00/01/00"),1,0)</f>
        <v>1</v>
      </c>
      <c r="Z136">
        <f ca="1">IF(AND('Planning initial'!$G28&lt;R$5,$C136&lt;&gt;"00/01/00"),1,0)</f>
        <v>1</v>
      </c>
      <c r="AA136">
        <f ca="1">IF(AND('Planning initial'!$E28=100%,$C136&lt;&gt;"00/01/00",'Planning initial'!$G28&lt;E$5),1,0)</f>
        <v>0</v>
      </c>
      <c r="AB136">
        <f ca="1">IF(AND('Planning initial'!$E28=100%,$C136&lt;&gt;"00/01/00",'Planning initial'!$G28&lt;F$5),1,0)</f>
        <v>0</v>
      </c>
      <c r="AC136">
        <f ca="1">IF(AND('Planning initial'!$E28=100%,$C136&lt;&gt;"00/01/00",'Planning initial'!$G28&lt;G$5),1,0)</f>
        <v>0</v>
      </c>
      <c r="AD136">
        <f ca="1">IF(AND('Planning initial'!$E28=100%,$C136&lt;&gt;"00/01/00",'Planning initial'!$G28&lt;H$5),1,0)</f>
        <v>0</v>
      </c>
      <c r="AE136">
        <f ca="1">IF(AND('Planning initial'!$E28=100%,$C136&lt;&gt;"00/01/00",'Planning initial'!$G28&lt;I$5),1,0)</f>
        <v>0</v>
      </c>
      <c r="AF136">
        <f ca="1">IF(AND('Planning initial'!$E28=100%,$C136&lt;&gt;"00/01/00",'Planning initial'!$G28&lt;J$5),1,0)</f>
        <v>0</v>
      </c>
      <c r="AG136">
        <f ca="1">IF(AND('Planning initial'!$E28=100%,$C136&lt;&gt;"00/01/00",'Planning initial'!$G28&lt;K$5),1,0)</f>
        <v>0</v>
      </c>
      <c r="AH136">
        <f ca="1">IF(AND('Planning initial'!$E28=100%,$C136&lt;&gt;"00/01/00",'Planning initial'!$G28&lt;L$5),1,0)</f>
        <v>0</v>
      </c>
      <c r="AI136">
        <f ca="1">IF(AND('Planning initial'!$E28=100%,$C136&lt;&gt;"00/01/00",'Planning initial'!$G28&lt;M$5),1,0)</f>
        <v>0</v>
      </c>
      <c r="AJ136">
        <f ca="1">IF(AND('Planning initial'!$E28=100%,$C136&lt;&gt;"00/01/00",'Planning initial'!$G28&lt;N$5),1,0)</f>
        <v>0</v>
      </c>
      <c r="AK136">
        <f ca="1">IF(AND('Planning initial'!$E28=100%,$C136&lt;&gt;"00/01/00",'Planning initial'!$G28&lt;O$5),1,0)</f>
        <v>0</v>
      </c>
      <c r="AL136">
        <f ca="1">IF(AND('Planning initial'!$E28=100%,$C136&lt;&gt;"00/01/00",'Planning initial'!$G28&lt;P$5),1,0)</f>
        <v>0</v>
      </c>
      <c r="AM136">
        <f ca="1">IF(AND('Planning initial'!$E28=100%,$C136&lt;&gt;"00/01/00",'Planning initial'!$G28&lt;Q$5),1,0)</f>
        <v>0</v>
      </c>
      <c r="AN136">
        <f ca="1">IF(AND('Planning initial'!$E28=100%,$C136&lt;&gt;"00/01/00",'Planning initial'!$G28&lt;R$5),1,0)</f>
        <v>0</v>
      </c>
    </row>
    <row r="137" spans="1:40" x14ac:dyDescent="0.25">
      <c r="A137" t="str" cm="1">
        <f t="array" aca="1" ref="A137" ca="1">_xlfn.IFS('Planning initial'!$G29&lt;= $B$6, 'Planning initial'!$B29, 'Planning initial'!$G29 &gt; $B$6, "")</f>
        <v xml:space="preserve">C.5.1.a Bouton s'inscrire </v>
      </c>
      <c r="B137" s="76" cm="1">
        <f t="array" aca="1" ref="B137" ca="1">_xlfn.IFS('Planning initial'!$G29 &lt;= $B$6, 'Planning initial'!$E29, 'Planning initial'!$G29 &gt; $B$6, "")</f>
        <v>0</v>
      </c>
      <c r="C137" t="str" cm="1">
        <f t="array" aca="1" ref="C137" ca="1">TEXT(_xlfn.IFS('Planning initial'!$G29 &lt;= $B$6, 'Planning initial'!$F29, 'Planning initial'!$G29 &gt; $B$6, ""), "JJ/MM/AA")</f>
        <v>12/11/21</v>
      </c>
      <c r="D137" t="str" cm="1">
        <f t="array" aca="1" ref="D137" ca="1">TEXT(_xlfn.IFS('Planning initial'!$G29 &lt;= $B$6,'Planning initial'!$G29, 'Planning initial'!$G29&gt; $B$6, ""), "JJ/MM/AA")</f>
        <v>15/11/21</v>
      </c>
      <c r="E137">
        <f t="shared" ca="1" si="17"/>
        <v>0</v>
      </c>
      <c r="F137" s="75">
        <f ca="1">IF(AND('Planning initial'!$G29&lt;='Base de données'!$B$6,D137&lt;&gt;"00/01/00"),1,0)</f>
        <v>1</v>
      </c>
      <c r="G137" s="151">
        <f t="shared" ca="1" si="18"/>
        <v>1</v>
      </c>
      <c r="H137" s="164"/>
      <c r="I137" s="164"/>
      <c r="J137" s="164"/>
      <c r="K137" s="164"/>
      <c r="L137" s="164"/>
      <c r="M137">
        <v>0</v>
      </c>
      <c r="N137">
        <f ca="1">IF(AND('Planning initial'!$G29&lt;F$5,$C137&lt;&gt;"00/01/00"),1,0)</f>
        <v>0</v>
      </c>
      <c r="O137">
        <f ca="1">IF(AND('Planning initial'!$G29&lt;G$5,$C137&lt;&gt;"00/01/00"),1,0)</f>
        <v>0</v>
      </c>
      <c r="P137">
        <f ca="1">IF(AND('Planning initial'!$G29&lt;H$5,$C137&lt;&gt;"00/01/00"),1,0)</f>
        <v>0</v>
      </c>
      <c r="Q137">
        <f ca="1">IF(AND('Planning initial'!$G29&lt;I$5,$C137&lt;&gt;"00/01/00"),1,0)</f>
        <v>0</v>
      </c>
      <c r="R137">
        <f ca="1">IF(AND('Planning initial'!$G29&lt;J$5,$C137&lt;&gt;"00/01/00"),1,0)</f>
        <v>0</v>
      </c>
      <c r="S137">
        <f ca="1">IF(AND('Planning initial'!$G29&lt;K$5,$C137&lt;&gt;"00/01/00"),1,0)</f>
        <v>1</v>
      </c>
      <c r="T137">
        <f ca="1">IF(AND('Planning initial'!$G29&lt;L$5,$C137&lt;&gt;"00/01/00"),1,0)</f>
        <v>1</v>
      </c>
      <c r="U137">
        <f ca="1">IF(AND('Planning initial'!$G29&lt;M$5,$C137&lt;&gt;"00/01/00"),1,0)</f>
        <v>1</v>
      </c>
      <c r="V137">
        <f ca="1">IF(AND('Planning initial'!$G29&lt;N$5,$C137&lt;&gt;"00/01/00"),1,0)</f>
        <v>1</v>
      </c>
      <c r="W137">
        <f ca="1">IF(AND('Planning initial'!$G29&lt;O$5,$C137&lt;&gt;"00/01/00"),1,0)</f>
        <v>1</v>
      </c>
      <c r="X137">
        <f ca="1">IF(AND('Planning initial'!$G29&lt;P$5,$C137&lt;&gt;"00/01/00"),1,0)</f>
        <v>1</v>
      </c>
      <c r="Y137">
        <f ca="1">IF(AND('Planning initial'!$G29&lt;Q$5,$C137&lt;&gt;"00/01/00"),1,0)</f>
        <v>1</v>
      </c>
      <c r="Z137">
        <f ca="1">IF(AND('Planning initial'!$G29&lt;R$5,$C137&lt;&gt;"00/01/00"),1,0)</f>
        <v>1</v>
      </c>
      <c r="AA137">
        <f ca="1">IF(AND('Planning initial'!$E29=100%,$C137&lt;&gt;"00/01/00",'Planning initial'!$G29&lt;E$5),1,0)</f>
        <v>0</v>
      </c>
      <c r="AB137">
        <f ca="1">IF(AND('Planning initial'!$E29=100%,$C137&lt;&gt;"00/01/00",'Planning initial'!$G29&lt;F$5),1,0)</f>
        <v>0</v>
      </c>
      <c r="AC137">
        <f ca="1">IF(AND('Planning initial'!$E29=100%,$C137&lt;&gt;"00/01/00",'Planning initial'!$G29&lt;G$5),1,0)</f>
        <v>0</v>
      </c>
      <c r="AD137">
        <f ca="1">IF(AND('Planning initial'!$E29=100%,$C137&lt;&gt;"00/01/00",'Planning initial'!$G29&lt;H$5),1,0)</f>
        <v>0</v>
      </c>
      <c r="AE137">
        <f ca="1">IF(AND('Planning initial'!$E29=100%,$C137&lt;&gt;"00/01/00",'Planning initial'!$G29&lt;I$5),1,0)</f>
        <v>0</v>
      </c>
      <c r="AF137">
        <f ca="1">IF(AND('Planning initial'!$E29=100%,$C137&lt;&gt;"00/01/00",'Planning initial'!$G29&lt;J$5),1,0)</f>
        <v>0</v>
      </c>
      <c r="AG137">
        <f ca="1">IF(AND('Planning initial'!$E29=100%,$C137&lt;&gt;"00/01/00",'Planning initial'!$G29&lt;K$5),1,0)</f>
        <v>0</v>
      </c>
      <c r="AH137">
        <f ca="1">IF(AND('Planning initial'!$E29=100%,$C137&lt;&gt;"00/01/00",'Planning initial'!$G29&lt;L$5),1,0)</f>
        <v>0</v>
      </c>
      <c r="AI137">
        <f ca="1">IF(AND('Planning initial'!$E29=100%,$C137&lt;&gt;"00/01/00",'Planning initial'!$G29&lt;M$5),1,0)</f>
        <v>0</v>
      </c>
      <c r="AJ137">
        <f ca="1">IF(AND('Planning initial'!$E29=100%,$C137&lt;&gt;"00/01/00",'Planning initial'!$G29&lt;N$5),1,0)</f>
        <v>0</v>
      </c>
      <c r="AK137">
        <f ca="1">IF(AND('Planning initial'!$E29=100%,$C137&lt;&gt;"00/01/00",'Planning initial'!$G29&lt;O$5),1,0)</f>
        <v>0</v>
      </c>
      <c r="AL137">
        <f ca="1">IF(AND('Planning initial'!$E29=100%,$C137&lt;&gt;"00/01/00",'Planning initial'!$G29&lt;P$5),1,0)</f>
        <v>0</v>
      </c>
      <c r="AM137">
        <f ca="1">IF(AND('Planning initial'!$E29=100%,$C137&lt;&gt;"00/01/00",'Planning initial'!$G29&lt;Q$5),1,0)</f>
        <v>0</v>
      </c>
      <c r="AN137">
        <f ca="1">IF(AND('Planning initial'!$E29=100%,$C137&lt;&gt;"00/01/00",'Planning initial'!$G29&lt;R$5),1,0)</f>
        <v>0</v>
      </c>
    </row>
    <row r="138" spans="1:40" x14ac:dyDescent="0.25">
      <c r="A138" t="str" cm="1">
        <f t="array" aca="1" ref="A138" ca="1">_xlfn.IFS('Planning initial'!$G30&lt;= $B$6, 'Planning initial'!$B30, 'Planning initial'!$G30 &gt; $B$6, "")</f>
        <v xml:space="preserve">C.5.1.b Login administrateur </v>
      </c>
      <c r="B138" s="76" cm="1">
        <f t="array" aca="1" ref="B138" ca="1">_xlfn.IFS('Planning initial'!$G30 &lt;= $B$6, 'Planning initial'!$E30, 'Planning initial'!$G30 &gt; $B$6, "")</f>
        <v>0</v>
      </c>
      <c r="C138" t="str" cm="1">
        <f t="array" aca="1" ref="C138" ca="1">TEXT(_xlfn.IFS('Planning initial'!$G30 &lt;= $B$6, 'Planning initial'!$F30, 'Planning initial'!$G30 &gt; $B$6, ""), "JJ/MM/AA")</f>
        <v>15/11/21</v>
      </c>
      <c r="D138" t="str" cm="1">
        <f t="array" aca="1" ref="D138" ca="1">TEXT(_xlfn.IFS('Planning initial'!$G30 &lt;= $B$6,'Planning initial'!$G30, 'Planning initial'!$G30&gt; $B$6, ""), "JJ/MM/AA")</f>
        <v>19/11/21</v>
      </c>
      <c r="E138">
        <f t="shared" ca="1" si="17"/>
        <v>0</v>
      </c>
      <c r="F138" s="75">
        <f ca="1">IF(AND('Planning initial'!$G30&lt;='Base de données'!$B$6,D138&lt;&gt;"00/01/00"),1,0)</f>
        <v>1</v>
      </c>
      <c r="G138" s="151">
        <f t="shared" ca="1" si="18"/>
        <v>1</v>
      </c>
      <c r="H138" s="164"/>
      <c r="I138" s="164"/>
      <c r="J138" s="164"/>
      <c r="K138" s="164"/>
      <c r="L138" s="164"/>
      <c r="M138">
        <v>0</v>
      </c>
      <c r="N138">
        <f ca="1">IF(AND('Planning initial'!$G30&lt;F$5,$C138&lt;&gt;"00/01/00"),1,0)</f>
        <v>0</v>
      </c>
      <c r="O138">
        <f ca="1">IF(AND('Planning initial'!$G30&lt;G$5,$C138&lt;&gt;"00/01/00"),1,0)</f>
        <v>0</v>
      </c>
      <c r="P138">
        <f ca="1">IF(AND('Planning initial'!$G30&lt;H$5,$C138&lt;&gt;"00/01/00"),1,0)</f>
        <v>0</v>
      </c>
      <c r="Q138">
        <f ca="1">IF(AND('Planning initial'!$G30&lt;I$5,$C138&lt;&gt;"00/01/00"),1,0)</f>
        <v>0</v>
      </c>
      <c r="R138">
        <f ca="1">IF(AND('Planning initial'!$G30&lt;J$5,$C138&lt;&gt;"00/01/00"),1,0)</f>
        <v>0</v>
      </c>
      <c r="S138">
        <f ca="1">IF(AND('Planning initial'!$G30&lt;K$5,$C138&lt;&gt;"00/01/00"),1,0)</f>
        <v>1</v>
      </c>
      <c r="T138">
        <f ca="1">IF(AND('Planning initial'!$G30&lt;L$5,$C138&lt;&gt;"00/01/00"),1,0)</f>
        <v>1</v>
      </c>
      <c r="U138">
        <f ca="1">IF(AND('Planning initial'!$G30&lt;M$5,$C138&lt;&gt;"00/01/00"),1,0)</f>
        <v>1</v>
      </c>
      <c r="V138">
        <f ca="1">IF(AND('Planning initial'!$G30&lt;N$5,$C138&lt;&gt;"00/01/00"),1,0)</f>
        <v>1</v>
      </c>
      <c r="W138">
        <f ca="1">IF(AND('Planning initial'!$G30&lt;O$5,$C138&lt;&gt;"00/01/00"),1,0)</f>
        <v>1</v>
      </c>
      <c r="X138">
        <f ca="1">IF(AND('Planning initial'!$G30&lt;P$5,$C138&lt;&gt;"00/01/00"),1,0)</f>
        <v>1</v>
      </c>
      <c r="Y138">
        <f ca="1">IF(AND('Planning initial'!$G30&lt;Q$5,$C138&lt;&gt;"00/01/00"),1,0)</f>
        <v>1</v>
      </c>
      <c r="Z138">
        <f ca="1">IF(AND('Planning initial'!$G30&lt;R$5,$C138&lt;&gt;"00/01/00"),1,0)</f>
        <v>1</v>
      </c>
      <c r="AA138">
        <f ca="1">IF(AND('Planning initial'!$E30=100%,$C138&lt;&gt;"00/01/00",'Planning initial'!$G30&lt;E$5),1,0)</f>
        <v>0</v>
      </c>
      <c r="AB138">
        <f ca="1">IF(AND('Planning initial'!$E30=100%,$C138&lt;&gt;"00/01/00",'Planning initial'!$G30&lt;F$5),1,0)</f>
        <v>0</v>
      </c>
      <c r="AC138">
        <f ca="1">IF(AND('Planning initial'!$E30=100%,$C138&lt;&gt;"00/01/00",'Planning initial'!$G30&lt;G$5),1,0)</f>
        <v>0</v>
      </c>
      <c r="AD138">
        <f ca="1">IF(AND('Planning initial'!$E30=100%,$C138&lt;&gt;"00/01/00",'Planning initial'!$G30&lt;H$5),1,0)</f>
        <v>0</v>
      </c>
      <c r="AE138">
        <f ca="1">IF(AND('Planning initial'!$E30=100%,$C138&lt;&gt;"00/01/00",'Planning initial'!$G30&lt;I$5),1,0)</f>
        <v>0</v>
      </c>
      <c r="AF138">
        <f ca="1">IF(AND('Planning initial'!$E30=100%,$C138&lt;&gt;"00/01/00",'Planning initial'!$G30&lt;J$5),1,0)</f>
        <v>0</v>
      </c>
      <c r="AG138">
        <f ca="1">IF(AND('Planning initial'!$E30=100%,$C138&lt;&gt;"00/01/00",'Planning initial'!$G30&lt;K$5),1,0)</f>
        <v>0</v>
      </c>
      <c r="AH138">
        <f ca="1">IF(AND('Planning initial'!$E30=100%,$C138&lt;&gt;"00/01/00",'Planning initial'!$G30&lt;L$5),1,0)</f>
        <v>0</v>
      </c>
      <c r="AI138">
        <f ca="1">IF(AND('Planning initial'!$E30=100%,$C138&lt;&gt;"00/01/00",'Planning initial'!$G30&lt;M$5),1,0)</f>
        <v>0</v>
      </c>
      <c r="AJ138">
        <f ca="1">IF(AND('Planning initial'!$E30=100%,$C138&lt;&gt;"00/01/00",'Planning initial'!$G30&lt;N$5),1,0)</f>
        <v>0</v>
      </c>
      <c r="AK138">
        <f ca="1">IF(AND('Planning initial'!$E30=100%,$C138&lt;&gt;"00/01/00",'Planning initial'!$G30&lt;O$5),1,0)</f>
        <v>0</v>
      </c>
      <c r="AL138">
        <f ca="1">IF(AND('Planning initial'!$E30=100%,$C138&lt;&gt;"00/01/00",'Planning initial'!$G30&lt;P$5),1,0)</f>
        <v>0</v>
      </c>
      <c r="AM138">
        <f ca="1">IF(AND('Planning initial'!$E30=100%,$C138&lt;&gt;"00/01/00",'Planning initial'!$G30&lt;Q$5),1,0)</f>
        <v>0</v>
      </c>
      <c r="AN138">
        <f ca="1">IF(AND('Planning initial'!$E30=100%,$C138&lt;&gt;"00/01/00",'Planning initial'!$G30&lt;R$5),1,0)</f>
        <v>0</v>
      </c>
    </row>
    <row r="139" spans="1:40" x14ac:dyDescent="0.25">
      <c r="A139" t="str" cm="1">
        <f t="array" aca="1" ref="A139" ca="1">_xlfn.IFS('Planning initial'!$G31&lt;= $B$6, 'Planning initial'!$B31, 'Planning initial'!$G31 &gt; $B$6, "")</f>
        <v>C.5.2 - Deconnexion</v>
      </c>
      <c r="B139" s="76" cm="1">
        <f t="array" aca="1" ref="B139" ca="1">_xlfn.IFS('Planning initial'!$G31 &lt;= $B$6, 'Planning initial'!$E31, 'Planning initial'!$G31 &gt; $B$6, "")</f>
        <v>0</v>
      </c>
      <c r="C139" t="str" cm="1">
        <f t="array" aca="1" ref="C139" ca="1">TEXT(_xlfn.IFS('Planning initial'!$G31 &lt;= $B$6, 'Planning initial'!$F31, 'Planning initial'!$G31 &gt; $B$6, ""), "JJ/MM/AA")</f>
        <v>20/11/21</v>
      </c>
      <c r="D139" t="str" cm="1">
        <f t="array" aca="1" ref="D139" ca="1">TEXT(_xlfn.IFS('Planning initial'!$G31 &lt;= $B$6,'Planning initial'!$G31, 'Planning initial'!$G31&gt; $B$6, ""), "JJ/MM/AA")</f>
        <v>23/11/21</v>
      </c>
      <c r="E139">
        <f t="shared" ca="1" si="17"/>
        <v>0</v>
      </c>
      <c r="F139" s="75">
        <f ca="1">IF(AND('Planning initial'!$G31&lt;='Base de données'!$B$6,D139&lt;&gt;"00/01/00"),1,0)</f>
        <v>1</v>
      </c>
      <c r="G139" s="151">
        <f t="shared" ca="1" si="18"/>
        <v>1</v>
      </c>
      <c r="H139" s="164"/>
      <c r="I139" s="164"/>
      <c r="J139" s="164"/>
      <c r="K139" s="164"/>
      <c r="L139" s="164"/>
      <c r="M139">
        <v>0</v>
      </c>
      <c r="N139">
        <f ca="1">IF(AND('Planning initial'!$G31&lt;F$5,$C139&lt;&gt;"00/01/00"),1,0)</f>
        <v>0</v>
      </c>
      <c r="O139">
        <f ca="1">IF(AND('Planning initial'!$G31&lt;G$5,$C139&lt;&gt;"00/01/00"),1,0)</f>
        <v>0</v>
      </c>
      <c r="P139">
        <f ca="1">IF(AND('Planning initial'!$G31&lt;H$5,$C139&lt;&gt;"00/01/00"),1,0)</f>
        <v>0</v>
      </c>
      <c r="Q139">
        <f ca="1">IF(AND('Planning initial'!$G31&lt;I$5,$C139&lt;&gt;"00/01/00"),1,0)</f>
        <v>0</v>
      </c>
      <c r="R139">
        <f ca="1">IF(AND('Planning initial'!$G31&lt;J$5,$C139&lt;&gt;"00/01/00"),1,0)</f>
        <v>0</v>
      </c>
      <c r="S139">
        <f ca="1">IF(AND('Planning initial'!$G31&lt;K$5,$C139&lt;&gt;"00/01/00"),1,0)</f>
        <v>0</v>
      </c>
      <c r="T139">
        <f ca="1">IF(AND('Planning initial'!$G31&lt;L$5,$C139&lt;&gt;"00/01/00"),1,0)</f>
        <v>1</v>
      </c>
      <c r="U139">
        <f ca="1">IF(AND('Planning initial'!$G31&lt;M$5,$C139&lt;&gt;"00/01/00"),1,0)</f>
        <v>1</v>
      </c>
      <c r="V139">
        <f ca="1">IF(AND('Planning initial'!$G31&lt;N$5,$C139&lt;&gt;"00/01/00"),1,0)</f>
        <v>1</v>
      </c>
      <c r="W139">
        <f ca="1">IF(AND('Planning initial'!$G31&lt;O$5,$C139&lt;&gt;"00/01/00"),1,0)</f>
        <v>1</v>
      </c>
      <c r="X139">
        <f ca="1">IF(AND('Planning initial'!$G31&lt;P$5,$C139&lt;&gt;"00/01/00"),1,0)</f>
        <v>1</v>
      </c>
      <c r="Y139">
        <f ca="1">IF(AND('Planning initial'!$G31&lt;Q$5,$C139&lt;&gt;"00/01/00"),1,0)</f>
        <v>1</v>
      </c>
      <c r="Z139">
        <f ca="1">IF(AND('Planning initial'!$G31&lt;R$5,$C139&lt;&gt;"00/01/00"),1,0)</f>
        <v>1</v>
      </c>
      <c r="AA139">
        <f ca="1">IF(AND('Planning initial'!$E31=100%,$C139&lt;&gt;"00/01/00",'Planning initial'!$G31&lt;E$5),1,0)</f>
        <v>0</v>
      </c>
      <c r="AB139">
        <f ca="1">IF(AND('Planning initial'!$E31=100%,$C139&lt;&gt;"00/01/00",'Planning initial'!$G31&lt;F$5),1,0)</f>
        <v>0</v>
      </c>
      <c r="AC139">
        <f ca="1">IF(AND('Planning initial'!$E31=100%,$C139&lt;&gt;"00/01/00",'Planning initial'!$G31&lt;G$5),1,0)</f>
        <v>0</v>
      </c>
      <c r="AD139">
        <f ca="1">IF(AND('Planning initial'!$E31=100%,$C139&lt;&gt;"00/01/00",'Planning initial'!$G31&lt;H$5),1,0)</f>
        <v>0</v>
      </c>
      <c r="AE139">
        <f ca="1">IF(AND('Planning initial'!$E31=100%,$C139&lt;&gt;"00/01/00",'Planning initial'!$G31&lt;I$5),1,0)</f>
        <v>0</v>
      </c>
      <c r="AF139">
        <f ca="1">IF(AND('Planning initial'!$E31=100%,$C139&lt;&gt;"00/01/00",'Planning initial'!$G31&lt;J$5),1,0)</f>
        <v>0</v>
      </c>
      <c r="AG139">
        <f ca="1">IF(AND('Planning initial'!$E31=100%,$C139&lt;&gt;"00/01/00",'Planning initial'!$G31&lt;K$5),1,0)</f>
        <v>0</v>
      </c>
      <c r="AH139">
        <f ca="1">IF(AND('Planning initial'!$E31=100%,$C139&lt;&gt;"00/01/00",'Planning initial'!$G31&lt;L$5),1,0)</f>
        <v>0</v>
      </c>
      <c r="AI139">
        <f ca="1">IF(AND('Planning initial'!$E31=100%,$C139&lt;&gt;"00/01/00",'Planning initial'!$G31&lt;M$5),1,0)</f>
        <v>0</v>
      </c>
      <c r="AJ139">
        <f ca="1">IF(AND('Planning initial'!$E31=100%,$C139&lt;&gt;"00/01/00",'Planning initial'!$G31&lt;N$5),1,0)</f>
        <v>0</v>
      </c>
      <c r="AK139">
        <f ca="1">IF(AND('Planning initial'!$E31=100%,$C139&lt;&gt;"00/01/00",'Planning initial'!$G31&lt;O$5),1,0)</f>
        <v>0</v>
      </c>
      <c r="AL139">
        <f ca="1">IF(AND('Planning initial'!$E31=100%,$C139&lt;&gt;"00/01/00",'Planning initial'!$G31&lt;P$5),1,0)</f>
        <v>0</v>
      </c>
      <c r="AM139">
        <f ca="1">IF(AND('Planning initial'!$E31=100%,$C139&lt;&gt;"00/01/00",'Planning initial'!$G31&lt;Q$5),1,0)</f>
        <v>0</v>
      </c>
      <c r="AN139">
        <f ca="1">IF(AND('Planning initial'!$E31=100%,$C139&lt;&gt;"00/01/00",'Planning initial'!$G31&lt;R$5),1,0)</f>
        <v>0</v>
      </c>
    </row>
    <row r="140" spans="1:40" x14ac:dyDescent="0.25">
      <c r="A140" t="str" cm="1">
        <f t="array" aca="1" ref="A140" ca="1">_xlfn.IFS('Planning initial'!$G32&lt;= $B$6, 'Planning initial'!$B32, 'Planning initial'!$G32 &gt; $B$6, "")</f>
        <v>C.5.3 - Inscription</v>
      </c>
      <c r="B140" s="76" cm="1">
        <f t="array" aca="1" ref="B140" ca="1">_xlfn.IFS('Planning initial'!$G32 &lt;= $B$6, 'Planning initial'!$E32, 'Planning initial'!$G32 &gt; $B$6, "")</f>
        <v>0</v>
      </c>
      <c r="C140" t="str" cm="1">
        <f t="array" aca="1" ref="C140" ca="1">TEXT(_xlfn.IFS('Planning initial'!$G32 &lt;= $B$6, 'Planning initial'!$F32, 'Planning initial'!$G32 &gt; $B$6, ""), "JJ/MM/AA")</f>
        <v>24/11/21</v>
      </c>
      <c r="D140" t="str" cm="1">
        <f t="array" aca="1" ref="D140" ca="1">TEXT(_xlfn.IFS('Planning initial'!$G32 &lt;= $B$6,'Planning initial'!$G32, 'Planning initial'!$G32&gt; $B$6, ""), "JJ/MM/AA")</f>
        <v>29/11/21</v>
      </c>
      <c r="E140">
        <f t="shared" ca="1" si="17"/>
        <v>0</v>
      </c>
      <c r="F140" s="75">
        <f ca="1">IF(AND('Planning initial'!$G32&lt;='Base de données'!$B$6,D140&lt;&gt;"00/01/00"),1,0)</f>
        <v>1</v>
      </c>
      <c r="G140" s="151">
        <f t="shared" ca="1" si="18"/>
        <v>1</v>
      </c>
      <c r="H140" s="164"/>
      <c r="I140" s="164"/>
      <c r="J140" s="164"/>
      <c r="K140" s="164"/>
      <c r="L140" s="164"/>
      <c r="M140">
        <v>0</v>
      </c>
      <c r="N140">
        <f ca="1">IF(AND('Planning initial'!$G32&lt;F$5,$C140&lt;&gt;"00/01/00"),1,0)</f>
        <v>0</v>
      </c>
      <c r="O140">
        <f ca="1">IF(AND('Planning initial'!$G32&lt;G$5,$C140&lt;&gt;"00/01/00"),1,0)</f>
        <v>0</v>
      </c>
      <c r="P140">
        <f ca="1">IF(AND('Planning initial'!$G32&lt;H$5,$C140&lt;&gt;"00/01/00"),1,0)</f>
        <v>0</v>
      </c>
      <c r="Q140">
        <f ca="1">IF(AND('Planning initial'!$G32&lt;I$5,$C140&lt;&gt;"00/01/00"),1,0)</f>
        <v>0</v>
      </c>
      <c r="R140">
        <f ca="1">IF(AND('Planning initial'!$G32&lt;J$5,$C140&lt;&gt;"00/01/00"),1,0)</f>
        <v>0</v>
      </c>
      <c r="S140">
        <f ca="1">IF(AND('Planning initial'!$G32&lt;K$5,$C140&lt;&gt;"00/01/00"),1,0)</f>
        <v>0</v>
      </c>
      <c r="T140">
        <f ca="1">IF(AND('Planning initial'!$G32&lt;L$5,$C140&lt;&gt;"00/01/00"),1,0)</f>
        <v>0</v>
      </c>
      <c r="U140">
        <f ca="1">IF(AND('Planning initial'!$G32&lt;M$5,$C140&lt;&gt;"00/01/00"),1,0)</f>
        <v>1</v>
      </c>
      <c r="V140">
        <f ca="1">IF(AND('Planning initial'!$G32&lt;N$5,$C140&lt;&gt;"00/01/00"),1,0)</f>
        <v>1</v>
      </c>
      <c r="W140">
        <f ca="1">IF(AND('Planning initial'!$G32&lt;O$5,$C140&lt;&gt;"00/01/00"),1,0)</f>
        <v>1</v>
      </c>
      <c r="X140">
        <f ca="1">IF(AND('Planning initial'!$G32&lt;P$5,$C140&lt;&gt;"00/01/00"),1,0)</f>
        <v>1</v>
      </c>
      <c r="Y140">
        <f ca="1">IF(AND('Planning initial'!$G32&lt;Q$5,$C140&lt;&gt;"00/01/00"),1,0)</f>
        <v>1</v>
      </c>
      <c r="Z140">
        <f ca="1">IF(AND('Planning initial'!$G32&lt;R$5,$C140&lt;&gt;"00/01/00"),1,0)</f>
        <v>1</v>
      </c>
      <c r="AA140">
        <f ca="1">IF(AND('Planning initial'!$E32=100%,$C140&lt;&gt;"00/01/00",'Planning initial'!$G32&lt;E$5),1,0)</f>
        <v>0</v>
      </c>
      <c r="AB140">
        <f ca="1">IF(AND('Planning initial'!$E32=100%,$C140&lt;&gt;"00/01/00",'Planning initial'!$G32&lt;F$5),1,0)</f>
        <v>0</v>
      </c>
      <c r="AC140">
        <f ca="1">IF(AND('Planning initial'!$E32=100%,$C140&lt;&gt;"00/01/00",'Planning initial'!$G32&lt;G$5),1,0)</f>
        <v>0</v>
      </c>
      <c r="AD140">
        <f ca="1">IF(AND('Planning initial'!$E32=100%,$C140&lt;&gt;"00/01/00",'Planning initial'!$G32&lt;H$5),1,0)</f>
        <v>0</v>
      </c>
      <c r="AE140">
        <f ca="1">IF(AND('Planning initial'!$E32=100%,$C140&lt;&gt;"00/01/00",'Planning initial'!$G32&lt;I$5),1,0)</f>
        <v>0</v>
      </c>
      <c r="AF140">
        <f ca="1">IF(AND('Planning initial'!$E32=100%,$C140&lt;&gt;"00/01/00",'Planning initial'!$G32&lt;J$5),1,0)</f>
        <v>0</v>
      </c>
      <c r="AG140">
        <f ca="1">IF(AND('Planning initial'!$E32=100%,$C140&lt;&gt;"00/01/00",'Planning initial'!$G32&lt;K$5),1,0)</f>
        <v>0</v>
      </c>
      <c r="AH140">
        <f ca="1">IF(AND('Planning initial'!$E32=100%,$C140&lt;&gt;"00/01/00",'Planning initial'!$G32&lt;L$5),1,0)</f>
        <v>0</v>
      </c>
      <c r="AI140">
        <f ca="1">IF(AND('Planning initial'!$E32=100%,$C140&lt;&gt;"00/01/00",'Planning initial'!$G32&lt;M$5),1,0)</f>
        <v>0</v>
      </c>
      <c r="AJ140">
        <f ca="1">IF(AND('Planning initial'!$E32=100%,$C140&lt;&gt;"00/01/00",'Planning initial'!$G32&lt;N$5),1,0)</f>
        <v>0</v>
      </c>
      <c r="AK140">
        <f ca="1">IF(AND('Planning initial'!$E32=100%,$C140&lt;&gt;"00/01/00",'Planning initial'!$G32&lt;O$5),1,0)</f>
        <v>0</v>
      </c>
      <c r="AL140">
        <f ca="1">IF(AND('Planning initial'!$E32=100%,$C140&lt;&gt;"00/01/00",'Planning initial'!$G32&lt;P$5),1,0)</f>
        <v>0</v>
      </c>
      <c r="AM140">
        <f ca="1">IF(AND('Planning initial'!$E32=100%,$C140&lt;&gt;"00/01/00",'Planning initial'!$G32&lt;Q$5),1,0)</f>
        <v>0</v>
      </c>
      <c r="AN140">
        <f ca="1">IF(AND('Planning initial'!$E32=100%,$C140&lt;&gt;"00/01/00",'Planning initial'!$G32&lt;R$5),1,0)</f>
        <v>0</v>
      </c>
    </row>
    <row r="141" spans="1:40" x14ac:dyDescent="0.25">
      <c r="A141" t="str" cm="1">
        <f t="array" aca="1" ref="A141" ca="1">_xlfn.IFS('Planning initial'!$G33&lt;= $B$6, 'Planning initial'!$B33, 'Planning initial'!$G33 &gt; $B$6, "")</f>
        <v>C.5.3.a - Bouton Gestionnaire</v>
      </c>
      <c r="B141" s="76" cm="1">
        <f t="array" aca="1" ref="B141" ca="1">_xlfn.IFS('Planning initial'!$G33 &lt;= $B$6, 'Planning initial'!$E33, 'Planning initial'!$G33 &gt; $B$6, "")</f>
        <v>0</v>
      </c>
      <c r="C141" t="str" cm="1">
        <f t="array" aca="1" ref="C141" ca="1">TEXT(_xlfn.IFS('Planning initial'!$G33 &lt;= $B$6, 'Planning initial'!$F33, 'Planning initial'!$G33 &gt; $B$6, ""), "JJ/MM/AA")</f>
        <v>24/11/21</v>
      </c>
      <c r="D141" t="str" cm="1">
        <f t="array" aca="1" ref="D141" ca="1">TEXT(_xlfn.IFS('Planning initial'!$G33 &lt;= $B$6,'Planning initial'!$G33, 'Planning initial'!$G33&gt; $B$6, ""), "JJ/MM/AA")</f>
        <v>24/11/21</v>
      </c>
      <c r="E141">
        <f t="shared" ca="1" si="17"/>
        <v>0</v>
      </c>
      <c r="F141" s="75">
        <f ca="1">IF(AND('Planning initial'!$G33&lt;='Base de données'!$B$6,D141&lt;&gt;"00/01/00"),1,0)</f>
        <v>1</v>
      </c>
      <c r="G141" s="151">
        <f t="shared" ca="1" si="18"/>
        <v>1</v>
      </c>
      <c r="H141" s="164"/>
      <c r="I141" s="164"/>
      <c r="J141" s="164"/>
      <c r="K141" s="164"/>
      <c r="L141" s="164"/>
      <c r="M141">
        <v>0</v>
      </c>
      <c r="N141">
        <f ca="1">IF(AND('Planning initial'!$G33&lt;F$5,$C141&lt;&gt;"00/01/00"),1,0)</f>
        <v>0</v>
      </c>
      <c r="O141">
        <f ca="1">IF(AND('Planning initial'!$G33&lt;G$5,$C141&lt;&gt;"00/01/00"),1,0)</f>
        <v>0</v>
      </c>
      <c r="P141">
        <f ca="1">IF(AND('Planning initial'!$G33&lt;H$5,$C141&lt;&gt;"00/01/00"),1,0)</f>
        <v>0</v>
      </c>
      <c r="Q141">
        <f ca="1">IF(AND('Planning initial'!$G33&lt;I$5,$C141&lt;&gt;"00/01/00"),1,0)</f>
        <v>0</v>
      </c>
      <c r="R141">
        <f ca="1">IF(AND('Planning initial'!$G33&lt;J$5,$C141&lt;&gt;"00/01/00"),1,0)</f>
        <v>0</v>
      </c>
      <c r="S141">
        <f ca="1">IF(AND('Planning initial'!$G33&lt;K$5,$C141&lt;&gt;"00/01/00"),1,0)</f>
        <v>0</v>
      </c>
      <c r="T141">
        <f ca="1">IF(AND('Planning initial'!$G33&lt;L$5,$C141&lt;&gt;"00/01/00"),1,0)</f>
        <v>1</v>
      </c>
      <c r="U141">
        <f ca="1">IF(AND('Planning initial'!$G33&lt;M$5,$C141&lt;&gt;"00/01/00"),1,0)</f>
        <v>1</v>
      </c>
      <c r="V141">
        <f ca="1">IF(AND('Planning initial'!$G33&lt;N$5,$C141&lt;&gt;"00/01/00"),1,0)</f>
        <v>1</v>
      </c>
      <c r="W141">
        <f ca="1">IF(AND('Planning initial'!$G33&lt;O$5,$C141&lt;&gt;"00/01/00"),1,0)</f>
        <v>1</v>
      </c>
      <c r="X141">
        <f ca="1">IF(AND('Planning initial'!$G33&lt;P$5,$C141&lt;&gt;"00/01/00"),1,0)</f>
        <v>1</v>
      </c>
      <c r="Y141">
        <f ca="1">IF(AND('Planning initial'!$G33&lt;Q$5,$C141&lt;&gt;"00/01/00"),1,0)</f>
        <v>1</v>
      </c>
      <c r="Z141">
        <f ca="1">IF(AND('Planning initial'!$G33&lt;R$5,$C141&lt;&gt;"00/01/00"),1,0)</f>
        <v>1</v>
      </c>
      <c r="AA141">
        <f ca="1">IF(AND('Planning initial'!$E33=100%,$C141&lt;&gt;"00/01/00",'Planning initial'!$G33&lt;E$5),1,0)</f>
        <v>0</v>
      </c>
      <c r="AB141">
        <f ca="1">IF(AND('Planning initial'!$E33=100%,$C141&lt;&gt;"00/01/00",'Planning initial'!$G33&lt;F$5),1,0)</f>
        <v>0</v>
      </c>
      <c r="AC141">
        <f ca="1">IF(AND('Planning initial'!$E33=100%,$C141&lt;&gt;"00/01/00",'Planning initial'!$G33&lt;G$5),1,0)</f>
        <v>0</v>
      </c>
      <c r="AD141">
        <f ca="1">IF(AND('Planning initial'!$E33=100%,$C141&lt;&gt;"00/01/00",'Planning initial'!$G33&lt;H$5),1,0)</f>
        <v>0</v>
      </c>
      <c r="AE141">
        <f ca="1">IF(AND('Planning initial'!$E33=100%,$C141&lt;&gt;"00/01/00",'Planning initial'!$G33&lt;I$5),1,0)</f>
        <v>0</v>
      </c>
      <c r="AF141">
        <f ca="1">IF(AND('Planning initial'!$E33=100%,$C141&lt;&gt;"00/01/00",'Planning initial'!$G33&lt;J$5),1,0)</f>
        <v>0</v>
      </c>
      <c r="AG141">
        <f ca="1">IF(AND('Planning initial'!$E33=100%,$C141&lt;&gt;"00/01/00",'Planning initial'!$G33&lt;K$5),1,0)</f>
        <v>0</v>
      </c>
      <c r="AH141">
        <f ca="1">IF(AND('Planning initial'!$E33=100%,$C141&lt;&gt;"00/01/00",'Planning initial'!$G33&lt;L$5),1,0)</f>
        <v>0</v>
      </c>
      <c r="AI141">
        <f ca="1">IF(AND('Planning initial'!$E33=100%,$C141&lt;&gt;"00/01/00",'Planning initial'!$G33&lt;M$5),1,0)</f>
        <v>0</v>
      </c>
      <c r="AJ141">
        <f ca="1">IF(AND('Planning initial'!$E33=100%,$C141&lt;&gt;"00/01/00",'Planning initial'!$G33&lt;N$5),1,0)</f>
        <v>0</v>
      </c>
      <c r="AK141">
        <f ca="1">IF(AND('Planning initial'!$E33=100%,$C141&lt;&gt;"00/01/00",'Planning initial'!$G33&lt;O$5),1,0)</f>
        <v>0</v>
      </c>
      <c r="AL141">
        <f ca="1">IF(AND('Planning initial'!$E33=100%,$C141&lt;&gt;"00/01/00",'Planning initial'!$G33&lt;P$5),1,0)</f>
        <v>0</v>
      </c>
      <c r="AM141">
        <f ca="1">IF(AND('Planning initial'!$E33=100%,$C141&lt;&gt;"00/01/00",'Planning initial'!$G33&lt;Q$5),1,0)</f>
        <v>0</v>
      </c>
      <c r="AN141">
        <f ca="1">IF(AND('Planning initial'!$E33=100%,$C141&lt;&gt;"00/01/00",'Planning initial'!$G33&lt;R$5),1,0)</f>
        <v>0</v>
      </c>
    </row>
    <row r="142" spans="1:40" x14ac:dyDescent="0.25">
      <c r="A142" t="str" cm="1">
        <f t="array" aca="1" ref="A142" ca="1">_xlfn.IFS('Planning initial'!$G34&lt;= $B$6, 'Planning initial'!$B34, 'Planning initial'!$G34 &gt; $B$6, "")</f>
        <v>C.6 - Utilisateurs, gestionnaire, admin</v>
      </c>
      <c r="B142" s="76" cm="1">
        <f t="array" aca="1" ref="B142" ca="1">_xlfn.IFS('Planning initial'!$G34 &lt;= $B$6, 'Planning initial'!$E34, 'Planning initial'!$G34 &gt; $B$6, "")</f>
        <v>0</v>
      </c>
      <c r="C142" t="str" cm="1">
        <f t="array" aca="1" ref="C142" ca="1">TEXT(_xlfn.IFS('Planning initial'!$G34 &lt;= $B$6, 'Planning initial'!$F34, 'Planning initial'!$G34 &gt; $B$6, ""), "JJ/MM/AA")</f>
        <v>12/11/21</v>
      </c>
      <c r="D142" t="str" cm="1">
        <f t="array" aca="1" ref="D142" ca="1">TEXT(_xlfn.IFS('Planning initial'!$G34 &lt;= $B$6,'Planning initial'!$G34, 'Planning initial'!$G34&gt; $B$6, ""), "JJ/MM/AA")</f>
        <v>04/12/21</v>
      </c>
      <c r="E142">
        <f t="shared" ca="1" si="17"/>
        <v>0</v>
      </c>
      <c r="F142" s="75">
        <f ca="1">IF(AND('Planning initial'!$G34&lt;='Base de données'!$B$6,D142&lt;&gt;"00/01/00"),1,0)</f>
        <v>1</v>
      </c>
      <c r="G142" s="151">
        <f t="shared" ca="1" si="18"/>
        <v>1</v>
      </c>
      <c r="H142" s="164"/>
      <c r="I142" s="164"/>
      <c r="J142" s="164"/>
      <c r="K142" s="164"/>
      <c r="L142" s="164"/>
      <c r="M142">
        <v>0</v>
      </c>
      <c r="N142">
        <f ca="1">IF(AND('Planning initial'!$G34&lt;F$5,$C142&lt;&gt;"00/01/00"),1,0)</f>
        <v>0</v>
      </c>
      <c r="O142">
        <f ca="1">IF(AND('Planning initial'!$G34&lt;G$5,$C142&lt;&gt;"00/01/00"),1,0)</f>
        <v>0</v>
      </c>
      <c r="P142">
        <f ca="1">IF(AND('Planning initial'!$G34&lt;H$5,$C142&lt;&gt;"00/01/00"),1,0)</f>
        <v>0</v>
      </c>
      <c r="Q142">
        <f ca="1">IF(AND('Planning initial'!$G34&lt;I$5,$C142&lt;&gt;"00/01/00"),1,0)</f>
        <v>0</v>
      </c>
      <c r="R142">
        <f ca="1">IF(AND('Planning initial'!$G34&lt;J$5,$C142&lt;&gt;"00/01/00"),1,0)</f>
        <v>0</v>
      </c>
      <c r="S142">
        <f ca="1">IF(AND('Planning initial'!$G34&lt;K$5,$C142&lt;&gt;"00/01/00"),1,0)</f>
        <v>0</v>
      </c>
      <c r="T142">
        <f ca="1">IF(AND('Planning initial'!$G34&lt;L$5,$C142&lt;&gt;"00/01/00"),1,0)</f>
        <v>0</v>
      </c>
      <c r="U142">
        <f ca="1">IF(AND('Planning initial'!$G34&lt;M$5,$C142&lt;&gt;"00/01/00"),1,0)</f>
        <v>1</v>
      </c>
      <c r="V142">
        <f ca="1">IF(AND('Planning initial'!$G34&lt;N$5,$C142&lt;&gt;"00/01/00"),1,0)</f>
        <v>1</v>
      </c>
      <c r="W142">
        <f ca="1">IF(AND('Planning initial'!$G34&lt;O$5,$C142&lt;&gt;"00/01/00"),1,0)</f>
        <v>1</v>
      </c>
      <c r="X142">
        <f ca="1">IF(AND('Planning initial'!$G34&lt;P$5,$C142&lt;&gt;"00/01/00"),1,0)</f>
        <v>1</v>
      </c>
      <c r="Y142">
        <f ca="1">IF(AND('Planning initial'!$G34&lt;Q$5,$C142&lt;&gt;"00/01/00"),1,0)</f>
        <v>1</v>
      </c>
      <c r="Z142">
        <f ca="1">IF(AND('Planning initial'!$G34&lt;R$5,$C142&lt;&gt;"00/01/00"),1,0)</f>
        <v>1</v>
      </c>
      <c r="AA142">
        <f ca="1">IF(AND('Planning initial'!$E34=100%,$C142&lt;&gt;"00/01/00",'Planning initial'!$G34&lt;E$5),1,0)</f>
        <v>0</v>
      </c>
      <c r="AB142">
        <f ca="1">IF(AND('Planning initial'!$E34=100%,$C142&lt;&gt;"00/01/00",'Planning initial'!$G34&lt;F$5),1,0)</f>
        <v>0</v>
      </c>
      <c r="AC142">
        <f ca="1">IF(AND('Planning initial'!$E34=100%,$C142&lt;&gt;"00/01/00",'Planning initial'!$G34&lt;G$5),1,0)</f>
        <v>0</v>
      </c>
      <c r="AD142">
        <f ca="1">IF(AND('Planning initial'!$E34=100%,$C142&lt;&gt;"00/01/00",'Planning initial'!$G34&lt;H$5),1,0)</f>
        <v>0</v>
      </c>
      <c r="AE142">
        <f ca="1">IF(AND('Planning initial'!$E34=100%,$C142&lt;&gt;"00/01/00",'Planning initial'!$G34&lt;I$5),1,0)</f>
        <v>0</v>
      </c>
      <c r="AF142">
        <f ca="1">IF(AND('Planning initial'!$E34=100%,$C142&lt;&gt;"00/01/00",'Planning initial'!$G34&lt;J$5),1,0)</f>
        <v>0</v>
      </c>
      <c r="AG142">
        <f ca="1">IF(AND('Planning initial'!$E34=100%,$C142&lt;&gt;"00/01/00",'Planning initial'!$G34&lt;K$5),1,0)</f>
        <v>0</v>
      </c>
      <c r="AH142">
        <f ca="1">IF(AND('Planning initial'!$E34=100%,$C142&lt;&gt;"00/01/00",'Planning initial'!$G34&lt;L$5),1,0)</f>
        <v>0</v>
      </c>
      <c r="AI142">
        <f ca="1">IF(AND('Planning initial'!$E34=100%,$C142&lt;&gt;"00/01/00",'Planning initial'!$G34&lt;M$5),1,0)</f>
        <v>0</v>
      </c>
      <c r="AJ142">
        <f ca="1">IF(AND('Planning initial'!$E34=100%,$C142&lt;&gt;"00/01/00",'Planning initial'!$G34&lt;N$5),1,0)</f>
        <v>0</v>
      </c>
      <c r="AK142">
        <f ca="1">IF(AND('Planning initial'!$E34=100%,$C142&lt;&gt;"00/01/00",'Planning initial'!$G34&lt;O$5),1,0)</f>
        <v>0</v>
      </c>
      <c r="AL142">
        <f ca="1">IF(AND('Planning initial'!$E34=100%,$C142&lt;&gt;"00/01/00",'Planning initial'!$G34&lt;P$5),1,0)</f>
        <v>0</v>
      </c>
      <c r="AM142">
        <f ca="1">IF(AND('Planning initial'!$E34=100%,$C142&lt;&gt;"00/01/00",'Planning initial'!$G34&lt;Q$5),1,0)</f>
        <v>0</v>
      </c>
      <c r="AN142">
        <f ca="1">IF(AND('Planning initial'!$E34=100%,$C142&lt;&gt;"00/01/00",'Planning initial'!$G34&lt;R$5),1,0)</f>
        <v>0</v>
      </c>
    </row>
    <row r="143" spans="1:40" x14ac:dyDescent="0.25">
      <c r="A143" t="str" cm="1">
        <f t="array" aca="1" ref="A143" ca="1">_xlfn.IFS('Planning initial'!$G35&lt;= $B$6, 'Planning initial'!$B35, 'Planning initial'!$G35 &gt; $B$6, "")</f>
        <v>C.6.1 - Mise en place des droits des utilisateurs dans la base de données</v>
      </c>
      <c r="B143" s="76" cm="1">
        <f t="array" aca="1" ref="B143" ca="1">_xlfn.IFS('Planning initial'!$G35 &lt;= $B$6, 'Planning initial'!$E35, 'Planning initial'!$G35 &gt; $B$6, "")</f>
        <v>0</v>
      </c>
      <c r="C143" t="str" cm="1">
        <f t="array" aca="1" ref="C143" ca="1">TEXT(_xlfn.IFS('Planning initial'!$G35 &lt;= $B$6, 'Planning initial'!$F35, 'Planning initial'!$G35 &gt; $B$6, ""), "JJ/MM/AA")</f>
        <v>12/11/21</v>
      </c>
      <c r="D143" t="str" cm="1">
        <f t="array" aca="1" ref="D143" ca="1">TEXT(_xlfn.IFS('Planning initial'!$G35 &lt;= $B$6,'Planning initial'!$G35, 'Planning initial'!$G35&gt; $B$6, ""), "JJ/MM/AA")</f>
        <v>20/11/21</v>
      </c>
      <c r="E143">
        <f t="shared" ca="1" si="17"/>
        <v>0</v>
      </c>
      <c r="F143" s="75">
        <f ca="1">IF(AND('Planning initial'!$G35&lt;='Base de données'!$B$6,D143&lt;&gt;"00/01/00"),1,0)</f>
        <v>1</v>
      </c>
      <c r="G143" s="151">
        <f t="shared" ca="1" si="18"/>
        <v>1</v>
      </c>
      <c r="H143" s="164"/>
      <c r="I143" s="164"/>
      <c r="J143" s="164"/>
      <c r="K143" s="164"/>
      <c r="L143" s="164"/>
      <c r="M143">
        <v>0</v>
      </c>
      <c r="N143">
        <f ca="1">IF(AND('Planning initial'!$G35&lt;F$5,$C143&lt;&gt;"00/01/00"),1,0)</f>
        <v>0</v>
      </c>
      <c r="O143">
        <f ca="1">IF(AND('Planning initial'!$G35&lt;G$5,$C143&lt;&gt;"00/01/00"),1,0)</f>
        <v>0</v>
      </c>
      <c r="P143">
        <f ca="1">IF(AND('Planning initial'!$G35&lt;H$5,$C143&lt;&gt;"00/01/00"),1,0)</f>
        <v>0</v>
      </c>
      <c r="Q143">
        <f ca="1">IF(AND('Planning initial'!$G35&lt;I$5,$C143&lt;&gt;"00/01/00"),1,0)</f>
        <v>0</v>
      </c>
      <c r="R143">
        <f ca="1">IF(AND('Planning initial'!$G35&lt;J$5,$C143&lt;&gt;"00/01/00"),1,0)</f>
        <v>0</v>
      </c>
      <c r="S143">
        <f ca="1">IF(AND('Planning initial'!$G35&lt;K$5,$C143&lt;&gt;"00/01/00"),1,0)</f>
        <v>1</v>
      </c>
      <c r="T143">
        <f ca="1">IF(AND('Planning initial'!$G35&lt;L$5,$C143&lt;&gt;"00/01/00"),1,0)</f>
        <v>1</v>
      </c>
      <c r="U143">
        <f ca="1">IF(AND('Planning initial'!$G35&lt;M$5,$C143&lt;&gt;"00/01/00"),1,0)</f>
        <v>1</v>
      </c>
      <c r="V143">
        <f ca="1">IF(AND('Planning initial'!$G35&lt;N$5,$C143&lt;&gt;"00/01/00"),1,0)</f>
        <v>1</v>
      </c>
      <c r="W143">
        <f ca="1">IF(AND('Planning initial'!$G35&lt;O$5,$C143&lt;&gt;"00/01/00"),1,0)</f>
        <v>1</v>
      </c>
      <c r="X143">
        <f ca="1">IF(AND('Planning initial'!$G35&lt;P$5,$C143&lt;&gt;"00/01/00"),1,0)</f>
        <v>1</v>
      </c>
      <c r="Y143">
        <f ca="1">IF(AND('Planning initial'!$G35&lt;Q$5,$C143&lt;&gt;"00/01/00"),1,0)</f>
        <v>1</v>
      </c>
      <c r="Z143">
        <f ca="1">IF(AND('Planning initial'!$G35&lt;R$5,$C143&lt;&gt;"00/01/00"),1,0)</f>
        <v>1</v>
      </c>
      <c r="AA143">
        <f ca="1">IF(AND('Planning initial'!$E35=100%,$C143&lt;&gt;"00/01/00",'Planning initial'!$G35&lt;E$5),1,0)</f>
        <v>0</v>
      </c>
      <c r="AB143">
        <f ca="1">IF(AND('Planning initial'!$E35=100%,$C143&lt;&gt;"00/01/00",'Planning initial'!$G35&lt;F$5),1,0)</f>
        <v>0</v>
      </c>
      <c r="AC143">
        <f ca="1">IF(AND('Planning initial'!$E35=100%,$C143&lt;&gt;"00/01/00",'Planning initial'!$G35&lt;G$5),1,0)</f>
        <v>0</v>
      </c>
      <c r="AD143">
        <f ca="1">IF(AND('Planning initial'!$E35=100%,$C143&lt;&gt;"00/01/00",'Planning initial'!$G35&lt;H$5),1,0)</f>
        <v>0</v>
      </c>
      <c r="AE143">
        <f ca="1">IF(AND('Planning initial'!$E35=100%,$C143&lt;&gt;"00/01/00",'Planning initial'!$G35&lt;I$5),1,0)</f>
        <v>0</v>
      </c>
      <c r="AF143">
        <f ca="1">IF(AND('Planning initial'!$E35=100%,$C143&lt;&gt;"00/01/00",'Planning initial'!$G35&lt;J$5),1,0)</f>
        <v>0</v>
      </c>
      <c r="AG143">
        <f ca="1">IF(AND('Planning initial'!$E35=100%,$C143&lt;&gt;"00/01/00",'Planning initial'!$G35&lt;K$5),1,0)</f>
        <v>0</v>
      </c>
      <c r="AH143">
        <f ca="1">IF(AND('Planning initial'!$E35=100%,$C143&lt;&gt;"00/01/00",'Planning initial'!$G35&lt;L$5),1,0)</f>
        <v>0</v>
      </c>
      <c r="AI143">
        <f ca="1">IF(AND('Planning initial'!$E35=100%,$C143&lt;&gt;"00/01/00",'Planning initial'!$G35&lt;M$5),1,0)</f>
        <v>0</v>
      </c>
      <c r="AJ143">
        <f ca="1">IF(AND('Planning initial'!$E35=100%,$C143&lt;&gt;"00/01/00",'Planning initial'!$G35&lt;N$5),1,0)</f>
        <v>0</v>
      </c>
      <c r="AK143">
        <f ca="1">IF(AND('Planning initial'!$E35=100%,$C143&lt;&gt;"00/01/00",'Planning initial'!$G35&lt;O$5),1,0)</f>
        <v>0</v>
      </c>
      <c r="AL143">
        <f ca="1">IF(AND('Planning initial'!$E35=100%,$C143&lt;&gt;"00/01/00",'Planning initial'!$G35&lt;P$5),1,0)</f>
        <v>0</v>
      </c>
      <c r="AM143">
        <f ca="1">IF(AND('Planning initial'!$E35=100%,$C143&lt;&gt;"00/01/00",'Planning initial'!$G35&lt;Q$5),1,0)</f>
        <v>0</v>
      </c>
      <c r="AN143">
        <f ca="1">IF(AND('Planning initial'!$E35=100%,$C143&lt;&gt;"00/01/00",'Planning initial'!$G35&lt;R$5),1,0)</f>
        <v>0</v>
      </c>
    </row>
    <row r="144" spans="1:40" x14ac:dyDescent="0.25">
      <c r="A144" t="str" cm="1">
        <f t="array" aca="1" ref="A144" ca="1">_xlfn.IFS('Planning initial'!$G36&lt;= $B$6, 'Planning initial'!$B36, 'Planning initial'!$G36 &gt; $B$6, "")</f>
        <v>C.6.2 - Mise en place des droits des admins/gestinnaire dans les pages HTML</v>
      </c>
      <c r="B144" s="76" cm="1">
        <f t="array" aca="1" ref="B144" ca="1">_xlfn.IFS('Planning initial'!$G36 &lt;= $B$6, 'Planning initial'!$E36, 'Planning initial'!$G36 &gt; $B$6, "")</f>
        <v>0</v>
      </c>
      <c r="C144" t="str" cm="1">
        <f t="array" aca="1" ref="C144" ca="1">TEXT(_xlfn.IFS('Planning initial'!$G36 &lt;= $B$6, 'Planning initial'!$F36, 'Planning initial'!$G36 &gt; $B$6, ""), "JJ/MM/AA")</f>
        <v>21/10/21</v>
      </c>
      <c r="D144" t="str" cm="1">
        <f t="array" aca="1" ref="D144" ca="1">TEXT(_xlfn.IFS('Planning initial'!$G36 &lt;= $B$6,'Planning initial'!$G36, 'Planning initial'!$G36&gt; $B$6, ""), "JJ/MM/AA")</f>
        <v>04/12/21</v>
      </c>
      <c r="E144">
        <f t="shared" ca="1" si="17"/>
        <v>0</v>
      </c>
      <c r="F144" s="75">
        <f ca="1">IF(AND('Planning initial'!$G36&lt;='Base de données'!$B$6,D144&lt;&gt;"00/01/00"),1,0)</f>
        <v>1</v>
      </c>
      <c r="G144" s="151">
        <f t="shared" ca="1" si="18"/>
        <v>1</v>
      </c>
      <c r="H144" s="164"/>
      <c r="I144" s="164"/>
      <c r="J144" s="164"/>
      <c r="K144" s="164"/>
      <c r="L144" s="164"/>
      <c r="M144">
        <v>0</v>
      </c>
      <c r="N144">
        <f ca="1">IF(AND('Planning initial'!$G36&lt;F$5,$C144&lt;&gt;"00/01/00"),1,0)</f>
        <v>0</v>
      </c>
      <c r="O144">
        <f ca="1">IF(AND('Planning initial'!$G36&lt;G$5,$C144&lt;&gt;"00/01/00"),1,0)</f>
        <v>0</v>
      </c>
      <c r="P144">
        <f ca="1">IF(AND('Planning initial'!$G36&lt;H$5,$C144&lt;&gt;"00/01/00"),1,0)</f>
        <v>0</v>
      </c>
      <c r="Q144">
        <f ca="1">IF(AND('Planning initial'!$G36&lt;I$5,$C144&lt;&gt;"00/01/00"),1,0)</f>
        <v>0</v>
      </c>
      <c r="R144">
        <f ca="1">IF(AND('Planning initial'!$G36&lt;J$5,$C144&lt;&gt;"00/01/00"),1,0)</f>
        <v>0</v>
      </c>
      <c r="S144">
        <f ca="1">IF(AND('Planning initial'!$G36&lt;K$5,$C144&lt;&gt;"00/01/00"),1,0)</f>
        <v>0</v>
      </c>
      <c r="T144">
        <f ca="1">IF(AND('Planning initial'!$G36&lt;L$5,$C144&lt;&gt;"00/01/00"),1,0)</f>
        <v>0</v>
      </c>
      <c r="U144">
        <f ca="1">IF(AND('Planning initial'!$G36&lt;M$5,$C144&lt;&gt;"00/01/00"),1,0)</f>
        <v>1</v>
      </c>
      <c r="V144">
        <f ca="1">IF(AND('Planning initial'!$G36&lt;N$5,$C144&lt;&gt;"00/01/00"),1,0)</f>
        <v>1</v>
      </c>
      <c r="W144">
        <f ca="1">IF(AND('Planning initial'!$G36&lt;O$5,$C144&lt;&gt;"00/01/00"),1,0)</f>
        <v>1</v>
      </c>
      <c r="X144">
        <f ca="1">IF(AND('Planning initial'!$G36&lt;P$5,$C144&lt;&gt;"00/01/00"),1,0)</f>
        <v>1</v>
      </c>
      <c r="Y144">
        <f ca="1">IF(AND('Planning initial'!$G36&lt;Q$5,$C144&lt;&gt;"00/01/00"),1,0)</f>
        <v>1</v>
      </c>
      <c r="Z144">
        <f ca="1">IF(AND('Planning initial'!$G36&lt;R$5,$C144&lt;&gt;"00/01/00"),1,0)</f>
        <v>1</v>
      </c>
      <c r="AA144">
        <f ca="1">IF(AND('Planning initial'!$E36=100%,$C144&lt;&gt;"00/01/00",'Planning initial'!$G36&lt;E$5),1,0)</f>
        <v>0</v>
      </c>
      <c r="AB144">
        <f ca="1">IF(AND('Planning initial'!$E36=100%,$C144&lt;&gt;"00/01/00",'Planning initial'!$G36&lt;F$5),1,0)</f>
        <v>0</v>
      </c>
      <c r="AC144">
        <f ca="1">IF(AND('Planning initial'!$E36=100%,$C144&lt;&gt;"00/01/00",'Planning initial'!$G36&lt;G$5),1,0)</f>
        <v>0</v>
      </c>
      <c r="AD144">
        <f ca="1">IF(AND('Planning initial'!$E36=100%,$C144&lt;&gt;"00/01/00",'Planning initial'!$G36&lt;H$5),1,0)</f>
        <v>0</v>
      </c>
      <c r="AE144">
        <f ca="1">IF(AND('Planning initial'!$E36=100%,$C144&lt;&gt;"00/01/00",'Planning initial'!$G36&lt;I$5),1,0)</f>
        <v>0</v>
      </c>
      <c r="AF144">
        <f ca="1">IF(AND('Planning initial'!$E36=100%,$C144&lt;&gt;"00/01/00",'Planning initial'!$G36&lt;J$5),1,0)</f>
        <v>0</v>
      </c>
      <c r="AG144">
        <f ca="1">IF(AND('Planning initial'!$E36=100%,$C144&lt;&gt;"00/01/00",'Planning initial'!$G36&lt;K$5),1,0)</f>
        <v>0</v>
      </c>
      <c r="AH144">
        <f ca="1">IF(AND('Planning initial'!$E36=100%,$C144&lt;&gt;"00/01/00",'Planning initial'!$G36&lt;L$5),1,0)</f>
        <v>0</v>
      </c>
      <c r="AI144">
        <f ca="1">IF(AND('Planning initial'!$E36=100%,$C144&lt;&gt;"00/01/00",'Planning initial'!$G36&lt;M$5),1,0)</f>
        <v>0</v>
      </c>
      <c r="AJ144">
        <f ca="1">IF(AND('Planning initial'!$E36=100%,$C144&lt;&gt;"00/01/00",'Planning initial'!$G36&lt;N$5),1,0)</f>
        <v>0</v>
      </c>
      <c r="AK144">
        <f ca="1">IF(AND('Planning initial'!$E36=100%,$C144&lt;&gt;"00/01/00",'Planning initial'!$G36&lt;O$5),1,0)</f>
        <v>0</v>
      </c>
      <c r="AL144">
        <f ca="1">IF(AND('Planning initial'!$E36=100%,$C144&lt;&gt;"00/01/00",'Planning initial'!$G36&lt;P$5),1,0)</f>
        <v>0</v>
      </c>
      <c r="AM144">
        <f ca="1">IF(AND('Planning initial'!$E36=100%,$C144&lt;&gt;"00/01/00",'Planning initial'!$G36&lt;Q$5),1,0)</f>
        <v>0</v>
      </c>
      <c r="AN144">
        <f ca="1">IF(AND('Planning initial'!$E36=100%,$C144&lt;&gt;"00/01/00",'Planning initial'!$G36&lt;R$5),1,0)</f>
        <v>0</v>
      </c>
    </row>
    <row r="145" spans="1:40" x14ac:dyDescent="0.25">
      <c r="A145" t="str" cm="1">
        <f t="array" aca="1" ref="A145" ca="1">_xlfn.IFS('Planning initial'!$G37&lt;= $B$6, 'Planning initial'!$B37, 'Planning initial'!$G37 &gt; $B$6, "")</f>
        <v>C.7 - Téléchargements et récupération des donnée</v>
      </c>
      <c r="B145" s="76" cm="1">
        <f t="array" aca="1" ref="B145" ca="1">_xlfn.IFS('Planning initial'!$G37 &lt;= $B$6, 'Planning initial'!$E37, 'Planning initial'!$G37 &gt; $B$6, "")</f>
        <v>0</v>
      </c>
      <c r="C145" t="str" cm="1">
        <f t="array" aca="1" ref="C145" ca="1">TEXT(_xlfn.IFS('Planning initial'!$G37 &lt;= $B$6, 'Planning initial'!$F37, 'Planning initial'!$G37 &gt; $B$6, ""), "JJ/MM/AA")</f>
        <v>23/11/21</v>
      </c>
      <c r="D145" t="str" cm="1">
        <f t="array" aca="1" ref="D145" ca="1">TEXT(_xlfn.IFS('Planning initial'!$G37 &lt;= $B$6,'Planning initial'!$G37, 'Planning initial'!$G37&gt; $B$6, ""), "JJ/MM/AA")</f>
        <v>08/12/21</v>
      </c>
      <c r="E145">
        <f t="shared" ca="1" si="17"/>
        <v>0</v>
      </c>
      <c r="F145" s="75">
        <f ca="1">IF(AND('Planning initial'!$G37&lt;='Base de données'!$B$6,D145&lt;&gt;"00/01/00"),1,0)</f>
        <v>1</v>
      </c>
      <c r="G145" s="151">
        <f t="shared" ca="1" si="18"/>
        <v>1</v>
      </c>
      <c r="H145" s="164"/>
      <c r="I145" s="164"/>
      <c r="J145" s="164"/>
      <c r="K145" s="164"/>
      <c r="L145" s="164"/>
      <c r="M145">
        <v>0</v>
      </c>
      <c r="N145">
        <f ca="1">IF(AND('Planning initial'!$G37&lt;F$5,$C145&lt;&gt;"00/01/00"),1,0)</f>
        <v>0</v>
      </c>
      <c r="O145">
        <f ca="1">IF(AND('Planning initial'!$G37&lt;G$5,$C145&lt;&gt;"00/01/00"),1,0)</f>
        <v>0</v>
      </c>
      <c r="P145">
        <f ca="1">IF(AND('Planning initial'!$G37&lt;H$5,$C145&lt;&gt;"00/01/00"),1,0)</f>
        <v>0</v>
      </c>
      <c r="Q145">
        <f ca="1">IF(AND('Planning initial'!$G37&lt;I$5,$C145&lt;&gt;"00/01/00"),1,0)</f>
        <v>0</v>
      </c>
      <c r="R145">
        <f ca="1">IF(AND('Planning initial'!$G37&lt;J$5,$C145&lt;&gt;"00/01/00"),1,0)</f>
        <v>0</v>
      </c>
      <c r="S145">
        <f ca="1">IF(AND('Planning initial'!$G37&lt;K$5,$C145&lt;&gt;"00/01/00"),1,0)</f>
        <v>0</v>
      </c>
      <c r="T145">
        <f ca="1">IF(AND('Planning initial'!$G37&lt;L$5,$C145&lt;&gt;"00/01/00"),1,0)</f>
        <v>0</v>
      </c>
      <c r="U145">
        <f ca="1">IF(AND('Planning initial'!$G37&lt;M$5,$C145&lt;&gt;"00/01/00"),1,0)</f>
        <v>0</v>
      </c>
      <c r="V145">
        <f ca="1">IF(AND('Planning initial'!$G37&lt;N$5,$C145&lt;&gt;"00/01/00"),1,0)</f>
        <v>1</v>
      </c>
      <c r="W145">
        <f ca="1">IF(AND('Planning initial'!$G37&lt;O$5,$C145&lt;&gt;"00/01/00"),1,0)</f>
        <v>1</v>
      </c>
      <c r="X145">
        <f ca="1">IF(AND('Planning initial'!$G37&lt;P$5,$C145&lt;&gt;"00/01/00"),1,0)</f>
        <v>1</v>
      </c>
      <c r="Y145">
        <f ca="1">IF(AND('Planning initial'!$G37&lt;Q$5,$C145&lt;&gt;"00/01/00"),1,0)</f>
        <v>1</v>
      </c>
      <c r="Z145">
        <f ca="1">IF(AND('Planning initial'!$G37&lt;R$5,$C145&lt;&gt;"00/01/00"),1,0)</f>
        <v>1</v>
      </c>
      <c r="AA145">
        <f ca="1">IF(AND('Planning initial'!$E37=100%,$C145&lt;&gt;"00/01/00",'Planning initial'!$G37&lt;E$5),1,0)</f>
        <v>0</v>
      </c>
      <c r="AB145">
        <f ca="1">IF(AND('Planning initial'!$E37=100%,$C145&lt;&gt;"00/01/00",'Planning initial'!$G37&lt;F$5),1,0)</f>
        <v>0</v>
      </c>
      <c r="AC145">
        <f ca="1">IF(AND('Planning initial'!$E37=100%,$C145&lt;&gt;"00/01/00",'Planning initial'!$G37&lt;G$5),1,0)</f>
        <v>0</v>
      </c>
      <c r="AD145">
        <f ca="1">IF(AND('Planning initial'!$E37=100%,$C145&lt;&gt;"00/01/00",'Planning initial'!$G37&lt;H$5),1,0)</f>
        <v>0</v>
      </c>
      <c r="AE145">
        <f ca="1">IF(AND('Planning initial'!$E37=100%,$C145&lt;&gt;"00/01/00",'Planning initial'!$G37&lt;I$5),1,0)</f>
        <v>0</v>
      </c>
      <c r="AF145">
        <f ca="1">IF(AND('Planning initial'!$E37=100%,$C145&lt;&gt;"00/01/00",'Planning initial'!$G37&lt;J$5),1,0)</f>
        <v>0</v>
      </c>
      <c r="AG145">
        <f ca="1">IF(AND('Planning initial'!$E37=100%,$C145&lt;&gt;"00/01/00",'Planning initial'!$G37&lt;K$5),1,0)</f>
        <v>0</v>
      </c>
      <c r="AH145">
        <f ca="1">IF(AND('Planning initial'!$E37=100%,$C145&lt;&gt;"00/01/00",'Planning initial'!$G37&lt;L$5),1,0)</f>
        <v>0</v>
      </c>
      <c r="AI145">
        <f ca="1">IF(AND('Planning initial'!$E37=100%,$C145&lt;&gt;"00/01/00",'Planning initial'!$G37&lt;M$5),1,0)</f>
        <v>0</v>
      </c>
      <c r="AJ145">
        <f ca="1">IF(AND('Planning initial'!$E37=100%,$C145&lt;&gt;"00/01/00",'Planning initial'!$G37&lt;N$5),1,0)</f>
        <v>0</v>
      </c>
      <c r="AK145">
        <f ca="1">IF(AND('Planning initial'!$E37=100%,$C145&lt;&gt;"00/01/00",'Planning initial'!$G37&lt;O$5),1,0)</f>
        <v>0</v>
      </c>
      <c r="AL145">
        <f ca="1">IF(AND('Planning initial'!$E37=100%,$C145&lt;&gt;"00/01/00",'Planning initial'!$G37&lt;P$5),1,0)</f>
        <v>0</v>
      </c>
      <c r="AM145">
        <f ca="1">IF(AND('Planning initial'!$E37=100%,$C145&lt;&gt;"00/01/00",'Planning initial'!$G37&lt;Q$5),1,0)</f>
        <v>0</v>
      </c>
      <c r="AN145">
        <f ca="1">IF(AND('Planning initial'!$E37=100%,$C145&lt;&gt;"00/01/00",'Planning initial'!$G37&lt;R$5),1,0)</f>
        <v>0</v>
      </c>
    </row>
    <row r="146" spans="1:40" x14ac:dyDescent="0.25">
      <c r="A146" t="str" cm="1">
        <f t="array" aca="1" ref="A146" ca="1">_xlfn.IFS('Planning initial'!$G38&lt;= $B$6, 'Planning initial'!$B38, 'Planning initial'!$G38 &gt; $B$6, "")</f>
        <v>C.8 - Affichage des graphique</v>
      </c>
      <c r="B146" s="76" cm="1">
        <f t="array" aca="1" ref="B146" ca="1">_xlfn.IFS('Planning initial'!$G38 &lt;= $B$6, 'Planning initial'!$E38, 'Planning initial'!$G38 &gt; $B$6, "")</f>
        <v>0</v>
      </c>
      <c r="C146" t="str" cm="1">
        <f t="array" aca="1" ref="C146" ca="1">TEXT(_xlfn.IFS('Planning initial'!$G38 &lt;= $B$6, 'Planning initial'!$F38, 'Planning initial'!$G38 &gt; $B$6, ""), "JJ/MM/AA")</f>
        <v>12/11/21</v>
      </c>
      <c r="D146" t="str" cm="1">
        <f t="array" aca="1" ref="D146" ca="1">TEXT(_xlfn.IFS('Planning initial'!$G38 &lt;= $B$6,'Planning initial'!$G38, 'Planning initial'!$G38&gt; $B$6, ""), "JJ/MM/AA")</f>
        <v>15/12/21</v>
      </c>
      <c r="E146">
        <f t="shared" ca="1" si="17"/>
        <v>0</v>
      </c>
      <c r="F146" s="75">
        <f ca="1">IF(AND('Planning initial'!$G38&lt;='Base de données'!$B$6,D146&lt;&gt;"00/01/00"),1,0)</f>
        <v>1</v>
      </c>
      <c r="G146" s="151">
        <f t="shared" ca="1" si="18"/>
        <v>1</v>
      </c>
      <c r="H146" s="164"/>
      <c r="I146" s="164"/>
      <c r="J146" s="164"/>
      <c r="K146" s="164"/>
      <c r="L146" s="164"/>
      <c r="M146">
        <v>0</v>
      </c>
      <c r="N146">
        <f ca="1">IF(AND('Planning initial'!$G38&lt;F$5,$C146&lt;&gt;"00/01/00"),1,0)</f>
        <v>0</v>
      </c>
      <c r="O146">
        <f ca="1">IF(AND('Planning initial'!$G38&lt;G$5,$C146&lt;&gt;"00/01/00"),1,0)</f>
        <v>0</v>
      </c>
      <c r="P146">
        <f ca="1">IF(AND('Planning initial'!$G38&lt;H$5,$C146&lt;&gt;"00/01/00"),1,0)</f>
        <v>0</v>
      </c>
      <c r="Q146">
        <f ca="1">IF(AND('Planning initial'!$G38&lt;I$5,$C146&lt;&gt;"00/01/00"),1,0)</f>
        <v>0</v>
      </c>
      <c r="R146">
        <f ca="1">IF(AND('Planning initial'!$G38&lt;J$5,$C146&lt;&gt;"00/01/00"),1,0)</f>
        <v>0</v>
      </c>
      <c r="S146">
        <f ca="1">IF(AND('Planning initial'!$G38&lt;K$5,$C146&lt;&gt;"00/01/00"),1,0)</f>
        <v>0</v>
      </c>
      <c r="T146">
        <f ca="1">IF(AND('Planning initial'!$G38&lt;L$5,$C146&lt;&gt;"00/01/00"),1,0)</f>
        <v>0</v>
      </c>
      <c r="U146">
        <f ca="1">IF(AND('Planning initial'!$G38&lt;M$5,$C146&lt;&gt;"00/01/00"),1,0)</f>
        <v>0</v>
      </c>
      <c r="V146">
        <f ca="1">IF(AND('Planning initial'!$G38&lt;N$5,$C146&lt;&gt;"00/01/00"),1,0)</f>
        <v>0</v>
      </c>
      <c r="W146">
        <f ca="1">IF(AND('Planning initial'!$G38&lt;O$5,$C146&lt;&gt;"00/01/00"),1,0)</f>
        <v>1</v>
      </c>
      <c r="X146">
        <f ca="1">IF(AND('Planning initial'!$G38&lt;P$5,$C146&lt;&gt;"00/01/00"),1,0)</f>
        <v>1</v>
      </c>
      <c r="Y146">
        <f ca="1">IF(AND('Planning initial'!$G38&lt;Q$5,$C146&lt;&gt;"00/01/00"),1,0)</f>
        <v>1</v>
      </c>
      <c r="Z146">
        <f ca="1">IF(AND('Planning initial'!$G38&lt;R$5,$C146&lt;&gt;"00/01/00"),1,0)</f>
        <v>1</v>
      </c>
      <c r="AA146">
        <f ca="1">IF(AND('Planning initial'!$E38=100%,$C146&lt;&gt;"00/01/00",'Planning initial'!$G38&lt;E$5),1,0)</f>
        <v>0</v>
      </c>
      <c r="AB146">
        <f ca="1">IF(AND('Planning initial'!$E38=100%,$C146&lt;&gt;"00/01/00",'Planning initial'!$G38&lt;F$5),1,0)</f>
        <v>0</v>
      </c>
      <c r="AC146">
        <f ca="1">IF(AND('Planning initial'!$E38=100%,$C146&lt;&gt;"00/01/00",'Planning initial'!$G38&lt;G$5),1,0)</f>
        <v>0</v>
      </c>
      <c r="AD146">
        <f ca="1">IF(AND('Planning initial'!$E38=100%,$C146&lt;&gt;"00/01/00",'Planning initial'!$G38&lt;H$5),1,0)</f>
        <v>0</v>
      </c>
      <c r="AE146">
        <f ca="1">IF(AND('Planning initial'!$E38=100%,$C146&lt;&gt;"00/01/00",'Planning initial'!$G38&lt;I$5),1,0)</f>
        <v>0</v>
      </c>
      <c r="AF146">
        <f ca="1">IF(AND('Planning initial'!$E38=100%,$C146&lt;&gt;"00/01/00",'Planning initial'!$G38&lt;J$5),1,0)</f>
        <v>0</v>
      </c>
      <c r="AG146">
        <f ca="1">IF(AND('Planning initial'!$E38=100%,$C146&lt;&gt;"00/01/00",'Planning initial'!$G38&lt;K$5),1,0)</f>
        <v>0</v>
      </c>
      <c r="AH146">
        <f ca="1">IF(AND('Planning initial'!$E38=100%,$C146&lt;&gt;"00/01/00",'Planning initial'!$G38&lt;L$5),1,0)</f>
        <v>0</v>
      </c>
      <c r="AI146">
        <f ca="1">IF(AND('Planning initial'!$E38=100%,$C146&lt;&gt;"00/01/00",'Planning initial'!$G38&lt;M$5),1,0)</f>
        <v>0</v>
      </c>
      <c r="AJ146">
        <f ca="1">IF(AND('Planning initial'!$E38=100%,$C146&lt;&gt;"00/01/00",'Planning initial'!$G38&lt;N$5),1,0)</f>
        <v>0</v>
      </c>
      <c r="AK146">
        <f ca="1">IF(AND('Planning initial'!$E38=100%,$C146&lt;&gt;"00/01/00",'Planning initial'!$G38&lt;O$5),1,0)</f>
        <v>0</v>
      </c>
      <c r="AL146">
        <f ca="1">IF(AND('Planning initial'!$E38=100%,$C146&lt;&gt;"00/01/00",'Planning initial'!$G38&lt;P$5),1,0)</f>
        <v>0</v>
      </c>
      <c r="AM146">
        <f ca="1">IF(AND('Planning initial'!$E38=100%,$C146&lt;&gt;"00/01/00",'Planning initial'!$G38&lt;Q$5),1,0)</f>
        <v>0</v>
      </c>
      <c r="AN146">
        <f ca="1">IF(AND('Planning initial'!$E38=100%,$C146&lt;&gt;"00/01/00",'Planning initial'!$G38&lt;R$5),1,0)</f>
        <v>0</v>
      </c>
    </row>
    <row r="147" spans="1:40" x14ac:dyDescent="0.25">
      <c r="A147" t="str" cm="1">
        <f t="array" aca="1" ref="A147" ca="1">_xlfn.IFS('Planning initial'!$G39&lt;= $B$6, 'Planning initial'!$B39, 'Planning initial'!$G39 &gt; $B$6, "")</f>
        <v>C.8.1 - Graphique en courbe sur la journée</v>
      </c>
      <c r="B147" s="76" cm="1">
        <f t="array" aca="1" ref="B147" ca="1">_xlfn.IFS('Planning initial'!$G39 &lt;= $B$6, 'Planning initial'!$E39, 'Planning initial'!$G39 &gt; $B$6, "")</f>
        <v>0</v>
      </c>
      <c r="C147" t="str" cm="1">
        <f t="array" aca="1" ref="C147" ca="1">TEXT(_xlfn.IFS('Planning initial'!$G39 &lt;= $B$6, 'Planning initial'!$F39, 'Planning initial'!$G39 &gt; $B$6, ""), "JJ/MM/AA")</f>
        <v>20/11/21</v>
      </c>
      <c r="D147" t="str" cm="1">
        <f t="array" aca="1" ref="D147" ca="1">TEXT(_xlfn.IFS('Planning initial'!$G39 &lt;= $B$6,'Planning initial'!$G39, 'Planning initial'!$G39&gt; $B$6, ""), "JJ/MM/AA")</f>
        <v>04/12/21</v>
      </c>
      <c r="E147">
        <f t="shared" ca="1" si="17"/>
        <v>0</v>
      </c>
      <c r="F147" s="75">
        <f ca="1">IF(AND('Planning initial'!$G39&lt;='Base de données'!$B$6,D147&lt;&gt;"00/01/00"),1,0)</f>
        <v>1</v>
      </c>
      <c r="G147" s="151">
        <f t="shared" ca="1" si="18"/>
        <v>1</v>
      </c>
      <c r="H147" s="164"/>
      <c r="I147" s="164"/>
      <c r="J147" s="164"/>
      <c r="K147" s="164"/>
      <c r="L147" s="164"/>
      <c r="M147">
        <v>0</v>
      </c>
      <c r="N147">
        <f ca="1">IF(AND('Planning initial'!$G39&lt;F$5,$C147&lt;&gt;"00/01/00"),1,0)</f>
        <v>0</v>
      </c>
      <c r="O147">
        <f ca="1">IF(AND('Planning initial'!$G39&lt;G$5,$C147&lt;&gt;"00/01/00"),1,0)</f>
        <v>0</v>
      </c>
      <c r="P147">
        <f ca="1">IF(AND('Planning initial'!$G39&lt;H$5,$C147&lt;&gt;"00/01/00"),1,0)</f>
        <v>0</v>
      </c>
      <c r="Q147">
        <f ca="1">IF(AND('Planning initial'!$G39&lt;I$5,$C147&lt;&gt;"00/01/00"),1,0)</f>
        <v>0</v>
      </c>
      <c r="R147">
        <f ca="1">IF(AND('Planning initial'!$G39&lt;J$5,$C147&lt;&gt;"00/01/00"),1,0)</f>
        <v>0</v>
      </c>
      <c r="S147">
        <f ca="1">IF(AND('Planning initial'!$G39&lt;K$5,$C147&lt;&gt;"00/01/00"),1,0)</f>
        <v>0</v>
      </c>
      <c r="T147">
        <f ca="1">IF(AND('Planning initial'!$G39&lt;L$5,$C147&lt;&gt;"00/01/00"),1,0)</f>
        <v>0</v>
      </c>
      <c r="U147">
        <f ca="1">IF(AND('Planning initial'!$G39&lt;M$5,$C147&lt;&gt;"00/01/00"),1,0)</f>
        <v>1</v>
      </c>
      <c r="V147">
        <f ca="1">IF(AND('Planning initial'!$G39&lt;N$5,$C147&lt;&gt;"00/01/00"),1,0)</f>
        <v>1</v>
      </c>
      <c r="W147">
        <f ca="1">IF(AND('Planning initial'!$G39&lt;O$5,$C147&lt;&gt;"00/01/00"),1,0)</f>
        <v>1</v>
      </c>
      <c r="X147">
        <f ca="1">IF(AND('Planning initial'!$G39&lt;P$5,$C147&lt;&gt;"00/01/00"),1,0)</f>
        <v>1</v>
      </c>
      <c r="Y147">
        <f ca="1">IF(AND('Planning initial'!$G39&lt;Q$5,$C147&lt;&gt;"00/01/00"),1,0)</f>
        <v>1</v>
      </c>
      <c r="Z147">
        <f ca="1">IF(AND('Planning initial'!$G39&lt;R$5,$C147&lt;&gt;"00/01/00"),1,0)</f>
        <v>1</v>
      </c>
      <c r="AA147">
        <f ca="1">IF(AND('Planning initial'!$E39=100%,$C147&lt;&gt;"00/01/00",'Planning initial'!$G39&lt;E$5),1,0)</f>
        <v>0</v>
      </c>
      <c r="AB147">
        <f ca="1">IF(AND('Planning initial'!$E39=100%,$C147&lt;&gt;"00/01/00",'Planning initial'!$G39&lt;F$5),1,0)</f>
        <v>0</v>
      </c>
      <c r="AC147">
        <f ca="1">IF(AND('Planning initial'!$E39=100%,$C147&lt;&gt;"00/01/00",'Planning initial'!$G39&lt;G$5),1,0)</f>
        <v>0</v>
      </c>
      <c r="AD147">
        <f ca="1">IF(AND('Planning initial'!$E39=100%,$C147&lt;&gt;"00/01/00",'Planning initial'!$G39&lt;H$5),1,0)</f>
        <v>0</v>
      </c>
      <c r="AE147">
        <f ca="1">IF(AND('Planning initial'!$E39=100%,$C147&lt;&gt;"00/01/00",'Planning initial'!$G39&lt;I$5),1,0)</f>
        <v>0</v>
      </c>
      <c r="AF147">
        <f ca="1">IF(AND('Planning initial'!$E39=100%,$C147&lt;&gt;"00/01/00",'Planning initial'!$G39&lt;J$5),1,0)</f>
        <v>0</v>
      </c>
      <c r="AG147">
        <f ca="1">IF(AND('Planning initial'!$E39=100%,$C147&lt;&gt;"00/01/00",'Planning initial'!$G39&lt;K$5),1,0)</f>
        <v>0</v>
      </c>
      <c r="AH147">
        <f ca="1">IF(AND('Planning initial'!$E39=100%,$C147&lt;&gt;"00/01/00",'Planning initial'!$G39&lt;L$5),1,0)</f>
        <v>0</v>
      </c>
      <c r="AI147">
        <f ca="1">IF(AND('Planning initial'!$E39=100%,$C147&lt;&gt;"00/01/00",'Planning initial'!$G39&lt;M$5),1,0)</f>
        <v>0</v>
      </c>
      <c r="AJ147">
        <f ca="1">IF(AND('Planning initial'!$E39=100%,$C147&lt;&gt;"00/01/00",'Planning initial'!$G39&lt;N$5),1,0)</f>
        <v>0</v>
      </c>
      <c r="AK147">
        <f ca="1">IF(AND('Planning initial'!$E39=100%,$C147&lt;&gt;"00/01/00",'Planning initial'!$G39&lt;O$5),1,0)</f>
        <v>0</v>
      </c>
      <c r="AL147">
        <f ca="1">IF(AND('Planning initial'!$E39=100%,$C147&lt;&gt;"00/01/00",'Planning initial'!$G39&lt;P$5),1,0)</f>
        <v>0</v>
      </c>
      <c r="AM147">
        <f ca="1">IF(AND('Planning initial'!$E39=100%,$C147&lt;&gt;"00/01/00",'Planning initial'!$G39&lt;Q$5),1,0)</f>
        <v>0</v>
      </c>
      <c r="AN147">
        <f ca="1">IF(AND('Planning initial'!$E39=100%,$C147&lt;&gt;"00/01/00",'Planning initial'!$G39&lt;R$5),1,0)</f>
        <v>0</v>
      </c>
    </row>
    <row r="148" spans="1:40" x14ac:dyDescent="0.25">
      <c r="A148" t="str" cm="1">
        <f t="array" aca="1" ref="A148" ca="1">_xlfn.IFS('Planning initial'!$G40&lt;= $B$6, 'Planning initial'!$B40, 'Planning initial'!$G40 &gt; $B$6, "")</f>
        <v>C.8.2 - Graphique en courbe sur le mois</v>
      </c>
      <c r="B148" s="76" cm="1">
        <f t="array" aca="1" ref="B148" ca="1">_xlfn.IFS('Planning initial'!$G40 &lt;= $B$6, 'Planning initial'!$E40, 'Planning initial'!$G40 &gt; $B$6, "")</f>
        <v>0</v>
      </c>
      <c r="C148" t="str" cm="1">
        <f t="array" aca="1" ref="C148" ca="1">TEXT(_xlfn.IFS('Planning initial'!$G40 &lt;= $B$6, 'Planning initial'!$F40, 'Planning initial'!$G40 &gt; $B$6, ""), "JJ/MM/AA")</f>
        <v>05/12/21</v>
      </c>
      <c r="D148" t="str" cm="1">
        <f t="array" aca="1" ref="D148" ca="1">TEXT(_xlfn.IFS('Planning initial'!$G40 &lt;= $B$6,'Planning initial'!$G40, 'Planning initial'!$G40&gt; $B$6, ""), "JJ/MM/AA")</f>
        <v>06/12/21</v>
      </c>
      <c r="E148">
        <f t="shared" ca="1" si="17"/>
        <v>0</v>
      </c>
      <c r="F148" s="75">
        <f ca="1">IF(AND('Planning initial'!$G40&lt;='Base de données'!$B$6,D148&lt;&gt;"00/01/00"),1,0)</f>
        <v>1</v>
      </c>
      <c r="G148" s="151">
        <f t="shared" ca="1" si="18"/>
        <v>1</v>
      </c>
      <c r="H148" s="164"/>
      <c r="I148" s="164"/>
      <c r="J148" s="164"/>
      <c r="K148" s="164"/>
      <c r="L148" s="164"/>
      <c r="M148">
        <v>0</v>
      </c>
      <c r="N148">
        <f ca="1">IF(AND('Planning initial'!$G40&lt;F$5,$C148&lt;&gt;"00/01/00"),1,0)</f>
        <v>0</v>
      </c>
      <c r="O148">
        <f ca="1">IF(AND('Planning initial'!$G40&lt;G$5,$C148&lt;&gt;"00/01/00"),1,0)</f>
        <v>0</v>
      </c>
      <c r="P148">
        <f ca="1">IF(AND('Planning initial'!$G40&lt;H$5,$C148&lt;&gt;"00/01/00"),1,0)</f>
        <v>0</v>
      </c>
      <c r="Q148">
        <f ca="1">IF(AND('Planning initial'!$G40&lt;I$5,$C148&lt;&gt;"00/01/00"),1,0)</f>
        <v>0</v>
      </c>
      <c r="R148">
        <f ca="1">IF(AND('Planning initial'!$G40&lt;J$5,$C148&lt;&gt;"00/01/00"),1,0)</f>
        <v>0</v>
      </c>
      <c r="S148">
        <f ca="1">IF(AND('Planning initial'!$G40&lt;K$5,$C148&lt;&gt;"00/01/00"),1,0)</f>
        <v>0</v>
      </c>
      <c r="T148">
        <f ca="1">IF(AND('Planning initial'!$G40&lt;L$5,$C148&lt;&gt;"00/01/00"),1,0)</f>
        <v>0</v>
      </c>
      <c r="U148">
        <f ca="1">IF(AND('Planning initial'!$G40&lt;M$5,$C148&lt;&gt;"00/01/00"),1,0)</f>
        <v>0</v>
      </c>
      <c r="V148">
        <f ca="1">IF(AND('Planning initial'!$G40&lt;N$5,$C148&lt;&gt;"00/01/00"),1,0)</f>
        <v>1</v>
      </c>
      <c r="W148">
        <f ca="1">IF(AND('Planning initial'!$G40&lt;O$5,$C148&lt;&gt;"00/01/00"),1,0)</f>
        <v>1</v>
      </c>
      <c r="X148">
        <f ca="1">IF(AND('Planning initial'!$G40&lt;P$5,$C148&lt;&gt;"00/01/00"),1,0)</f>
        <v>1</v>
      </c>
      <c r="Y148">
        <f ca="1">IF(AND('Planning initial'!$G40&lt;Q$5,$C148&lt;&gt;"00/01/00"),1,0)</f>
        <v>1</v>
      </c>
      <c r="Z148">
        <f ca="1">IF(AND('Planning initial'!$G40&lt;R$5,$C148&lt;&gt;"00/01/00"),1,0)</f>
        <v>1</v>
      </c>
      <c r="AA148">
        <f ca="1">IF(AND('Planning initial'!$E40=100%,$C148&lt;&gt;"00/01/00",'Planning initial'!$G40&lt;E$5),1,0)</f>
        <v>0</v>
      </c>
      <c r="AB148">
        <f ca="1">IF(AND('Planning initial'!$E40=100%,$C148&lt;&gt;"00/01/00",'Planning initial'!$G40&lt;F$5),1,0)</f>
        <v>0</v>
      </c>
      <c r="AC148">
        <f ca="1">IF(AND('Planning initial'!$E40=100%,$C148&lt;&gt;"00/01/00",'Planning initial'!$G40&lt;G$5),1,0)</f>
        <v>0</v>
      </c>
      <c r="AD148">
        <f ca="1">IF(AND('Planning initial'!$E40=100%,$C148&lt;&gt;"00/01/00",'Planning initial'!$G40&lt;H$5),1,0)</f>
        <v>0</v>
      </c>
      <c r="AE148">
        <f ca="1">IF(AND('Planning initial'!$E40=100%,$C148&lt;&gt;"00/01/00",'Planning initial'!$G40&lt;I$5),1,0)</f>
        <v>0</v>
      </c>
      <c r="AF148">
        <f ca="1">IF(AND('Planning initial'!$E40=100%,$C148&lt;&gt;"00/01/00",'Planning initial'!$G40&lt;J$5),1,0)</f>
        <v>0</v>
      </c>
      <c r="AG148">
        <f ca="1">IF(AND('Planning initial'!$E40=100%,$C148&lt;&gt;"00/01/00",'Planning initial'!$G40&lt;K$5),1,0)</f>
        <v>0</v>
      </c>
      <c r="AH148">
        <f ca="1">IF(AND('Planning initial'!$E40=100%,$C148&lt;&gt;"00/01/00",'Planning initial'!$G40&lt;L$5),1,0)</f>
        <v>0</v>
      </c>
      <c r="AI148">
        <f ca="1">IF(AND('Planning initial'!$E40=100%,$C148&lt;&gt;"00/01/00",'Planning initial'!$G40&lt;M$5),1,0)</f>
        <v>0</v>
      </c>
      <c r="AJ148">
        <f ca="1">IF(AND('Planning initial'!$E40=100%,$C148&lt;&gt;"00/01/00",'Planning initial'!$G40&lt;N$5),1,0)</f>
        <v>0</v>
      </c>
      <c r="AK148">
        <f ca="1">IF(AND('Planning initial'!$E40=100%,$C148&lt;&gt;"00/01/00",'Planning initial'!$G40&lt;O$5),1,0)</f>
        <v>0</v>
      </c>
      <c r="AL148">
        <f ca="1">IF(AND('Planning initial'!$E40=100%,$C148&lt;&gt;"00/01/00",'Planning initial'!$G40&lt;P$5),1,0)</f>
        <v>0</v>
      </c>
      <c r="AM148">
        <f ca="1">IF(AND('Planning initial'!$E40=100%,$C148&lt;&gt;"00/01/00",'Planning initial'!$G40&lt;Q$5),1,0)</f>
        <v>0</v>
      </c>
      <c r="AN148">
        <f ca="1">IF(AND('Planning initial'!$E40=100%,$C148&lt;&gt;"00/01/00",'Planning initial'!$G40&lt;R$5),1,0)</f>
        <v>0</v>
      </c>
    </row>
    <row r="149" spans="1:40" x14ac:dyDescent="0.25">
      <c r="A149" t="str" cm="1">
        <f t="array" aca="1" ref="A149" ca="1">_xlfn.IFS('Planning initial'!$G41&lt;= $B$6, 'Planning initial'!$B41, 'Planning initial'!$G41 &gt; $B$6, "")</f>
        <v>C.8.3 - Graphique en bâton</v>
      </c>
      <c r="B149" s="76" cm="1">
        <f t="array" aca="1" ref="B149" ca="1">_xlfn.IFS('Planning initial'!$G41 &lt;= $B$6, 'Planning initial'!$E41, 'Planning initial'!$G41 &gt; $B$6, "")</f>
        <v>0</v>
      </c>
      <c r="C149" t="str" cm="1">
        <f t="array" aca="1" ref="C149" ca="1">TEXT(_xlfn.IFS('Planning initial'!$G41 &lt;= $B$6, 'Planning initial'!$F41, 'Planning initial'!$G41 &gt; $B$6, ""), "JJ/MM/AA")</f>
        <v>07/12/21</v>
      </c>
      <c r="D149" t="str" cm="1">
        <f t="array" aca="1" ref="D149" ca="1">TEXT(_xlfn.IFS('Planning initial'!$G41 &lt;= $B$6,'Planning initial'!$G41, 'Planning initial'!$G41&gt; $B$6, ""), "JJ/MM/AA")</f>
        <v>15/12/21</v>
      </c>
      <c r="E149">
        <f t="shared" ca="1" si="17"/>
        <v>0</v>
      </c>
      <c r="F149" s="75">
        <f ca="1">IF(AND('Planning initial'!$G41&lt;='Base de données'!$B$6,D149&lt;&gt;"00/01/00"),1,0)</f>
        <v>1</v>
      </c>
      <c r="G149" s="151">
        <f t="shared" ca="1" si="18"/>
        <v>1</v>
      </c>
      <c r="H149" s="164"/>
      <c r="I149" s="164"/>
      <c r="J149" s="164"/>
      <c r="K149" s="164"/>
      <c r="L149" s="164"/>
      <c r="M149">
        <v>0</v>
      </c>
      <c r="N149">
        <f ca="1">IF(AND('Planning initial'!$G41&lt;F$5,$C149&lt;&gt;"00/01/00"),1,0)</f>
        <v>0</v>
      </c>
      <c r="O149">
        <f ca="1">IF(AND('Planning initial'!$G41&lt;G$5,$C149&lt;&gt;"00/01/00"),1,0)</f>
        <v>0</v>
      </c>
      <c r="P149">
        <f ca="1">IF(AND('Planning initial'!$G41&lt;H$5,$C149&lt;&gt;"00/01/00"),1,0)</f>
        <v>0</v>
      </c>
      <c r="Q149">
        <f ca="1">IF(AND('Planning initial'!$G41&lt;I$5,$C149&lt;&gt;"00/01/00"),1,0)</f>
        <v>0</v>
      </c>
      <c r="R149">
        <f ca="1">IF(AND('Planning initial'!$G41&lt;J$5,$C149&lt;&gt;"00/01/00"),1,0)</f>
        <v>0</v>
      </c>
      <c r="S149">
        <f ca="1">IF(AND('Planning initial'!$G41&lt;K$5,$C149&lt;&gt;"00/01/00"),1,0)</f>
        <v>0</v>
      </c>
      <c r="T149">
        <f ca="1">IF(AND('Planning initial'!$G41&lt;L$5,$C149&lt;&gt;"00/01/00"),1,0)</f>
        <v>0</v>
      </c>
      <c r="U149">
        <f ca="1">IF(AND('Planning initial'!$G41&lt;M$5,$C149&lt;&gt;"00/01/00"),1,0)</f>
        <v>0</v>
      </c>
      <c r="V149">
        <f ca="1">IF(AND('Planning initial'!$G41&lt;N$5,$C149&lt;&gt;"00/01/00"),1,0)</f>
        <v>0</v>
      </c>
      <c r="W149">
        <f ca="1">IF(AND('Planning initial'!$G41&lt;O$5,$C149&lt;&gt;"00/01/00"),1,0)</f>
        <v>1</v>
      </c>
      <c r="X149">
        <f ca="1">IF(AND('Planning initial'!$G41&lt;P$5,$C149&lt;&gt;"00/01/00"),1,0)</f>
        <v>1</v>
      </c>
      <c r="Y149">
        <f ca="1">IF(AND('Planning initial'!$G41&lt;Q$5,$C149&lt;&gt;"00/01/00"),1,0)</f>
        <v>1</v>
      </c>
      <c r="Z149">
        <f ca="1">IF(AND('Planning initial'!$G41&lt;R$5,$C149&lt;&gt;"00/01/00"),1,0)</f>
        <v>1</v>
      </c>
      <c r="AA149">
        <f ca="1">IF(AND('Planning initial'!$E41=100%,$C149&lt;&gt;"00/01/00",'Planning initial'!$G41&lt;E$5),1,0)</f>
        <v>0</v>
      </c>
      <c r="AB149">
        <f ca="1">IF(AND('Planning initial'!$E41=100%,$C149&lt;&gt;"00/01/00",'Planning initial'!$G41&lt;F$5),1,0)</f>
        <v>0</v>
      </c>
      <c r="AC149">
        <f ca="1">IF(AND('Planning initial'!$E41=100%,$C149&lt;&gt;"00/01/00",'Planning initial'!$G41&lt;G$5),1,0)</f>
        <v>0</v>
      </c>
      <c r="AD149">
        <f ca="1">IF(AND('Planning initial'!$E41=100%,$C149&lt;&gt;"00/01/00",'Planning initial'!$G41&lt;H$5),1,0)</f>
        <v>0</v>
      </c>
      <c r="AE149">
        <f ca="1">IF(AND('Planning initial'!$E41=100%,$C149&lt;&gt;"00/01/00",'Planning initial'!$G41&lt;I$5),1,0)</f>
        <v>0</v>
      </c>
      <c r="AF149">
        <f ca="1">IF(AND('Planning initial'!$E41=100%,$C149&lt;&gt;"00/01/00",'Planning initial'!$G41&lt;J$5),1,0)</f>
        <v>0</v>
      </c>
      <c r="AG149">
        <f ca="1">IF(AND('Planning initial'!$E41=100%,$C149&lt;&gt;"00/01/00",'Planning initial'!$G41&lt;K$5),1,0)</f>
        <v>0</v>
      </c>
      <c r="AH149">
        <f ca="1">IF(AND('Planning initial'!$E41=100%,$C149&lt;&gt;"00/01/00",'Planning initial'!$G41&lt;L$5),1,0)</f>
        <v>0</v>
      </c>
      <c r="AI149">
        <f ca="1">IF(AND('Planning initial'!$E41=100%,$C149&lt;&gt;"00/01/00",'Planning initial'!$G41&lt;M$5),1,0)</f>
        <v>0</v>
      </c>
      <c r="AJ149">
        <f ca="1">IF(AND('Planning initial'!$E41=100%,$C149&lt;&gt;"00/01/00",'Planning initial'!$G41&lt;N$5),1,0)</f>
        <v>0</v>
      </c>
      <c r="AK149">
        <f ca="1">IF(AND('Planning initial'!$E41=100%,$C149&lt;&gt;"00/01/00",'Planning initial'!$G41&lt;O$5),1,0)</f>
        <v>0</v>
      </c>
      <c r="AL149">
        <f ca="1">IF(AND('Planning initial'!$E41=100%,$C149&lt;&gt;"00/01/00",'Planning initial'!$G41&lt;P$5),1,0)</f>
        <v>0</v>
      </c>
      <c r="AM149">
        <f ca="1">IF(AND('Planning initial'!$E41=100%,$C149&lt;&gt;"00/01/00",'Planning initial'!$G41&lt;Q$5),1,0)</f>
        <v>0</v>
      </c>
      <c r="AN149">
        <f ca="1">IF(AND('Planning initial'!$E41=100%,$C149&lt;&gt;"00/01/00",'Planning initial'!$G41&lt;R$5),1,0)</f>
        <v>0</v>
      </c>
    </row>
    <row r="150" spans="1:40" x14ac:dyDescent="0.25">
      <c r="A150" t="str" cm="1">
        <f t="array" aca="1" ref="A150" ca="1">_xlfn.IFS('Planning initial'!$G42&lt;= $B$6, 'Planning initial'!$B42, 'Planning initial'!$G42 &gt; $B$6, "")</f>
        <v>C.8.4 - Infos du jour</v>
      </c>
      <c r="B150" s="76" cm="1">
        <f t="array" aca="1" ref="B150" ca="1">_xlfn.IFS('Planning initial'!$G42 &lt;= $B$6, 'Planning initial'!$E42, 'Planning initial'!$G42 &gt; $B$6, "")</f>
        <v>0</v>
      </c>
      <c r="C150" t="str" cm="1">
        <f t="array" aca="1" ref="C150" ca="1">TEXT(_xlfn.IFS('Planning initial'!$G42 &lt;= $B$6, 'Planning initial'!$F42, 'Planning initial'!$G42 &gt; $B$6, ""), "JJ/MM/AA")</f>
        <v>12/11/21</v>
      </c>
      <c r="D150" t="str" cm="1">
        <f t="array" aca="1" ref="D150" ca="1">TEXT(_xlfn.IFS('Planning initial'!$G42 &lt;= $B$6,'Planning initial'!$G42, 'Planning initial'!$G42&gt; $B$6, ""), "JJ/MM/AA")</f>
        <v>15/11/21</v>
      </c>
      <c r="E150">
        <f t="shared" ca="1" si="17"/>
        <v>0</v>
      </c>
      <c r="F150" s="75">
        <f ca="1">IF(AND('Planning initial'!$G42&lt;='Base de données'!$B$6,D150&lt;&gt;"00/01/00"),1,0)</f>
        <v>1</v>
      </c>
      <c r="G150" s="151">
        <f t="shared" ca="1" si="18"/>
        <v>1</v>
      </c>
      <c r="H150" s="164"/>
      <c r="I150" s="164"/>
      <c r="J150" s="164"/>
      <c r="K150" s="164"/>
      <c r="L150" s="164"/>
      <c r="M150">
        <v>0</v>
      </c>
      <c r="N150">
        <f ca="1">IF(AND('Planning initial'!$G42&lt;F$5,$C150&lt;&gt;"00/01/00"),1,0)</f>
        <v>0</v>
      </c>
      <c r="O150">
        <f ca="1">IF(AND('Planning initial'!$G42&lt;G$5,$C150&lt;&gt;"00/01/00"),1,0)</f>
        <v>0</v>
      </c>
      <c r="P150">
        <f ca="1">IF(AND('Planning initial'!$G42&lt;H$5,$C150&lt;&gt;"00/01/00"),1,0)</f>
        <v>0</v>
      </c>
      <c r="Q150">
        <f ca="1">IF(AND('Planning initial'!$G42&lt;I$5,$C150&lt;&gt;"00/01/00"),1,0)</f>
        <v>0</v>
      </c>
      <c r="R150">
        <f ca="1">IF(AND('Planning initial'!$G42&lt;J$5,$C150&lt;&gt;"00/01/00"),1,0)</f>
        <v>0</v>
      </c>
      <c r="S150">
        <f ca="1">IF(AND('Planning initial'!$G42&lt;K$5,$C150&lt;&gt;"00/01/00"),1,0)</f>
        <v>1</v>
      </c>
      <c r="T150">
        <f ca="1">IF(AND('Planning initial'!$G42&lt;L$5,$C150&lt;&gt;"00/01/00"),1,0)</f>
        <v>1</v>
      </c>
      <c r="U150">
        <f ca="1">IF(AND('Planning initial'!$G42&lt;M$5,$C150&lt;&gt;"00/01/00"),1,0)</f>
        <v>1</v>
      </c>
      <c r="V150">
        <f ca="1">IF(AND('Planning initial'!$G42&lt;N$5,$C150&lt;&gt;"00/01/00"),1,0)</f>
        <v>1</v>
      </c>
      <c r="W150">
        <f ca="1">IF(AND('Planning initial'!$G42&lt;O$5,$C150&lt;&gt;"00/01/00"),1,0)</f>
        <v>1</v>
      </c>
      <c r="X150">
        <f ca="1">IF(AND('Planning initial'!$G42&lt;P$5,$C150&lt;&gt;"00/01/00"),1,0)</f>
        <v>1</v>
      </c>
      <c r="Y150">
        <f ca="1">IF(AND('Planning initial'!$G42&lt;Q$5,$C150&lt;&gt;"00/01/00"),1,0)</f>
        <v>1</v>
      </c>
      <c r="Z150">
        <f ca="1">IF(AND('Planning initial'!$G42&lt;R$5,$C150&lt;&gt;"00/01/00"),1,0)</f>
        <v>1</v>
      </c>
      <c r="AA150">
        <f ca="1">IF(AND('Planning initial'!$E42=100%,$C150&lt;&gt;"00/01/00",'Planning initial'!$G42&lt;E$5),1,0)</f>
        <v>0</v>
      </c>
      <c r="AB150">
        <f ca="1">IF(AND('Planning initial'!$E42=100%,$C150&lt;&gt;"00/01/00",'Planning initial'!$G42&lt;F$5),1,0)</f>
        <v>0</v>
      </c>
      <c r="AC150">
        <f ca="1">IF(AND('Planning initial'!$E42=100%,$C150&lt;&gt;"00/01/00",'Planning initial'!$G42&lt;G$5),1,0)</f>
        <v>0</v>
      </c>
      <c r="AD150">
        <f ca="1">IF(AND('Planning initial'!$E42=100%,$C150&lt;&gt;"00/01/00",'Planning initial'!$G42&lt;H$5),1,0)</f>
        <v>0</v>
      </c>
      <c r="AE150">
        <f ca="1">IF(AND('Planning initial'!$E42=100%,$C150&lt;&gt;"00/01/00",'Planning initial'!$G42&lt;I$5),1,0)</f>
        <v>0</v>
      </c>
      <c r="AF150">
        <f ca="1">IF(AND('Planning initial'!$E42=100%,$C150&lt;&gt;"00/01/00",'Planning initial'!$G42&lt;J$5),1,0)</f>
        <v>0</v>
      </c>
      <c r="AG150">
        <f ca="1">IF(AND('Planning initial'!$E42=100%,$C150&lt;&gt;"00/01/00",'Planning initial'!$G42&lt;K$5),1,0)</f>
        <v>0</v>
      </c>
      <c r="AH150">
        <f ca="1">IF(AND('Planning initial'!$E42=100%,$C150&lt;&gt;"00/01/00",'Planning initial'!$G42&lt;L$5),1,0)</f>
        <v>0</v>
      </c>
      <c r="AI150">
        <f ca="1">IF(AND('Planning initial'!$E42=100%,$C150&lt;&gt;"00/01/00",'Planning initial'!$G42&lt;M$5),1,0)</f>
        <v>0</v>
      </c>
      <c r="AJ150">
        <f ca="1">IF(AND('Planning initial'!$E42=100%,$C150&lt;&gt;"00/01/00",'Planning initial'!$G42&lt;N$5),1,0)</f>
        <v>0</v>
      </c>
      <c r="AK150">
        <f ca="1">IF(AND('Planning initial'!$E42=100%,$C150&lt;&gt;"00/01/00",'Planning initial'!$G42&lt;O$5),1,0)</f>
        <v>0</v>
      </c>
      <c r="AL150">
        <f ca="1">IF(AND('Planning initial'!$E42=100%,$C150&lt;&gt;"00/01/00",'Planning initial'!$G42&lt;P$5),1,0)</f>
        <v>0</v>
      </c>
      <c r="AM150">
        <f ca="1">IF(AND('Planning initial'!$E42=100%,$C150&lt;&gt;"00/01/00",'Planning initial'!$G42&lt;Q$5),1,0)</f>
        <v>0</v>
      </c>
      <c r="AN150">
        <f ca="1">IF(AND('Planning initial'!$E42=100%,$C150&lt;&gt;"00/01/00",'Planning initial'!$G42&lt;R$5),1,0)</f>
        <v>0</v>
      </c>
    </row>
    <row r="151" spans="1:40" x14ac:dyDescent="0.25">
      <c r="A151" t="str" cm="1">
        <f t="array" aca="1" ref="A151" ca="1">_xlfn.IFS('Planning initial'!$G43&lt;= $B$6, 'Planning initial'!$B43, 'Planning initial'!$G43 &gt; $B$6, "")</f>
        <v>C.8.5 - Records</v>
      </c>
      <c r="B151" s="76" cm="1">
        <f t="array" aca="1" ref="B151" ca="1">_xlfn.IFS('Planning initial'!$G43 &lt;= $B$6, 'Planning initial'!$E43, 'Planning initial'!$G43 &gt; $B$6, "")</f>
        <v>0</v>
      </c>
      <c r="C151" t="str" cm="1">
        <f t="array" aca="1" ref="C151" ca="1">TEXT(_xlfn.IFS('Planning initial'!$G43 &lt;= $B$6, 'Planning initial'!$F43, 'Planning initial'!$G43 &gt; $B$6, ""), "JJ/MM/AA")</f>
        <v>16/11/21</v>
      </c>
      <c r="D151" t="str" cm="1">
        <f t="array" aca="1" ref="D151" ca="1">TEXT(_xlfn.IFS('Planning initial'!$G43 &lt;= $B$6,'Planning initial'!$G43, 'Planning initial'!$G43&gt; $B$6, ""), "JJ/MM/AA")</f>
        <v>19/11/21</v>
      </c>
      <c r="E151">
        <f t="shared" ca="1" si="17"/>
        <v>0</v>
      </c>
      <c r="F151" s="75">
        <f ca="1">IF(AND('Planning initial'!$G43&lt;='Base de données'!$B$6,D151&lt;&gt;"00/01/00"),1,0)</f>
        <v>1</v>
      </c>
      <c r="G151" s="151">
        <f t="shared" ca="1" si="18"/>
        <v>1</v>
      </c>
      <c r="H151" s="164"/>
      <c r="I151" s="164"/>
      <c r="J151" s="164"/>
      <c r="K151" s="164"/>
      <c r="L151" s="164"/>
      <c r="M151">
        <v>0</v>
      </c>
      <c r="N151">
        <f ca="1">IF(AND('Planning initial'!$G43&lt;F$5,$C151&lt;&gt;"00/01/00"),1,0)</f>
        <v>0</v>
      </c>
      <c r="O151">
        <f ca="1">IF(AND('Planning initial'!$G43&lt;G$5,$C151&lt;&gt;"00/01/00"),1,0)</f>
        <v>0</v>
      </c>
      <c r="P151">
        <f ca="1">IF(AND('Planning initial'!$G43&lt;H$5,$C151&lt;&gt;"00/01/00"),1,0)</f>
        <v>0</v>
      </c>
      <c r="Q151">
        <f ca="1">IF(AND('Planning initial'!$G43&lt;I$5,$C151&lt;&gt;"00/01/00"),1,0)</f>
        <v>0</v>
      </c>
      <c r="R151">
        <f ca="1">IF(AND('Planning initial'!$G43&lt;J$5,$C151&lt;&gt;"00/01/00"),1,0)</f>
        <v>0</v>
      </c>
      <c r="S151">
        <f ca="1">IF(AND('Planning initial'!$G43&lt;K$5,$C151&lt;&gt;"00/01/00"),1,0)</f>
        <v>1</v>
      </c>
      <c r="T151">
        <f ca="1">IF(AND('Planning initial'!$G43&lt;L$5,$C151&lt;&gt;"00/01/00"),1,0)</f>
        <v>1</v>
      </c>
      <c r="U151">
        <f ca="1">IF(AND('Planning initial'!$G43&lt;M$5,$C151&lt;&gt;"00/01/00"),1,0)</f>
        <v>1</v>
      </c>
      <c r="V151">
        <f ca="1">IF(AND('Planning initial'!$G43&lt;N$5,$C151&lt;&gt;"00/01/00"),1,0)</f>
        <v>1</v>
      </c>
      <c r="W151">
        <f ca="1">IF(AND('Planning initial'!$G43&lt;O$5,$C151&lt;&gt;"00/01/00"),1,0)</f>
        <v>1</v>
      </c>
      <c r="X151">
        <f ca="1">IF(AND('Planning initial'!$G43&lt;P$5,$C151&lt;&gt;"00/01/00"),1,0)</f>
        <v>1</v>
      </c>
      <c r="Y151">
        <f ca="1">IF(AND('Planning initial'!$G43&lt;Q$5,$C151&lt;&gt;"00/01/00"),1,0)</f>
        <v>1</v>
      </c>
      <c r="Z151">
        <f ca="1">IF(AND('Planning initial'!$G43&lt;R$5,$C151&lt;&gt;"00/01/00"),1,0)</f>
        <v>1</v>
      </c>
      <c r="AA151">
        <f ca="1">IF(AND('Planning initial'!$E43=100%,$C151&lt;&gt;"00/01/00",'Planning initial'!$G43&lt;E$5),1,0)</f>
        <v>0</v>
      </c>
      <c r="AB151">
        <f ca="1">IF(AND('Planning initial'!$E43=100%,$C151&lt;&gt;"00/01/00",'Planning initial'!$G43&lt;F$5),1,0)</f>
        <v>0</v>
      </c>
      <c r="AC151">
        <f ca="1">IF(AND('Planning initial'!$E43=100%,$C151&lt;&gt;"00/01/00",'Planning initial'!$G43&lt;G$5),1,0)</f>
        <v>0</v>
      </c>
      <c r="AD151">
        <f ca="1">IF(AND('Planning initial'!$E43=100%,$C151&lt;&gt;"00/01/00",'Planning initial'!$G43&lt;H$5),1,0)</f>
        <v>0</v>
      </c>
      <c r="AE151">
        <f ca="1">IF(AND('Planning initial'!$E43=100%,$C151&lt;&gt;"00/01/00",'Planning initial'!$G43&lt;I$5),1,0)</f>
        <v>0</v>
      </c>
      <c r="AF151">
        <f ca="1">IF(AND('Planning initial'!$E43=100%,$C151&lt;&gt;"00/01/00",'Planning initial'!$G43&lt;J$5),1,0)</f>
        <v>0</v>
      </c>
      <c r="AG151">
        <f ca="1">IF(AND('Planning initial'!$E43=100%,$C151&lt;&gt;"00/01/00",'Planning initial'!$G43&lt;K$5),1,0)</f>
        <v>0</v>
      </c>
      <c r="AH151">
        <f ca="1">IF(AND('Planning initial'!$E43=100%,$C151&lt;&gt;"00/01/00",'Planning initial'!$G43&lt;L$5),1,0)</f>
        <v>0</v>
      </c>
      <c r="AI151">
        <f ca="1">IF(AND('Planning initial'!$E43=100%,$C151&lt;&gt;"00/01/00",'Planning initial'!$G43&lt;M$5),1,0)</f>
        <v>0</v>
      </c>
      <c r="AJ151">
        <f ca="1">IF(AND('Planning initial'!$E43=100%,$C151&lt;&gt;"00/01/00",'Planning initial'!$G43&lt;N$5),1,0)</f>
        <v>0</v>
      </c>
      <c r="AK151">
        <f ca="1">IF(AND('Planning initial'!$E43=100%,$C151&lt;&gt;"00/01/00",'Planning initial'!$G43&lt;O$5),1,0)</f>
        <v>0</v>
      </c>
      <c r="AL151">
        <f ca="1">IF(AND('Planning initial'!$E43=100%,$C151&lt;&gt;"00/01/00",'Planning initial'!$G43&lt;P$5),1,0)</f>
        <v>0</v>
      </c>
      <c r="AM151">
        <f ca="1">IF(AND('Planning initial'!$E43=100%,$C151&lt;&gt;"00/01/00",'Planning initial'!$G43&lt;Q$5),1,0)</f>
        <v>0</v>
      </c>
      <c r="AN151">
        <f ca="1">IF(AND('Planning initial'!$E43=100%,$C151&lt;&gt;"00/01/00",'Planning initial'!$G43&lt;R$5),1,0)</f>
        <v>0</v>
      </c>
    </row>
    <row r="152" spans="1:40" x14ac:dyDescent="0.25">
      <c r="A152" t="str" cm="1">
        <f t="array" aca="1" ref="A152" ca="1">_xlfn.IFS('Planning initial'!$G44&lt;= $B$6, 'Planning initial'!$B44, 'Planning initial'!$G44 &gt; $B$6, "")</f>
        <v>C.9 - CGU</v>
      </c>
      <c r="B152" s="76" cm="1">
        <f t="array" aca="1" ref="B152" ca="1">_xlfn.IFS('Planning initial'!$G44 &lt;= $B$6, 'Planning initial'!$E44, 'Planning initial'!$G44 &gt; $B$6, "")</f>
        <v>0</v>
      </c>
      <c r="C152" t="str" cm="1">
        <f t="array" aca="1" ref="C152" ca="1">TEXT(_xlfn.IFS('Planning initial'!$G44 &lt;= $B$6, 'Planning initial'!$F44, 'Planning initial'!$G44 &gt; $B$6, ""), "JJ/MM/AA")</f>
        <v>05/12/21</v>
      </c>
      <c r="D152" t="str" cm="1">
        <f t="array" aca="1" ref="D152" ca="1">TEXT(_xlfn.IFS('Planning initial'!$G44 &lt;= $B$6,'Planning initial'!$G44, 'Planning initial'!$G44&gt; $B$6, ""), "JJ/MM/AA")</f>
        <v>11/12/21</v>
      </c>
      <c r="E152">
        <f t="shared" ca="1" si="17"/>
        <v>0</v>
      </c>
      <c r="F152" s="75">
        <f ca="1">IF(AND('Planning initial'!$G44&lt;='Base de données'!$B$6,D152&lt;&gt;"00/01/00"),1,0)</f>
        <v>1</v>
      </c>
      <c r="G152" s="151">
        <f t="shared" ca="1" si="18"/>
        <v>1</v>
      </c>
      <c r="H152" s="164"/>
      <c r="I152" s="164"/>
      <c r="J152" s="164"/>
      <c r="K152" s="164"/>
      <c r="L152" s="164"/>
      <c r="M152">
        <v>0</v>
      </c>
      <c r="N152">
        <f ca="1">IF(AND('Planning initial'!$G44&lt;F$5,$C152&lt;&gt;"00/01/00"),1,0)</f>
        <v>0</v>
      </c>
      <c r="O152">
        <f ca="1">IF(AND('Planning initial'!$G44&lt;G$5,$C152&lt;&gt;"00/01/00"),1,0)</f>
        <v>0</v>
      </c>
      <c r="P152">
        <f ca="1">IF(AND('Planning initial'!$G44&lt;H$5,$C152&lt;&gt;"00/01/00"),1,0)</f>
        <v>0</v>
      </c>
      <c r="Q152">
        <f ca="1">IF(AND('Planning initial'!$G44&lt;I$5,$C152&lt;&gt;"00/01/00"),1,0)</f>
        <v>0</v>
      </c>
      <c r="R152">
        <f ca="1">IF(AND('Planning initial'!$G44&lt;J$5,$C152&lt;&gt;"00/01/00"),1,0)</f>
        <v>0</v>
      </c>
      <c r="S152">
        <f ca="1">IF(AND('Planning initial'!$G44&lt;K$5,$C152&lt;&gt;"00/01/00"),1,0)</f>
        <v>0</v>
      </c>
      <c r="T152">
        <f ca="1">IF(AND('Planning initial'!$G44&lt;L$5,$C152&lt;&gt;"00/01/00"),1,0)</f>
        <v>0</v>
      </c>
      <c r="U152">
        <f ca="1">IF(AND('Planning initial'!$G44&lt;M$5,$C152&lt;&gt;"00/01/00"),1,0)</f>
        <v>0</v>
      </c>
      <c r="V152">
        <f ca="1">IF(AND('Planning initial'!$G44&lt;N$5,$C152&lt;&gt;"00/01/00"),1,0)</f>
        <v>1</v>
      </c>
      <c r="W152">
        <f ca="1">IF(AND('Planning initial'!$G44&lt;O$5,$C152&lt;&gt;"00/01/00"),1,0)</f>
        <v>1</v>
      </c>
      <c r="X152">
        <f ca="1">IF(AND('Planning initial'!$G44&lt;P$5,$C152&lt;&gt;"00/01/00"),1,0)</f>
        <v>1</v>
      </c>
      <c r="Y152">
        <f ca="1">IF(AND('Planning initial'!$G44&lt;Q$5,$C152&lt;&gt;"00/01/00"),1,0)</f>
        <v>1</v>
      </c>
      <c r="Z152">
        <f ca="1">IF(AND('Planning initial'!$G44&lt;R$5,$C152&lt;&gt;"00/01/00"),1,0)</f>
        <v>1</v>
      </c>
      <c r="AA152">
        <f ca="1">IF(AND('Planning initial'!$E44=100%,$C152&lt;&gt;"00/01/00",'Planning initial'!$G44&lt;E$5),1,0)</f>
        <v>0</v>
      </c>
      <c r="AB152">
        <f ca="1">IF(AND('Planning initial'!$E44=100%,$C152&lt;&gt;"00/01/00",'Planning initial'!$G44&lt;F$5),1,0)</f>
        <v>0</v>
      </c>
      <c r="AC152">
        <f ca="1">IF(AND('Planning initial'!$E44=100%,$C152&lt;&gt;"00/01/00",'Planning initial'!$G44&lt;G$5),1,0)</f>
        <v>0</v>
      </c>
      <c r="AD152">
        <f ca="1">IF(AND('Planning initial'!$E44=100%,$C152&lt;&gt;"00/01/00",'Planning initial'!$G44&lt;H$5),1,0)</f>
        <v>0</v>
      </c>
      <c r="AE152">
        <f ca="1">IF(AND('Planning initial'!$E44=100%,$C152&lt;&gt;"00/01/00",'Planning initial'!$G44&lt;I$5),1,0)</f>
        <v>0</v>
      </c>
      <c r="AF152">
        <f ca="1">IF(AND('Planning initial'!$E44=100%,$C152&lt;&gt;"00/01/00",'Planning initial'!$G44&lt;J$5),1,0)</f>
        <v>0</v>
      </c>
      <c r="AG152">
        <f ca="1">IF(AND('Planning initial'!$E44=100%,$C152&lt;&gt;"00/01/00",'Planning initial'!$G44&lt;K$5),1,0)</f>
        <v>0</v>
      </c>
      <c r="AH152">
        <f ca="1">IF(AND('Planning initial'!$E44=100%,$C152&lt;&gt;"00/01/00",'Planning initial'!$G44&lt;L$5),1,0)</f>
        <v>0</v>
      </c>
      <c r="AI152">
        <f ca="1">IF(AND('Planning initial'!$E44=100%,$C152&lt;&gt;"00/01/00",'Planning initial'!$G44&lt;M$5),1,0)</f>
        <v>0</v>
      </c>
      <c r="AJ152">
        <f ca="1">IF(AND('Planning initial'!$E44=100%,$C152&lt;&gt;"00/01/00",'Planning initial'!$G44&lt;N$5),1,0)</f>
        <v>0</v>
      </c>
      <c r="AK152">
        <f ca="1">IF(AND('Planning initial'!$E44=100%,$C152&lt;&gt;"00/01/00",'Planning initial'!$G44&lt;O$5),1,0)</f>
        <v>0</v>
      </c>
      <c r="AL152">
        <f ca="1">IF(AND('Planning initial'!$E44=100%,$C152&lt;&gt;"00/01/00",'Planning initial'!$G44&lt;P$5),1,0)</f>
        <v>0</v>
      </c>
      <c r="AM152">
        <f ca="1">IF(AND('Planning initial'!$E44=100%,$C152&lt;&gt;"00/01/00",'Planning initial'!$G44&lt;Q$5),1,0)</f>
        <v>0</v>
      </c>
      <c r="AN152">
        <f ca="1">IF(AND('Planning initial'!$E44=100%,$C152&lt;&gt;"00/01/00",'Planning initial'!$G44&lt;R$5),1,0)</f>
        <v>0</v>
      </c>
    </row>
    <row r="153" spans="1:40" x14ac:dyDescent="0.25">
      <c r="A153" t="str" cm="1">
        <f t="array" aca="1" ref="A153" ca="1">_xlfn.IFS('Planning initial'!$G45&lt;= $B$6, 'Planning initial'!$B45, 'Planning initial'!$G45 &gt; $B$6, "")</f>
        <v>C.10 - FAQ</v>
      </c>
      <c r="B153" s="76" cm="1">
        <f t="array" aca="1" ref="B153" ca="1">_xlfn.IFS('Planning initial'!$G45 &lt;= $B$6, 'Planning initial'!$E45, 'Planning initial'!$G45 &gt; $B$6, "")</f>
        <v>0</v>
      </c>
      <c r="C153" t="str" cm="1">
        <f t="array" aca="1" ref="C153" ca="1">TEXT(_xlfn.IFS('Planning initial'!$G45 &lt;= $B$6, 'Planning initial'!$F45, 'Planning initial'!$G45 &gt; $B$6, ""), "JJ/MM/AA")</f>
        <v>05/12/21</v>
      </c>
      <c r="D153" t="str" cm="1">
        <f t="array" aca="1" ref="D153" ca="1">TEXT(_xlfn.IFS('Planning initial'!$G45 &lt;= $B$6,'Planning initial'!$G45, 'Planning initial'!$G45&gt; $B$6, ""), "JJ/MM/AA")</f>
        <v>15/12/21</v>
      </c>
      <c r="E153">
        <f t="shared" ca="1" si="17"/>
        <v>0</v>
      </c>
      <c r="F153" s="75">
        <f ca="1">IF(AND('Planning initial'!$G45&lt;='Base de données'!$B$6,D153&lt;&gt;"00/01/00"),1,0)</f>
        <v>1</v>
      </c>
      <c r="G153" s="151">
        <f t="shared" ca="1" si="18"/>
        <v>1</v>
      </c>
      <c r="H153" s="164"/>
      <c r="I153" s="164"/>
      <c r="J153" s="164"/>
      <c r="K153" s="164"/>
      <c r="L153" s="164"/>
      <c r="M153">
        <v>0</v>
      </c>
      <c r="N153">
        <f ca="1">IF(AND('Planning initial'!$G45&lt;F$5,$C153&lt;&gt;"00/01/00"),1,0)</f>
        <v>0</v>
      </c>
      <c r="O153">
        <f ca="1">IF(AND('Planning initial'!$G45&lt;G$5,$C153&lt;&gt;"00/01/00"),1,0)</f>
        <v>0</v>
      </c>
      <c r="P153">
        <f ca="1">IF(AND('Planning initial'!$G45&lt;H$5,$C153&lt;&gt;"00/01/00"),1,0)</f>
        <v>0</v>
      </c>
      <c r="Q153">
        <f ca="1">IF(AND('Planning initial'!$G45&lt;I$5,$C153&lt;&gt;"00/01/00"),1,0)</f>
        <v>0</v>
      </c>
      <c r="R153">
        <f ca="1">IF(AND('Planning initial'!$G45&lt;J$5,$C153&lt;&gt;"00/01/00"),1,0)</f>
        <v>0</v>
      </c>
      <c r="S153">
        <f ca="1">IF(AND('Planning initial'!$G45&lt;K$5,$C153&lt;&gt;"00/01/00"),1,0)</f>
        <v>0</v>
      </c>
      <c r="T153">
        <f ca="1">IF(AND('Planning initial'!$G45&lt;L$5,$C153&lt;&gt;"00/01/00"),1,0)</f>
        <v>0</v>
      </c>
      <c r="U153">
        <f ca="1">IF(AND('Planning initial'!$G45&lt;M$5,$C153&lt;&gt;"00/01/00"),1,0)</f>
        <v>0</v>
      </c>
      <c r="V153">
        <f ca="1">IF(AND('Planning initial'!$G45&lt;N$5,$C153&lt;&gt;"00/01/00"),1,0)</f>
        <v>0</v>
      </c>
      <c r="W153">
        <f ca="1">IF(AND('Planning initial'!$G45&lt;O$5,$C153&lt;&gt;"00/01/00"),1,0)</f>
        <v>1</v>
      </c>
      <c r="X153">
        <f ca="1">IF(AND('Planning initial'!$G45&lt;P$5,$C153&lt;&gt;"00/01/00"),1,0)</f>
        <v>1</v>
      </c>
      <c r="Y153">
        <f ca="1">IF(AND('Planning initial'!$G45&lt;Q$5,$C153&lt;&gt;"00/01/00"),1,0)</f>
        <v>1</v>
      </c>
      <c r="Z153">
        <f ca="1">IF(AND('Planning initial'!$G45&lt;R$5,$C153&lt;&gt;"00/01/00"),1,0)</f>
        <v>1</v>
      </c>
      <c r="AA153">
        <f ca="1">IF(AND('Planning initial'!$E45=100%,$C153&lt;&gt;"00/01/00",'Planning initial'!$G45&lt;E$5),1,0)</f>
        <v>0</v>
      </c>
      <c r="AB153">
        <f ca="1">IF(AND('Planning initial'!$E45=100%,$C153&lt;&gt;"00/01/00",'Planning initial'!$G45&lt;F$5),1,0)</f>
        <v>0</v>
      </c>
      <c r="AC153">
        <f ca="1">IF(AND('Planning initial'!$E45=100%,$C153&lt;&gt;"00/01/00",'Planning initial'!$G45&lt;G$5),1,0)</f>
        <v>0</v>
      </c>
      <c r="AD153">
        <f ca="1">IF(AND('Planning initial'!$E45=100%,$C153&lt;&gt;"00/01/00",'Planning initial'!$G45&lt;H$5),1,0)</f>
        <v>0</v>
      </c>
      <c r="AE153">
        <f ca="1">IF(AND('Planning initial'!$E45=100%,$C153&lt;&gt;"00/01/00",'Planning initial'!$G45&lt;I$5),1,0)</f>
        <v>0</v>
      </c>
      <c r="AF153">
        <f ca="1">IF(AND('Planning initial'!$E45=100%,$C153&lt;&gt;"00/01/00",'Planning initial'!$G45&lt;J$5),1,0)</f>
        <v>0</v>
      </c>
      <c r="AG153">
        <f ca="1">IF(AND('Planning initial'!$E45=100%,$C153&lt;&gt;"00/01/00",'Planning initial'!$G45&lt;K$5),1,0)</f>
        <v>0</v>
      </c>
      <c r="AH153">
        <f ca="1">IF(AND('Planning initial'!$E45=100%,$C153&lt;&gt;"00/01/00",'Planning initial'!$G45&lt;L$5),1,0)</f>
        <v>0</v>
      </c>
      <c r="AI153">
        <f ca="1">IF(AND('Planning initial'!$E45=100%,$C153&lt;&gt;"00/01/00",'Planning initial'!$G45&lt;M$5),1,0)</f>
        <v>0</v>
      </c>
      <c r="AJ153">
        <f ca="1">IF(AND('Planning initial'!$E45=100%,$C153&lt;&gt;"00/01/00",'Planning initial'!$G45&lt;N$5),1,0)</f>
        <v>0</v>
      </c>
      <c r="AK153">
        <f ca="1">IF(AND('Planning initial'!$E45=100%,$C153&lt;&gt;"00/01/00",'Planning initial'!$G45&lt;O$5),1,0)</f>
        <v>0</v>
      </c>
      <c r="AL153">
        <f ca="1">IF(AND('Planning initial'!$E45=100%,$C153&lt;&gt;"00/01/00",'Planning initial'!$G45&lt;P$5),1,0)</f>
        <v>0</v>
      </c>
      <c r="AM153">
        <f ca="1">IF(AND('Planning initial'!$E45=100%,$C153&lt;&gt;"00/01/00",'Planning initial'!$G45&lt;Q$5),1,0)</f>
        <v>0</v>
      </c>
      <c r="AN153">
        <f ca="1">IF(AND('Planning initial'!$E45=100%,$C153&lt;&gt;"00/01/00",'Planning initial'!$G45&lt;R$5),1,0)</f>
        <v>0</v>
      </c>
    </row>
    <row r="154" spans="1:40" x14ac:dyDescent="0.25">
      <c r="A154" t="str" cm="1">
        <f t="array" aca="1" ref="A154" ca="1">_xlfn.IFS('Planning initial'!$G46&lt;= $B$6, 'Planning initial'!$B46, 'Planning initial'!$G46 &gt; $B$6, "")</f>
        <v>C.10.1 - FAQ</v>
      </c>
      <c r="B154" s="76" cm="1">
        <f t="array" aca="1" ref="B154" ca="1">_xlfn.IFS('Planning initial'!$G46 &lt;= $B$6, 'Planning initial'!$E46, 'Planning initial'!$G46 &gt; $B$6, "")</f>
        <v>0</v>
      </c>
      <c r="C154" t="str" cm="1">
        <f t="array" aca="1" ref="C154" ca="1">TEXT(_xlfn.IFS('Planning initial'!$G46 &lt;= $B$6, 'Planning initial'!$F46, 'Planning initial'!$G46 &gt; $B$6, ""), "JJ/MM/AA")</f>
        <v>05/12/21</v>
      </c>
      <c r="D154" t="str" cm="1">
        <f t="array" aca="1" ref="D154" ca="1">TEXT(_xlfn.IFS('Planning initial'!$G46 &lt;= $B$6,'Planning initial'!$G46, 'Planning initial'!$G46&gt; $B$6, ""), "JJ/MM/AA")</f>
        <v>15/12/21</v>
      </c>
      <c r="E154">
        <f t="shared" ca="1" si="17"/>
        <v>0</v>
      </c>
      <c r="F154" s="75">
        <f ca="1">IF(AND('Planning initial'!$G46&lt;='Base de données'!$B$6,D154&lt;&gt;"00/01/00"),1,0)</f>
        <v>1</v>
      </c>
      <c r="G154" s="151">
        <f t="shared" ca="1" si="18"/>
        <v>1</v>
      </c>
      <c r="H154" s="164"/>
      <c r="I154" s="164"/>
      <c r="J154" s="164"/>
      <c r="K154" s="164"/>
      <c r="L154" s="164"/>
      <c r="M154">
        <v>0</v>
      </c>
      <c r="N154">
        <f ca="1">IF(AND('Planning initial'!$G46&lt;F$5,$C154&lt;&gt;"00/01/00"),1,0)</f>
        <v>0</v>
      </c>
      <c r="O154">
        <f ca="1">IF(AND('Planning initial'!$G46&lt;G$5,$C154&lt;&gt;"00/01/00"),1,0)</f>
        <v>0</v>
      </c>
      <c r="P154">
        <f ca="1">IF(AND('Planning initial'!$G46&lt;H$5,$C154&lt;&gt;"00/01/00"),1,0)</f>
        <v>0</v>
      </c>
      <c r="Q154">
        <f ca="1">IF(AND('Planning initial'!$G46&lt;I$5,$C154&lt;&gt;"00/01/00"),1,0)</f>
        <v>0</v>
      </c>
      <c r="R154">
        <f ca="1">IF(AND('Planning initial'!$G46&lt;J$5,$C154&lt;&gt;"00/01/00"),1,0)</f>
        <v>0</v>
      </c>
      <c r="S154">
        <f ca="1">IF(AND('Planning initial'!$G46&lt;K$5,$C154&lt;&gt;"00/01/00"),1,0)</f>
        <v>0</v>
      </c>
      <c r="T154">
        <f ca="1">IF(AND('Planning initial'!$G46&lt;L$5,$C154&lt;&gt;"00/01/00"),1,0)</f>
        <v>0</v>
      </c>
      <c r="U154">
        <f ca="1">IF(AND('Planning initial'!$G46&lt;M$5,$C154&lt;&gt;"00/01/00"),1,0)</f>
        <v>0</v>
      </c>
      <c r="V154">
        <f ca="1">IF(AND('Planning initial'!$G46&lt;N$5,$C154&lt;&gt;"00/01/00"),1,0)</f>
        <v>0</v>
      </c>
      <c r="W154">
        <f ca="1">IF(AND('Planning initial'!$G46&lt;O$5,$C154&lt;&gt;"00/01/00"),1,0)</f>
        <v>1</v>
      </c>
      <c r="X154">
        <f ca="1">IF(AND('Planning initial'!$G46&lt;P$5,$C154&lt;&gt;"00/01/00"),1,0)</f>
        <v>1</v>
      </c>
      <c r="Y154">
        <f ca="1">IF(AND('Planning initial'!$G46&lt;Q$5,$C154&lt;&gt;"00/01/00"),1,0)</f>
        <v>1</v>
      </c>
      <c r="Z154">
        <f ca="1">IF(AND('Planning initial'!$G46&lt;R$5,$C154&lt;&gt;"00/01/00"),1,0)</f>
        <v>1</v>
      </c>
      <c r="AA154">
        <f ca="1">IF(AND('Planning initial'!$E46=100%,$C154&lt;&gt;"00/01/00",'Planning initial'!$G46&lt;E$5),1,0)</f>
        <v>0</v>
      </c>
      <c r="AB154">
        <f ca="1">IF(AND('Planning initial'!$E46=100%,$C154&lt;&gt;"00/01/00",'Planning initial'!$G46&lt;F$5),1,0)</f>
        <v>0</v>
      </c>
      <c r="AC154">
        <f ca="1">IF(AND('Planning initial'!$E46=100%,$C154&lt;&gt;"00/01/00",'Planning initial'!$G46&lt;G$5),1,0)</f>
        <v>0</v>
      </c>
      <c r="AD154">
        <f ca="1">IF(AND('Planning initial'!$E46=100%,$C154&lt;&gt;"00/01/00",'Planning initial'!$G46&lt;H$5),1,0)</f>
        <v>0</v>
      </c>
      <c r="AE154">
        <f ca="1">IF(AND('Planning initial'!$E46=100%,$C154&lt;&gt;"00/01/00",'Planning initial'!$G46&lt;I$5),1,0)</f>
        <v>0</v>
      </c>
      <c r="AF154">
        <f ca="1">IF(AND('Planning initial'!$E46=100%,$C154&lt;&gt;"00/01/00",'Planning initial'!$G46&lt;J$5),1,0)</f>
        <v>0</v>
      </c>
      <c r="AG154">
        <f ca="1">IF(AND('Planning initial'!$E46=100%,$C154&lt;&gt;"00/01/00",'Planning initial'!$G46&lt;K$5),1,0)</f>
        <v>0</v>
      </c>
      <c r="AH154">
        <f ca="1">IF(AND('Planning initial'!$E46=100%,$C154&lt;&gt;"00/01/00",'Planning initial'!$G46&lt;L$5),1,0)</f>
        <v>0</v>
      </c>
      <c r="AI154">
        <f ca="1">IF(AND('Planning initial'!$E46=100%,$C154&lt;&gt;"00/01/00",'Planning initial'!$G46&lt;M$5),1,0)</f>
        <v>0</v>
      </c>
      <c r="AJ154">
        <f ca="1">IF(AND('Planning initial'!$E46=100%,$C154&lt;&gt;"00/01/00",'Planning initial'!$G46&lt;N$5),1,0)</f>
        <v>0</v>
      </c>
      <c r="AK154">
        <f ca="1">IF(AND('Planning initial'!$E46=100%,$C154&lt;&gt;"00/01/00",'Planning initial'!$G46&lt;O$5),1,0)</f>
        <v>0</v>
      </c>
      <c r="AL154">
        <f ca="1">IF(AND('Planning initial'!$E46=100%,$C154&lt;&gt;"00/01/00",'Planning initial'!$G46&lt;P$5),1,0)</f>
        <v>0</v>
      </c>
      <c r="AM154">
        <f ca="1">IF(AND('Planning initial'!$E46=100%,$C154&lt;&gt;"00/01/00",'Planning initial'!$G46&lt;Q$5),1,0)</f>
        <v>0</v>
      </c>
      <c r="AN154">
        <f ca="1">IF(AND('Planning initial'!$E46=100%,$C154&lt;&gt;"00/01/00",'Planning initial'!$G46&lt;R$5),1,0)</f>
        <v>0</v>
      </c>
    </row>
    <row r="155" spans="1:40" x14ac:dyDescent="0.25">
      <c r="A155" t="str" cm="1">
        <f t="array" aca="1" ref="A155" ca="1">_xlfn.IFS('Planning initial'!$G47&lt;= $B$6, 'Planning initial'!$B47, 'Planning initial'!$G47 &gt; $B$6, "")</f>
        <v>C.10.2 - Contact par email</v>
      </c>
      <c r="B155" s="76" cm="1">
        <f t="array" aca="1" ref="B155" ca="1">_xlfn.IFS('Planning initial'!$G47 &lt;= $B$6, 'Planning initial'!$E47, 'Planning initial'!$G47 &gt; $B$6, "")</f>
        <v>0</v>
      </c>
      <c r="C155" t="str" cm="1">
        <f t="array" aca="1" ref="C155" ca="1">TEXT(_xlfn.IFS('Planning initial'!$G47 &lt;= $B$6, 'Planning initial'!$F47, 'Planning initial'!$G47 &gt; $B$6, ""), "JJ/MM/AA")</f>
        <v>05/12/21</v>
      </c>
      <c r="D155" t="str" cm="1">
        <f t="array" aca="1" ref="D155" ca="1">TEXT(_xlfn.IFS('Planning initial'!$G47 &lt;= $B$6,'Planning initial'!$G47, 'Planning initial'!$G47&gt; $B$6, ""), "JJ/MM/AA")</f>
        <v>15/12/21</v>
      </c>
      <c r="E155">
        <f t="shared" ca="1" si="17"/>
        <v>0</v>
      </c>
      <c r="F155" s="75">
        <f ca="1">IF(AND('Planning initial'!$G47&lt;='Base de données'!$B$6,D155&lt;&gt;"00/01/00"),1,0)</f>
        <v>1</v>
      </c>
      <c r="G155" s="151">
        <f t="shared" ca="1" si="18"/>
        <v>1</v>
      </c>
      <c r="H155" s="164"/>
      <c r="I155" s="164"/>
      <c r="J155" s="164"/>
      <c r="K155" s="164"/>
      <c r="L155" s="164"/>
      <c r="M155">
        <v>0</v>
      </c>
      <c r="N155">
        <f ca="1">IF(AND('Planning initial'!$G47&lt;F$5,$C155&lt;&gt;"00/01/00"),1,0)</f>
        <v>0</v>
      </c>
      <c r="O155">
        <f ca="1">IF(AND('Planning initial'!$G47&lt;G$5,$C155&lt;&gt;"00/01/00"),1,0)</f>
        <v>0</v>
      </c>
      <c r="P155">
        <f ca="1">IF(AND('Planning initial'!$G47&lt;H$5,$C155&lt;&gt;"00/01/00"),1,0)</f>
        <v>0</v>
      </c>
      <c r="Q155">
        <f ca="1">IF(AND('Planning initial'!$G47&lt;I$5,$C155&lt;&gt;"00/01/00"),1,0)</f>
        <v>0</v>
      </c>
      <c r="R155">
        <f ca="1">IF(AND('Planning initial'!$G47&lt;J$5,$C155&lt;&gt;"00/01/00"),1,0)</f>
        <v>0</v>
      </c>
      <c r="S155">
        <f ca="1">IF(AND('Planning initial'!$G47&lt;K$5,$C155&lt;&gt;"00/01/00"),1,0)</f>
        <v>0</v>
      </c>
      <c r="T155">
        <f ca="1">IF(AND('Planning initial'!$G47&lt;L$5,$C155&lt;&gt;"00/01/00"),1,0)</f>
        <v>0</v>
      </c>
      <c r="U155">
        <f ca="1">IF(AND('Planning initial'!$G47&lt;M$5,$C155&lt;&gt;"00/01/00"),1,0)</f>
        <v>0</v>
      </c>
      <c r="V155">
        <f ca="1">IF(AND('Planning initial'!$G47&lt;N$5,$C155&lt;&gt;"00/01/00"),1,0)</f>
        <v>0</v>
      </c>
      <c r="W155">
        <f ca="1">IF(AND('Planning initial'!$G47&lt;O$5,$C155&lt;&gt;"00/01/00"),1,0)</f>
        <v>1</v>
      </c>
      <c r="X155">
        <f ca="1">IF(AND('Planning initial'!$G47&lt;P$5,$C155&lt;&gt;"00/01/00"),1,0)</f>
        <v>1</v>
      </c>
      <c r="Y155">
        <f ca="1">IF(AND('Planning initial'!$G47&lt;Q$5,$C155&lt;&gt;"00/01/00"),1,0)</f>
        <v>1</v>
      </c>
      <c r="Z155">
        <f ca="1">IF(AND('Planning initial'!$G47&lt;R$5,$C155&lt;&gt;"00/01/00"),1,0)</f>
        <v>1</v>
      </c>
      <c r="AA155">
        <f ca="1">IF(AND('Planning initial'!$E47=100%,$C155&lt;&gt;"00/01/00",'Planning initial'!$G47&lt;E$5),1,0)</f>
        <v>0</v>
      </c>
      <c r="AB155">
        <f ca="1">IF(AND('Planning initial'!$E47=100%,$C155&lt;&gt;"00/01/00",'Planning initial'!$G47&lt;F$5),1,0)</f>
        <v>0</v>
      </c>
      <c r="AC155">
        <f ca="1">IF(AND('Planning initial'!$E47=100%,$C155&lt;&gt;"00/01/00",'Planning initial'!$G47&lt;G$5),1,0)</f>
        <v>0</v>
      </c>
      <c r="AD155">
        <f ca="1">IF(AND('Planning initial'!$E47=100%,$C155&lt;&gt;"00/01/00",'Planning initial'!$G47&lt;H$5),1,0)</f>
        <v>0</v>
      </c>
      <c r="AE155">
        <f ca="1">IF(AND('Planning initial'!$E47=100%,$C155&lt;&gt;"00/01/00",'Planning initial'!$G47&lt;I$5),1,0)</f>
        <v>0</v>
      </c>
      <c r="AF155">
        <f ca="1">IF(AND('Planning initial'!$E47=100%,$C155&lt;&gt;"00/01/00",'Planning initial'!$G47&lt;J$5),1,0)</f>
        <v>0</v>
      </c>
      <c r="AG155">
        <f ca="1">IF(AND('Planning initial'!$E47=100%,$C155&lt;&gt;"00/01/00",'Planning initial'!$G47&lt;K$5),1,0)</f>
        <v>0</v>
      </c>
      <c r="AH155">
        <f ca="1">IF(AND('Planning initial'!$E47=100%,$C155&lt;&gt;"00/01/00",'Planning initial'!$G47&lt;L$5),1,0)</f>
        <v>0</v>
      </c>
      <c r="AI155">
        <f ca="1">IF(AND('Planning initial'!$E47=100%,$C155&lt;&gt;"00/01/00",'Planning initial'!$G47&lt;M$5),1,0)</f>
        <v>0</v>
      </c>
      <c r="AJ155">
        <f ca="1">IF(AND('Planning initial'!$E47=100%,$C155&lt;&gt;"00/01/00",'Planning initial'!$G47&lt;N$5),1,0)</f>
        <v>0</v>
      </c>
      <c r="AK155">
        <f ca="1">IF(AND('Planning initial'!$E47=100%,$C155&lt;&gt;"00/01/00",'Planning initial'!$G47&lt;O$5),1,0)</f>
        <v>0</v>
      </c>
      <c r="AL155">
        <f ca="1">IF(AND('Planning initial'!$E47=100%,$C155&lt;&gt;"00/01/00",'Planning initial'!$G47&lt;P$5),1,0)</f>
        <v>0</v>
      </c>
      <c r="AM155">
        <f ca="1">IF(AND('Planning initial'!$E47=100%,$C155&lt;&gt;"00/01/00",'Planning initial'!$G47&lt;Q$5),1,0)</f>
        <v>0</v>
      </c>
      <c r="AN155">
        <f ca="1">IF(AND('Planning initial'!$E47=100%,$C155&lt;&gt;"00/01/00",'Planning initial'!$G47&lt;R$5),1,0)</f>
        <v>0</v>
      </c>
    </row>
    <row r="156" spans="1:40" x14ac:dyDescent="0.25">
      <c r="A156" t="str" cm="1">
        <f t="array" aca="1" ref="A156" ca="1">_xlfn.IFS('Planning initial'!$G48&lt;= $B$6, 'Planning initial'!$B48, 'Planning initial'!$G48 &gt; $B$6, "")</f>
        <v>C.11 - Calcul du score de santé et conseils pour l'améliorer</v>
      </c>
      <c r="B156" s="76" cm="1">
        <f t="array" aca="1" ref="B156" ca="1">_xlfn.IFS('Planning initial'!$G48 &lt;= $B$6, 'Planning initial'!$E48, 'Planning initial'!$G48 &gt; $B$6, "")</f>
        <v>0</v>
      </c>
      <c r="C156" t="str" cm="1">
        <f t="array" aca="1" ref="C156" ca="1">TEXT(_xlfn.IFS('Planning initial'!$G48 &lt;= $B$6, 'Planning initial'!$F48, 'Planning initial'!$G48 &gt; $B$6, ""), "JJ/MM/AA")</f>
        <v>12/11/21</v>
      </c>
      <c r="D156" t="str" cm="1">
        <f t="array" aca="1" ref="D156" ca="1">TEXT(_xlfn.IFS('Planning initial'!$G48 &lt;= $B$6,'Planning initial'!$G48, 'Planning initial'!$G48&gt; $B$6, ""), "JJ/MM/AA")</f>
        <v>15/12/21</v>
      </c>
      <c r="E156">
        <f t="shared" ca="1" si="17"/>
        <v>0</v>
      </c>
      <c r="F156" s="75">
        <f ca="1">IF(AND('Planning initial'!$G48&lt;='Base de données'!$B$6,D156&lt;&gt;"00/01/00"),1,0)</f>
        <v>1</v>
      </c>
      <c r="G156" s="151">
        <f t="shared" ca="1" si="18"/>
        <v>1</v>
      </c>
      <c r="H156" s="164"/>
      <c r="I156" s="164"/>
      <c r="J156" s="164"/>
      <c r="K156" s="164"/>
      <c r="L156" s="164"/>
      <c r="M156">
        <v>0</v>
      </c>
      <c r="N156">
        <f ca="1">IF(AND('Planning initial'!$G48&lt;F$5,$C156&lt;&gt;"00/01/00"),1,0)</f>
        <v>0</v>
      </c>
      <c r="O156">
        <f ca="1">IF(AND('Planning initial'!$G48&lt;G$5,$C156&lt;&gt;"00/01/00"),1,0)</f>
        <v>0</v>
      </c>
      <c r="P156">
        <f ca="1">IF(AND('Planning initial'!$G48&lt;H$5,$C156&lt;&gt;"00/01/00"),1,0)</f>
        <v>0</v>
      </c>
      <c r="Q156">
        <f ca="1">IF(AND('Planning initial'!$G48&lt;I$5,$C156&lt;&gt;"00/01/00"),1,0)</f>
        <v>0</v>
      </c>
      <c r="R156">
        <f ca="1">IF(AND('Planning initial'!$G48&lt;J$5,$C156&lt;&gt;"00/01/00"),1,0)</f>
        <v>0</v>
      </c>
      <c r="S156">
        <f ca="1">IF(AND('Planning initial'!$G48&lt;K$5,$C156&lt;&gt;"00/01/00"),1,0)</f>
        <v>0</v>
      </c>
      <c r="T156">
        <f ca="1">IF(AND('Planning initial'!$G48&lt;L$5,$C156&lt;&gt;"00/01/00"),1,0)</f>
        <v>0</v>
      </c>
      <c r="U156">
        <f ca="1">IF(AND('Planning initial'!$G48&lt;M$5,$C156&lt;&gt;"00/01/00"),1,0)</f>
        <v>0</v>
      </c>
      <c r="V156">
        <f ca="1">IF(AND('Planning initial'!$G48&lt;N$5,$C156&lt;&gt;"00/01/00"),1,0)</f>
        <v>0</v>
      </c>
      <c r="W156">
        <f ca="1">IF(AND('Planning initial'!$G48&lt;O$5,$C156&lt;&gt;"00/01/00"),1,0)</f>
        <v>1</v>
      </c>
      <c r="X156">
        <f ca="1">IF(AND('Planning initial'!$G48&lt;P$5,$C156&lt;&gt;"00/01/00"),1,0)</f>
        <v>1</v>
      </c>
      <c r="Y156">
        <f ca="1">IF(AND('Planning initial'!$G48&lt;Q$5,$C156&lt;&gt;"00/01/00"),1,0)</f>
        <v>1</v>
      </c>
      <c r="Z156">
        <f ca="1">IF(AND('Planning initial'!$G48&lt;R$5,$C156&lt;&gt;"00/01/00"),1,0)</f>
        <v>1</v>
      </c>
      <c r="AA156">
        <f ca="1">IF(AND('Planning initial'!$E48=100%,$C156&lt;&gt;"00/01/00",'Planning initial'!$G48&lt;E$5),1,0)</f>
        <v>0</v>
      </c>
      <c r="AB156">
        <f ca="1">IF(AND('Planning initial'!$E48=100%,$C156&lt;&gt;"00/01/00",'Planning initial'!$G48&lt;F$5),1,0)</f>
        <v>0</v>
      </c>
      <c r="AC156">
        <f ca="1">IF(AND('Planning initial'!$E48=100%,$C156&lt;&gt;"00/01/00",'Planning initial'!$G48&lt;G$5),1,0)</f>
        <v>0</v>
      </c>
      <c r="AD156">
        <f ca="1">IF(AND('Planning initial'!$E48=100%,$C156&lt;&gt;"00/01/00",'Planning initial'!$G48&lt;H$5),1,0)</f>
        <v>0</v>
      </c>
      <c r="AE156">
        <f ca="1">IF(AND('Planning initial'!$E48=100%,$C156&lt;&gt;"00/01/00",'Planning initial'!$G48&lt;I$5),1,0)</f>
        <v>0</v>
      </c>
      <c r="AF156">
        <f ca="1">IF(AND('Planning initial'!$E48=100%,$C156&lt;&gt;"00/01/00",'Planning initial'!$G48&lt;J$5),1,0)</f>
        <v>0</v>
      </c>
      <c r="AG156">
        <f ca="1">IF(AND('Planning initial'!$E48=100%,$C156&lt;&gt;"00/01/00",'Planning initial'!$G48&lt;K$5),1,0)</f>
        <v>0</v>
      </c>
      <c r="AH156">
        <f ca="1">IF(AND('Planning initial'!$E48=100%,$C156&lt;&gt;"00/01/00",'Planning initial'!$G48&lt;L$5),1,0)</f>
        <v>0</v>
      </c>
      <c r="AI156">
        <f ca="1">IF(AND('Planning initial'!$E48=100%,$C156&lt;&gt;"00/01/00",'Planning initial'!$G48&lt;M$5),1,0)</f>
        <v>0</v>
      </c>
      <c r="AJ156">
        <f ca="1">IF(AND('Planning initial'!$E48=100%,$C156&lt;&gt;"00/01/00",'Planning initial'!$G48&lt;N$5),1,0)</f>
        <v>0</v>
      </c>
      <c r="AK156">
        <f ca="1">IF(AND('Planning initial'!$E48=100%,$C156&lt;&gt;"00/01/00",'Planning initial'!$G48&lt;O$5),1,0)</f>
        <v>0</v>
      </c>
      <c r="AL156">
        <f ca="1">IF(AND('Planning initial'!$E48=100%,$C156&lt;&gt;"00/01/00",'Planning initial'!$G48&lt;P$5),1,0)</f>
        <v>0</v>
      </c>
      <c r="AM156">
        <f ca="1">IF(AND('Planning initial'!$E48=100%,$C156&lt;&gt;"00/01/00",'Planning initial'!$G48&lt;Q$5),1,0)</f>
        <v>0</v>
      </c>
      <c r="AN156">
        <f ca="1">IF(AND('Planning initial'!$E48=100%,$C156&lt;&gt;"00/01/00",'Planning initial'!$G48&lt;R$5),1,0)</f>
        <v>0</v>
      </c>
    </row>
    <row r="157" spans="1:40" x14ac:dyDescent="0.25">
      <c r="A157" t="str" cm="1">
        <f t="array" aca="1" ref="A157" ca="1">_xlfn.IFS('Planning initial'!$G49&lt;= $B$6, 'Planning initial'!$B49, 'Planning initial'!$G49 &gt; $B$6, "")</f>
        <v>C.11.1 Calcul de score</v>
      </c>
      <c r="B157" s="76" cm="1">
        <f t="array" aca="1" ref="B157" ca="1">_xlfn.IFS('Planning initial'!$G49 &lt;= $B$6, 'Planning initial'!$E49, 'Planning initial'!$G49 &gt; $B$6, "")</f>
        <v>0</v>
      </c>
      <c r="C157" t="str" cm="1">
        <f t="array" aca="1" ref="C157" ca="1">TEXT(_xlfn.IFS('Planning initial'!$G49 &lt;= $B$6, 'Planning initial'!$F49, 'Planning initial'!$G49 &gt; $B$6, ""), "JJ/MM/AA")</f>
        <v>25/11/21</v>
      </c>
      <c r="D157" t="str" cm="1">
        <f t="array" aca="1" ref="D157" ca="1">TEXT(_xlfn.IFS('Planning initial'!$G49 &lt;= $B$6,'Planning initial'!$G49, 'Planning initial'!$G49&gt; $B$6, ""), "JJ/MM/AA")</f>
        <v>15/12/21</v>
      </c>
      <c r="E157">
        <f t="shared" ca="1" si="17"/>
        <v>0</v>
      </c>
      <c r="F157" s="75">
        <f ca="1">IF(AND('Planning initial'!$G49&lt;='Base de données'!$B$6,D157&lt;&gt;"00/01/00"),1,0)</f>
        <v>1</v>
      </c>
      <c r="G157" s="151">
        <f t="shared" ca="1" si="18"/>
        <v>1</v>
      </c>
      <c r="H157" s="164"/>
      <c r="I157" s="164"/>
      <c r="J157" s="164"/>
      <c r="K157" s="164"/>
      <c r="L157" s="164"/>
      <c r="M157">
        <v>0</v>
      </c>
      <c r="N157">
        <f ca="1">IF(AND('Planning initial'!$G49&lt;F$5,$C157&lt;&gt;"00/01/00"),1,0)</f>
        <v>0</v>
      </c>
      <c r="O157">
        <f ca="1">IF(AND('Planning initial'!$G49&lt;G$5,$C157&lt;&gt;"00/01/00"),1,0)</f>
        <v>0</v>
      </c>
      <c r="P157">
        <f ca="1">IF(AND('Planning initial'!$G49&lt;H$5,$C157&lt;&gt;"00/01/00"),1,0)</f>
        <v>0</v>
      </c>
      <c r="Q157">
        <f ca="1">IF(AND('Planning initial'!$G49&lt;I$5,$C157&lt;&gt;"00/01/00"),1,0)</f>
        <v>0</v>
      </c>
      <c r="R157">
        <f ca="1">IF(AND('Planning initial'!$G49&lt;J$5,$C157&lt;&gt;"00/01/00"),1,0)</f>
        <v>0</v>
      </c>
      <c r="S157">
        <f ca="1">IF(AND('Planning initial'!$G49&lt;K$5,$C157&lt;&gt;"00/01/00"),1,0)</f>
        <v>0</v>
      </c>
      <c r="T157">
        <f ca="1">IF(AND('Planning initial'!$G49&lt;L$5,$C157&lt;&gt;"00/01/00"),1,0)</f>
        <v>0</v>
      </c>
      <c r="U157">
        <f ca="1">IF(AND('Planning initial'!$G49&lt;M$5,$C157&lt;&gt;"00/01/00"),1,0)</f>
        <v>0</v>
      </c>
      <c r="V157">
        <f ca="1">IF(AND('Planning initial'!$G49&lt;N$5,$C157&lt;&gt;"00/01/00"),1,0)</f>
        <v>0</v>
      </c>
      <c r="W157">
        <f ca="1">IF(AND('Planning initial'!$G49&lt;O$5,$C157&lt;&gt;"00/01/00"),1,0)</f>
        <v>1</v>
      </c>
      <c r="X157">
        <f ca="1">IF(AND('Planning initial'!$G49&lt;P$5,$C157&lt;&gt;"00/01/00"),1,0)</f>
        <v>1</v>
      </c>
      <c r="Y157">
        <f ca="1">IF(AND('Planning initial'!$G49&lt;Q$5,$C157&lt;&gt;"00/01/00"),1,0)</f>
        <v>1</v>
      </c>
      <c r="Z157">
        <f ca="1">IF(AND('Planning initial'!$G49&lt;R$5,$C157&lt;&gt;"00/01/00"),1,0)</f>
        <v>1</v>
      </c>
      <c r="AA157">
        <f ca="1">IF(AND('Planning initial'!$E49=100%,$C157&lt;&gt;"00/01/00",'Planning initial'!$G49&lt;E$5),1,0)</f>
        <v>0</v>
      </c>
      <c r="AB157">
        <f ca="1">IF(AND('Planning initial'!$E49=100%,$C157&lt;&gt;"00/01/00",'Planning initial'!$G49&lt;F$5),1,0)</f>
        <v>0</v>
      </c>
      <c r="AC157">
        <f ca="1">IF(AND('Planning initial'!$E49=100%,$C157&lt;&gt;"00/01/00",'Planning initial'!$G49&lt;G$5),1,0)</f>
        <v>0</v>
      </c>
      <c r="AD157">
        <f ca="1">IF(AND('Planning initial'!$E49=100%,$C157&lt;&gt;"00/01/00",'Planning initial'!$G49&lt;H$5),1,0)</f>
        <v>0</v>
      </c>
      <c r="AE157">
        <f ca="1">IF(AND('Planning initial'!$E49=100%,$C157&lt;&gt;"00/01/00",'Planning initial'!$G49&lt;I$5),1,0)</f>
        <v>0</v>
      </c>
      <c r="AF157">
        <f ca="1">IF(AND('Planning initial'!$E49=100%,$C157&lt;&gt;"00/01/00",'Planning initial'!$G49&lt;J$5),1,0)</f>
        <v>0</v>
      </c>
      <c r="AG157">
        <f ca="1">IF(AND('Planning initial'!$E49=100%,$C157&lt;&gt;"00/01/00",'Planning initial'!$G49&lt;K$5),1,0)</f>
        <v>0</v>
      </c>
      <c r="AH157">
        <f ca="1">IF(AND('Planning initial'!$E49=100%,$C157&lt;&gt;"00/01/00",'Planning initial'!$G49&lt;L$5),1,0)</f>
        <v>0</v>
      </c>
      <c r="AI157">
        <f ca="1">IF(AND('Planning initial'!$E49=100%,$C157&lt;&gt;"00/01/00",'Planning initial'!$G49&lt;M$5),1,0)</f>
        <v>0</v>
      </c>
      <c r="AJ157">
        <f ca="1">IF(AND('Planning initial'!$E49=100%,$C157&lt;&gt;"00/01/00",'Planning initial'!$G49&lt;N$5),1,0)</f>
        <v>0</v>
      </c>
      <c r="AK157">
        <f ca="1">IF(AND('Planning initial'!$E49=100%,$C157&lt;&gt;"00/01/00",'Planning initial'!$G49&lt;O$5),1,0)</f>
        <v>0</v>
      </c>
      <c r="AL157">
        <f ca="1">IF(AND('Planning initial'!$E49=100%,$C157&lt;&gt;"00/01/00",'Planning initial'!$G49&lt;P$5),1,0)</f>
        <v>0</v>
      </c>
      <c r="AM157">
        <f ca="1">IF(AND('Planning initial'!$E49=100%,$C157&lt;&gt;"00/01/00",'Planning initial'!$G49&lt;Q$5),1,0)</f>
        <v>0</v>
      </c>
      <c r="AN157">
        <f ca="1">IF(AND('Planning initial'!$E49=100%,$C157&lt;&gt;"00/01/00",'Planning initial'!$G49&lt;R$5),1,0)</f>
        <v>0</v>
      </c>
    </row>
    <row r="158" spans="1:40" x14ac:dyDescent="0.25">
      <c r="A158" t="str" cm="1">
        <f t="array" aca="1" ref="A158" ca="1">_xlfn.IFS('Planning initial'!$G50&lt;= $B$6, 'Planning initial'!$B50, 'Planning initial'!$G50 &gt; $B$6, "")</f>
        <v>C.11.2 - Conseil d'amélioration</v>
      </c>
      <c r="B158" s="76" cm="1">
        <f t="array" aca="1" ref="B158" ca="1">_xlfn.IFS('Planning initial'!$G50 &lt;= $B$6, 'Planning initial'!$E50, 'Planning initial'!$G50 &gt; $B$6, "")</f>
        <v>0</v>
      </c>
      <c r="C158" t="str" cm="1">
        <f t="array" aca="1" ref="C158" ca="1">TEXT(_xlfn.IFS('Planning initial'!$G50 &lt;= $B$6, 'Planning initial'!$F50, 'Planning initial'!$G50 &gt; $B$6, ""), "JJ/MM/AA")</f>
        <v>12/11/21</v>
      </c>
      <c r="D158" t="str" cm="1">
        <f t="array" aca="1" ref="D158" ca="1">TEXT(_xlfn.IFS('Planning initial'!$G50 &lt;= $B$6,'Planning initial'!$G50, 'Planning initial'!$G50&gt; $B$6, ""), "JJ/MM/AA")</f>
        <v>24/11/21</v>
      </c>
      <c r="E158">
        <f t="shared" ca="1" si="17"/>
        <v>0</v>
      </c>
      <c r="F158" s="75">
        <f ca="1">IF(AND('Planning initial'!$G50&lt;='Base de données'!$B$6,D158&lt;&gt;"00/01/00"),1,0)</f>
        <v>1</v>
      </c>
      <c r="G158" s="151">
        <f t="shared" ca="1" si="18"/>
        <v>1</v>
      </c>
      <c r="H158" s="164"/>
      <c r="I158" s="164"/>
      <c r="J158" s="164"/>
      <c r="K158" s="164"/>
      <c r="L158" s="164"/>
      <c r="M158">
        <v>0</v>
      </c>
      <c r="N158">
        <f ca="1">IF(AND('Planning initial'!$G50&lt;F$5,$C158&lt;&gt;"00/01/00"),1,0)</f>
        <v>0</v>
      </c>
      <c r="O158">
        <f ca="1">IF(AND('Planning initial'!$G50&lt;G$5,$C158&lt;&gt;"00/01/00"),1,0)</f>
        <v>0</v>
      </c>
      <c r="P158">
        <f ca="1">IF(AND('Planning initial'!$G50&lt;H$5,$C158&lt;&gt;"00/01/00"),1,0)</f>
        <v>0</v>
      </c>
      <c r="Q158">
        <f ca="1">IF(AND('Planning initial'!$G50&lt;I$5,$C158&lt;&gt;"00/01/00"),1,0)</f>
        <v>0</v>
      </c>
      <c r="R158">
        <f ca="1">IF(AND('Planning initial'!$G50&lt;J$5,$C158&lt;&gt;"00/01/00"),1,0)</f>
        <v>0</v>
      </c>
      <c r="S158">
        <f ca="1">IF(AND('Planning initial'!$G50&lt;K$5,$C158&lt;&gt;"00/01/00"),1,0)</f>
        <v>0</v>
      </c>
      <c r="T158">
        <f ca="1">IF(AND('Planning initial'!$G50&lt;L$5,$C158&lt;&gt;"00/01/00"),1,0)</f>
        <v>1</v>
      </c>
      <c r="U158">
        <f ca="1">IF(AND('Planning initial'!$G50&lt;M$5,$C158&lt;&gt;"00/01/00"),1,0)</f>
        <v>1</v>
      </c>
      <c r="V158">
        <f ca="1">IF(AND('Planning initial'!$G50&lt;N$5,$C158&lt;&gt;"00/01/00"),1,0)</f>
        <v>1</v>
      </c>
      <c r="W158">
        <f ca="1">IF(AND('Planning initial'!$G50&lt;O$5,$C158&lt;&gt;"00/01/00"),1,0)</f>
        <v>1</v>
      </c>
      <c r="X158">
        <f ca="1">IF(AND('Planning initial'!$G50&lt;P$5,$C158&lt;&gt;"00/01/00"),1,0)</f>
        <v>1</v>
      </c>
      <c r="Y158">
        <f ca="1">IF(AND('Planning initial'!$G50&lt;Q$5,$C158&lt;&gt;"00/01/00"),1,0)</f>
        <v>1</v>
      </c>
      <c r="Z158">
        <f ca="1">IF(AND('Planning initial'!$G50&lt;R$5,$C158&lt;&gt;"00/01/00"),1,0)</f>
        <v>1</v>
      </c>
      <c r="AA158">
        <f ca="1">IF(AND('Planning initial'!$E50=100%,$C158&lt;&gt;"00/01/00",'Planning initial'!$G50&lt;E$5),1,0)</f>
        <v>0</v>
      </c>
      <c r="AB158">
        <f ca="1">IF(AND('Planning initial'!$E50=100%,$C158&lt;&gt;"00/01/00",'Planning initial'!$G50&lt;F$5),1,0)</f>
        <v>0</v>
      </c>
      <c r="AC158">
        <f ca="1">IF(AND('Planning initial'!$E50=100%,$C158&lt;&gt;"00/01/00",'Planning initial'!$G50&lt;G$5),1,0)</f>
        <v>0</v>
      </c>
      <c r="AD158">
        <f ca="1">IF(AND('Planning initial'!$E50=100%,$C158&lt;&gt;"00/01/00",'Planning initial'!$G50&lt;H$5),1,0)</f>
        <v>0</v>
      </c>
      <c r="AE158">
        <f ca="1">IF(AND('Planning initial'!$E50=100%,$C158&lt;&gt;"00/01/00",'Planning initial'!$G50&lt;I$5),1,0)</f>
        <v>0</v>
      </c>
      <c r="AF158">
        <f ca="1">IF(AND('Planning initial'!$E50=100%,$C158&lt;&gt;"00/01/00",'Planning initial'!$G50&lt;J$5),1,0)</f>
        <v>0</v>
      </c>
      <c r="AG158">
        <f ca="1">IF(AND('Planning initial'!$E50=100%,$C158&lt;&gt;"00/01/00",'Planning initial'!$G50&lt;K$5),1,0)</f>
        <v>0</v>
      </c>
      <c r="AH158">
        <f ca="1">IF(AND('Planning initial'!$E50=100%,$C158&lt;&gt;"00/01/00",'Planning initial'!$G50&lt;L$5),1,0)</f>
        <v>0</v>
      </c>
      <c r="AI158">
        <f ca="1">IF(AND('Planning initial'!$E50=100%,$C158&lt;&gt;"00/01/00",'Planning initial'!$G50&lt;M$5),1,0)</f>
        <v>0</v>
      </c>
      <c r="AJ158">
        <f ca="1">IF(AND('Planning initial'!$E50=100%,$C158&lt;&gt;"00/01/00",'Planning initial'!$G50&lt;N$5),1,0)</f>
        <v>0</v>
      </c>
      <c r="AK158">
        <f ca="1">IF(AND('Planning initial'!$E50=100%,$C158&lt;&gt;"00/01/00",'Planning initial'!$G50&lt;O$5),1,0)</f>
        <v>0</v>
      </c>
      <c r="AL158">
        <f ca="1">IF(AND('Planning initial'!$E50=100%,$C158&lt;&gt;"00/01/00",'Planning initial'!$G50&lt;P$5),1,0)</f>
        <v>0</v>
      </c>
      <c r="AM158">
        <f ca="1">IF(AND('Planning initial'!$E50=100%,$C158&lt;&gt;"00/01/00",'Planning initial'!$G50&lt;Q$5),1,0)</f>
        <v>0</v>
      </c>
      <c r="AN158">
        <f ca="1">IF(AND('Planning initial'!$E50=100%,$C158&lt;&gt;"00/01/00",'Planning initial'!$G50&lt;R$5),1,0)</f>
        <v>0</v>
      </c>
    </row>
    <row r="159" spans="1:40" x14ac:dyDescent="0.25">
      <c r="A159" t="str" cm="1">
        <f t="array" aca="1" ref="A159" ca="1">_xlfn.IFS('Planning initial'!$G51&lt;= $B$6, 'Planning initial'!$B51, 'Planning initial'!$G51 &gt; $B$6, "")</f>
        <v>Intégration et tests</v>
      </c>
      <c r="B159" s="76" cm="1">
        <f t="array" aca="1" ref="B159" ca="1">_xlfn.IFS('Planning initial'!$G51 &lt;= $B$6, 'Planning initial'!$E51, 'Planning initial'!$G51 &gt; $B$6, "")</f>
        <v>0</v>
      </c>
      <c r="C159" t="str" cm="1">
        <f t="array" aca="1" ref="C159" ca="1">TEXT(_xlfn.IFS('Planning initial'!$G51 &lt;= $B$6, 'Planning initial'!$F51, 'Planning initial'!$G51 &gt; $B$6, ""), "JJ/MM/AA")</f>
        <v>03/01/22</v>
      </c>
      <c r="D159" t="str" cm="1">
        <f t="array" aca="1" ref="D159" ca="1">TEXT(_xlfn.IFS('Planning initial'!$G51 &lt;= $B$6,'Planning initial'!$G51, 'Planning initial'!$G51&gt; $B$6, ""), "JJ/MM/AA")</f>
        <v>20/01/22</v>
      </c>
      <c r="E159">
        <f t="shared" ca="1" si="17"/>
        <v>0</v>
      </c>
      <c r="F159" s="75">
        <f ca="1">IF(AND('Planning initial'!$G51&lt;='Base de données'!$B$6,D159&lt;&gt;"00/01/00"),1,0)</f>
        <v>1</v>
      </c>
      <c r="G159" s="151">
        <f t="shared" ca="1" si="18"/>
        <v>1</v>
      </c>
      <c r="H159" s="164"/>
      <c r="I159" s="164"/>
      <c r="J159" s="164"/>
      <c r="K159" s="164"/>
      <c r="L159" s="164"/>
      <c r="M159">
        <v>0</v>
      </c>
      <c r="N159">
        <f ca="1">IF(AND('Planning initial'!$G51&lt;F$5,$C159&lt;&gt;"00/01/00"),1,0)</f>
        <v>0</v>
      </c>
      <c r="O159">
        <f ca="1">IF(AND('Planning initial'!$G51&lt;G$5,$C159&lt;&gt;"00/01/00"),1,0)</f>
        <v>0</v>
      </c>
      <c r="P159">
        <f ca="1">IF(AND('Planning initial'!$G51&lt;H$5,$C159&lt;&gt;"00/01/00"),1,0)</f>
        <v>0</v>
      </c>
      <c r="Q159">
        <f ca="1">IF(AND('Planning initial'!$G51&lt;I$5,$C159&lt;&gt;"00/01/00"),1,0)</f>
        <v>0</v>
      </c>
      <c r="R159">
        <f ca="1">IF(AND('Planning initial'!$G51&lt;J$5,$C159&lt;&gt;"00/01/00"),1,0)</f>
        <v>0</v>
      </c>
      <c r="S159">
        <f ca="1">IF(AND('Planning initial'!$G51&lt;K$5,$C159&lt;&gt;"00/01/00"),1,0)</f>
        <v>0</v>
      </c>
      <c r="T159">
        <f ca="1">IF(AND('Planning initial'!$G51&lt;L$5,$C159&lt;&gt;"00/01/00"),1,0)</f>
        <v>0</v>
      </c>
      <c r="U159">
        <f ca="1">IF(AND('Planning initial'!$G51&lt;M$5,$C159&lt;&gt;"00/01/00"),1,0)</f>
        <v>0</v>
      </c>
      <c r="V159">
        <f ca="1">IF(AND('Planning initial'!$G51&lt;N$5,$C159&lt;&gt;"00/01/00"),1,0)</f>
        <v>0</v>
      </c>
      <c r="W159">
        <f ca="1">IF(AND('Planning initial'!$G51&lt;O$5,$C159&lt;&gt;"00/01/00"),1,0)</f>
        <v>0</v>
      </c>
      <c r="X159">
        <f ca="1">IF(AND('Planning initial'!$G51&lt;P$5,$C159&lt;&gt;"00/01/00"),1,0)</f>
        <v>0</v>
      </c>
      <c r="Y159">
        <f ca="1">IF(AND('Planning initial'!$G51&lt;Q$5,$C159&lt;&gt;"00/01/00"),1,0)</f>
        <v>0</v>
      </c>
      <c r="Z159">
        <f ca="1">IF(AND('Planning initial'!$G51&lt;R$5,$C159&lt;&gt;"00/01/00"),1,0)</f>
        <v>1</v>
      </c>
      <c r="AA159">
        <f ca="1">IF(AND('Planning initial'!$E51=100%,$C159&lt;&gt;"00/01/00",'Planning initial'!$G51&lt;E$5),1,0)</f>
        <v>0</v>
      </c>
      <c r="AB159">
        <f ca="1">IF(AND('Planning initial'!$E51=100%,$C159&lt;&gt;"00/01/00",'Planning initial'!$G51&lt;F$5),1,0)</f>
        <v>0</v>
      </c>
      <c r="AC159">
        <f ca="1">IF(AND('Planning initial'!$E51=100%,$C159&lt;&gt;"00/01/00",'Planning initial'!$G51&lt;G$5),1,0)</f>
        <v>0</v>
      </c>
      <c r="AD159">
        <f ca="1">IF(AND('Planning initial'!$E51=100%,$C159&lt;&gt;"00/01/00",'Planning initial'!$G51&lt;H$5),1,0)</f>
        <v>0</v>
      </c>
      <c r="AE159">
        <f ca="1">IF(AND('Planning initial'!$E51=100%,$C159&lt;&gt;"00/01/00",'Planning initial'!$G51&lt;I$5),1,0)</f>
        <v>0</v>
      </c>
      <c r="AF159">
        <f ca="1">IF(AND('Planning initial'!$E51=100%,$C159&lt;&gt;"00/01/00",'Planning initial'!$G51&lt;J$5),1,0)</f>
        <v>0</v>
      </c>
      <c r="AG159">
        <f ca="1">IF(AND('Planning initial'!$E51=100%,$C159&lt;&gt;"00/01/00",'Planning initial'!$G51&lt;K$5),1,0)</f>
        <v>0</v>
      </c>
      <c r="AH159">
        <f ca="1">IF(AND('Planning initial'!$E51=100%,$C159&lt;&gt;"00/01/00",'Planning initial'!$G51&lt;L$5),1,0)</f>
        <v>0</v>
      </c>
      <c r="AI159">
        <f ca="1">IF(AND('Planning initial'!$E51=100%,$C159&lt;&gt;"00/01/00",'Planning initial'!$G51&lt;M$5),1,0)</f>
        <v>0</v>
      </c>
      <c r="AJ159">
        <f ca="1">IF(AND('Planning initial'!$E51=100%,$C159&lt;&gt;"00/01/00",'Planning initial'!$G51&lt;N$5),1,0)</f>
        <v>0</v>
      </c>
      <c r="AK159">
        <f ca="1">IF(AND('Planning initial'!$E51=100%,$C159&lt;&gt;"00/01/00",'Planning initial'!$G51&lt;O$5),1,0)</f>
        <v>0</v>
      </c>
      <c r="AL159">
        <f ca="1">IF(AND('Planning initial'!$E51=100%,$C159&lt;&gt;"00/01/00",'Planning initial'!$G51&lt;P$5),1,0)</f>
        <v>0</v>
      </c>
      <c r="AM159">
        <f ca="1">IF(AND('Planning initial'!$E51=100%,$C159&lt;&gt;"00/01/00",'Planning initial'!$G51&lt;Q$5),1,0)</f>
        <v>0</v>
      </c>
      <c r="AN159">
        <f ca="1">IF(AND('Planning initial'!$E51=100%,$C159&lt;&gt;"00/01/00",'Planning initial'!$G51&lt;R$5),1,0)</f>
        <v>0</v>
      </c>
    </row>
    <row r="160" spans="1:40" x14ac:dyDescent="0.25">
      <c r="A160" t="str" cm="1">
        <f t="array" aca="1" ref="A160" ca="1">_xlfn.IFS('Planning initial'!$G52&lt;= $B$6, 'Planning initial'!$B52, 'Planning initial'!$G52 &gt; $B$6, "")</f>
        <v>I.1 - Plan de validation des tests et tests</v>
      </c>
      <c r="B160" s="76" cm="1">
        <f t="array" aca="1" ref="B160" ca="1">_xlfn.IFS('Planning initial'!$G52 &lt;= $B$6, 'Planning initial'!$E52, 'Planning initial'!$G52 &gt; $B$6, "")</f>
        <v>0</v>
      </c>
      <c r="C160" t="str" cm="1">
        <f t="array" aca="1" ref="C160" ca="1">TEXT(_xlfn.IFS('Planning initial'!$G52 &lt;= $B$6, 'Planning initial'!$F52, 'Planning initial'!$G52 &gt; $B$6, ""), "JJ/MM/AA")</f>
        <v>03/01/22</v>
      </c>
      <c r="D160" t="str" cm="1">
        <f t="array" aca="1" ref="D160" ca="1">TEXT(_xlfn.IFS('Planning initial'!$G52 &lt;= $B$6,'Planning initial'!$G52, 'Planning initial'!$G52&gt; $B$6, ""), "JJ/MM/AA")</f>
        <v>17/01/22</v>
      </c>
      <c r="E160">
        <f t="shared" ca="1" si="17"/>
        <v>0</v>
      </c>
      <c r="F160" s="75">
        <f ca="1">IF(AND('Planning initial'!$G52&lt;='Base de données'!$B$6,D160&lt;&gt;"00/01/00"),1,0)</f>
        <v>1</v>
      </c>
      <c r="G160" s="151">
        <f t="shared" ca="1" si="18"/>
        <v>1</v>
      </c>
      <c r="H160" s="164"/>
      <c r="I160" s="164"/>
      <c r="J160" s="164"/>
      <c r="K160" s="164"/>
      <c r="L160" s="164"/>
      <c r="M160">
        <v>0</v>
      </c>
      <c r="N160">
        <f ca="1">IF(AND('Planning initial'!$G52&lt;F$5,$C160&lt;&gt;"00/01/00"),1,0)</f>
        <v>0</v>
      </c>
      <c r="O160">
        <f ca="1">IF(AND('Planning initial'!$G52&lt;G$5,$C160&lt;&gt;"00/01/00"),1,0)</f>
        <v>0</v>
      </c>
      <c r="P160">
        <f ca="1">IF(AND('Planning initial'!$G52&lt;H$5,$C160&lt;&gt;"00/01/00"),1,0)</f>
        <v>0</v>
      </c>
      <c r="Q160">
        <f ca="1">IF(AND('Planning initial'!$G52&lt;I$5,$C160&lt;&gt;"00/01/00"),1,0)</f>
        <v>0</v>
      </c>
      <c r="R160">
        <f ca="1">IF(AND('Planning initial'!$G52&lt;J$5,$C160&lt;&gt;"00/01/00"),1,0)</f>
        <v>0</v>
      </c>
      <c r="S160">
        <f ca="1">IF(AND('Planning initial'!$G52&lt;K$5,$C160&lt;&gt;"00/01/00"),1,0)</f>
        <v>0</v>
      </c>
      <c r="T160">
        <f ca="1">IF(AND('Planning initial'!$G52&lt;L$5,$C160&lt;&gt;"00/01/00"),1,0)</f>
        <v>0</v>
      </c>
      <c r="U160">
        <f ca="1">IF(AND('Planning initial'!$G52&lt;M$5,$C160&lt;&gt;"00/01/00"),1,0)</f>
        <v>0</v>
      </c>
      <c r="V160">
        <f ca="1">IF(AND('Planning initial'!$G52&lt;N$5,$C160&lt;&gt;"00/01/00"),1,0)</f>
        <v>0</v>
      </c>
      <c r="W160">
        <f ca="1">IF(AND('Planning initial'!$G52&lt;O$5,$C160&lt;&gt;"00/01/00"),1,0)</f>
        <v>0</v>
      </c>
      <c r="X160">
        <f ca="1">IF(AND('Planning initial'!$G52&lt;P$5,$C160&lt;&gt;"00/01/00"),1,0)</f>
        <v>0</v>
      </c>
      <c r="Y160">
        <f ca="1">IF(AND('Planning initial'!$G52&lt;Q$5,$C160&lt;&gt;"00/01/00"),1,0)</f>
        <v>0</v>
      </c>
      <c r="Z160">
        <f ca="1">IF(AND('Planning initial'!$G52&lt;R$5,$C160&lt;&gt;"00/01/00"),1,0)</f>
        <v>1</v>
      </c>
      <c r="AA160">
        <f ca="1">IF(AND('Planning initial'!$E52=100%,$C160&lt;&gt;"00/01/00",'Planning initial'!$G52&lt;E$5),1,0)</f>
        <v>0</v>
      </c>
      <c r="AB160">
        <f ca="1">IF(AND('Planning initial'!$E52=100%,$C160&lt;&gt;"00/01/00",'Planning initial'!$G52&lt;F$5),1,0)</f>
        <v>0</v>
      </c>
      <c r="AC160">
        <f ca="1">IF(AND('Planning initial'!$E52=100%,$C160&lt;&gt;"00/01/00",'Planning initial'!$G52&lt;G$5),1,0)</f>
        <v>0</v>
      </c>
      <c r="AD160">
        <f ca="1">IF(AND('Planning initial'!$E52=100%,$C160&lt;&gt;"00/01/00",'Planning initial'!$G52&lt;H$5),1,0)</f>
        <v>0</v>
      </c>
      <c r="AE160">
        <f ca="1">IF(AND('Planning initial'!$E52=100%,$C160&lt;&gt;"00/01/00",'Planning initial'!$G52&lt;I$5),1,0)</f>
        <v>0</v>
      </c>
      <c r="AF160">
        <f ca="1">IF(AND('Planning initial'!$E52=100%,$C160&lt;&gt;"00/01/00",'Planning initial'!$G52&lt;J$5),1,0)</f>
        <v>0</v>
      </c>
      <c r="AG160">
        <f ca="1">IF(AND('Planning initial'!$E52=100%,$C160&lt;&gt;"00/01/00",'Planning initial'!$G52&lt;K$5),1,0)</f>
        <v>0</v>
      </c>
      <c r="AH160">
        <f ca="1">IF(AND('Planning initial'!$E52=100%,$C160&lt;&gt;"00/01/00",'Planning initial'!$G52&lt;L$5),1,0)</f>
        <v>0</v>
      </c>
      <c r="AI160">
        <f ca="1">IF(AND('Planning initial'!$E52=100%,$C160&lt;&gt;"00/01/00",'Planning initial'!$G52&lt;M$5),1,0)</f>
        <v>0</v>
      </c>
      <c r="AJ160">
        <f ca="1">IF(AND('Planning initial'!$E52=100%,$C160&lt;&gt;"00/01/00",'Planning initial'!$G52&lt;N$5),1,0)</f>
        <v>0</v>
      </c>
      <c r="AK160">
        <f ca="1">IF(AND('Planning initial'!$E52=100%,$C160&lt;&gt;"00/01/00",'Planning initial'!$G52&lt;O$5),1,0)</f>
        <v>0</v>
      </c>
      <c r="AL160">
        <f ca="1">IF(AND('Planning initial'!$E52=100%,$C160&lt;&gt;"00/01/00",'Planning initial'!$G52&lt;P$5),1,0)</f>
        <v>0</v>
      </c>
      <c r="AM160">
        <f ca="1">IF(AND('Planning initial'!$E52=100%,$C160&lt;&gt;"00/01/00",'Planning initial'!$G52&lt;Q$5),1,0)</f>
        <v>0</v>
      </c>
      <c r="AN160">
        <f ca="1">IF(AND('Planning initial'!$E52=100%,$C160&lt;&gt;"00/01/00",'Planning initial'!$G52&lt;R$5),1,0)</f>
        <v>0</v>
      </c>
    </row>
    <row r="161" spans="1:40" x14ac:dyDescent="0.25">
      <c r="A161" t="str" cm="1">
        <f t="array" aca="1" ref="A161" ca="1">_xlfn.IFS('Planning initial'!$G53&lt;= $B$6, 'Planning initial'!$B53, 'Planning initial'!$G53 &gt; $B$6, "")</f>
        <v>I.2 - Manuel utilisateur</v>
      </c>
      <c r="B161" s="76" cm="1">
        <f t="array" aca="1" ref="B161" ca="1">_xlfn.IFS('Planning initial'!$G53 &lt;= $B$6, 'Planning initial'!$E53, 'Planning initial'!$G53 &gt; $B$6, "")</f>
        <v>0</v>
      </c>
      <c r="C161" t="str" cm="1">
        <f t="array" aca="1" ref="C161" ca="1">TEXT(_xlfn.IFS('Planning initial'!$G53 &lt;= $B$6, 'Planning initial'!$F53, 'Planning initial'!$G53 &gt; $B$6, ""), "JJ/MM/AA")</f>
        <v>10/01/22</v>
      </c>
      <c r="D161" t="str" cm="1">
        <f t="array" aca="1" ref="D161" ca="1">TEXT(_xlfn.IFS('Planning initial'!$G53 &lt;= $B$6,'Planning initial'!$G53, 'Planning initial'!$G53&gt; $B$6, ""), "JJ/MM/AA")</f>
        <v>20/01/22</v>
      </c>
      <c r="E161">
        <f t="shared" ca="1" si="17"/>
        <v>0</v>
      </c>
      <c r="F161" s="75">
        <f ca="1">IF(AND('Planning initial'!$G53&lt;='Base de données'!$B$6,D161&lt;&gt;"00/01/00"),1,0)</f>
        <v>1</v>
      </c>
      <c r="G161" s="151">
        <f t="shared" ca="1" si="18"/>
        <v>1</v>
      </c>
      <c r="H161" s="164"/>
      <c r="I161" s="164"/>
      <c r="J161" s="164"/>
      <c r="K161" s="164"/>
      <c r="L161" s="164"/>
      <c r="M161">
        <v>0</v>
      </c>
      <c r="N161">
        <f ca="1">IF(AND('Planning initial'!$G53&lt;F$5,$C161&lt;&gt;"00/01/00"),1,0)</f>
        <v>0</v>
      </c>
      <c r="O161">
        <f ca="1">IF(AND('Planning initial'!$G53&lt;G$5,$C161&lt;&gt;"00/01/00"),1,0)</f>
        <v>0</v>
      </c>
      <c r="P161">
        <f ca="1">IF(AND('Planning initial'!$G53&lt;H$5,$C161&lt;&gt;"00/01/00"),1,0)</f>
        <v>0</v>
      </c>
      <c r="Q161">
        <f ca="1">IF(AND('Planning initial'!$G53&lt;I$5,$C161&lt;&gt;"00/01/00"),1,0)</f>
        <v>0</v>
      </c>
      <c r="R161">
        <f ca="1">IF(AND('Planning initial'!$G53&lt;J$5,$C161&lt;&gt;"00/01/00"),1,0)</f>
        <v>0</v>
      </c>
      <c r="S161">
        <f ca="1">IF(AND('Planning initial'!$G53&lt;K$5,$C161&lt;&gt;"00/01/00"),1,0)</f>
        <v>0</v>
      </c>
      <c r="T161">
        <f ca="1">IF(AND('Planning initial'!$G53&lt;L$5,$C161&lt;&gt;"00/01/00"),1,0)</f>
        <v>0</v>
      </c>
      <c r="U161">
        <f ca="1">IF(AND('Planning initial'!$G53&lt;M$5,$C161&lt;&gt;"00/01/00"),1,0)</f>
        <v>0</v>
      </c>
      <c r="V161">
        <f ca="1">IF(AND('Planning initial'!$G53&lt;N$5,$C161&lt;&gt;"00/01/00"),1,0)</f>
        <v>0</v>
      </c>
      <c r="W161">
        <f ca="1">IF(AND('Planning initial'!$G53&lt;O$5,$C161&lt;&gt;"00/01/00"),1,0)</f>
        <v>0</v>
      </c>
      <c r="X161">
        <f ca="1">IF(AND('Planning initial'!$G53&lt;P$5,$C161&lt;&gt;"00/01/00"),1,0)</f>
        <v>0</v>
      </c>
      <c r="Y161">
        <f ca="1">IF(AND('Planning initial'!$G53&lt;Q$5,$C161&lt;&gt;"00/01/00"),1,0)</f>
        <v>0</v>
      </c>
      <c r="Z161">
        <f ca="1">IF(AND('Planning initial'!$G53&lt;R$5,$C161&lt;&gt;"00/01/00"),1,0)</f>
        <v>1</v>
      </c>
      <c r="AA161">
        <f ca="1">IF(AND('Planning initial'!$E53=100%,$C161&lt;&gt;"00/01/00",'Planning initial'!$G53&lt;E$5),1,0)</f>
        <v>0</v>
      </c>
      <c r="AB161">
        <f ca="1">IF(AND('Planning initial'!$E53=100%,$C161&lt;&gt;"00/01/00",'Planning initial'!$G53&lt;F$5),1,0)</f>
        <v>0</v>
      </c>
      <c r="AC161">
        <f ca="1">IF(AND('Planning initial'!$E53=100%,$C161&lt;&gt;"00/01/00",'Planning initial'!$G53&lt;G$5),1,0)</f>
        <v>0</v>
      </c>
      <c r="AD161">
        <f ca="1">IF(AND('Planning initial'!$E53=100%,$C161&lt;&gt;"00/01/00",'Planning initial'!$G53&lt;H$5),1,0)</f>
        <v>0</v>
      </c>
      <c r="AE161">
        <f ca="1">IF(AND('Planning initial'!$E53=100%,$C161&lt;&gt;"00/01/00",'Planning initial'!$G53&lt;I$5),1,0)</f>
        <v>0</v>
      </c>
      <c r="AF161">
        <f ca="1">IF(AND('Planning initial'!$E53=100%,$C161&lt;&gt;"00/01/00",'Planning initial'!$G53&lt;J$5),1,0)</f>
        <v>0</v>
      </c>
      <c r="AG161">
        <f ca="1">IF(AND('Planning initial'!$E53=100%,$C161&lt;&gt;"00/01/00",'Planning initial'!$G53&lt;K$5),1,0)</f>
        <v>0</v>
      </c>
      <c r="AH161">
        <f ca="1">IF(AND('Planning initial'!$E53=100%,$C161&lt;&gt;"00/01/00",'Planning initial'!$G53&lt;L$5),1,0)</f>
        <v>0</v>
      </c>
      <c r="AI161">
        <f ca="1">IF(AND('Planning initial'!$E53=100%,$C161&lt;&gt;"00/01/00",'Planning initial'!$G53&lt;M$5),1,0)</f>
        <v>0</v>
      </c>
      <c r="AJ161">
        <f ca="1">IF(AND('Planning initial'!$E53=100%,$C161&lt;&gt;"00/01/00",'Planning initial'!$G53&lt;N$5),1,0)</f>
        <v>0</v>
      </c>
      <c r="AK161">
        <f ca="1">IF(AND('Planning initial'!$E53=100%,$C161&lt;&gt;"00/01/00",'Planning initial'!$G53&lt;O$5),1,0)</f>
        <v>0</v>
      </c>
      <c r="AL161">
        <f ca="1">IF(AND('Planning initial'!$E53=100%,$C161&lt;&gt;"00/01/00",'Planning initial'!$G53&lt;P$5),1,0)</f>
        <v>0</v>
      </c>
      <c r="AM161">
        <f ca="1">IF(AND('Planning initial'!$E53=100%,$C161&lt;&gt;"00/01/00",'Planning initial'!$G53&lt;Q$5),1,0)</f>
        <v>0</v>
      </c>
      <c r="AN161">
        <f ca="1">IF(AND('Planning initial'!$E53=100%,$C161&lt;&gt;"00/01/00",'Planning initial'!$G53&lt;R$5),1,0)</f>
        <v>0</v>
      </c>
    </row>
    <row r="162" spans="1:40" x14ac:dyDescent="0.25">
      <c r="A162" t="str" cm="1">
        <f t="array" aca="1" ref="A162" ca="1">_xlfn.IFS('Planning initial'!$G54&lt;= $B$6, 'Planning initial'!$B54, 'Planning initial'!$G54 &gt; $B$6, "")</f>
        <v>Déploiement et maintenance</v>
      </c>
      <c r="B162" s="76" cm="1">
        <f t="array" aca="1" ref="B162" ca="1">_xlfn.IFS('Planning initial'!$G54 &lt;= $B$6, 'Planning initial'!$E54, 'Planning initial'!$G54 &gt; $B$6, "")</f>
        <v>0</v>
      </c>
      <c r="C162" t="str" cm="1">
        <f t="array" aca="1" ref="C162" ca="1">TEXT(_xlfn.IFS('Planning initial'!$G54 &lt;= $B$6, 'Planning initial'!$F54, 'Planning initial'!$G54 &gt; $B$6, ""), "JJ/MM/AA")</f>
        <v>10/01/22</v>
      </c>
      <c r="D162" t="str" cm="1">
        <f t="array" aca="1" ref="D162" ca="1">TEXT(_xlfn.IFS('Planning initial'!$G54 &lt;= $B$6,'Planning initial'!$G54, 'Planning initial'!$G54&gt; $B$6, ""), "JJ/MM/AA")</f>
        <v>20/01/22</v>
      </c>
      <c r="E162">
        <f t="shared" ca="1" si="17"/>
        <v>0</v>
      </c>
      <c r="F162" s="75">
        <f ca="1">IF(AND('Planning initial'!$G54&lt;='Base de données'!$B$6,D162&lt;&gt;"00/01/00"),1,0)</f>
        <v>1</v>
      </c>
      <c r="G162" s="151">
        <f t="shared" ca="1" si="18"/>
        <v>1</v>
      </c>
      <c r="H162" s="164"/>
      <c r="I162" s="164"/>
      <c r="J162" s="164"/>
      <c r="K162" s="164"/>
      <c r="L162" s="164"/>
      <c r="M162">
        <v>0</v>
      </c>
      <c r="N162">
        <f ca="1">IF(AND('Planning initial'!$G54&lt;F$5,$C162&lt;&gt;"00/01/00"),1,0)</f>
        <v>0</v>
      </c>
      <c r="O162">
        <f ca="1">IF(AND('Planning initial'!$G54&lt;G$5,$C162&lt;&gt;"00/01/00"),1,0)</f>
        <v>0</v>
      </c>
      <c r="P162">
        <f ca="1">IF(AND('Planning initial'!$G54&lt;H$5,$C162&lt;&gt;"00/01/00"),1,0)</f>
        <v>0</v>
      </c>
      <c r="Q162">
        <f ca="1">IF(AND('Planning initial'!$G54&lt;I$5,$C162&lt;&gt;"00/01/00"),1,0)</f>
        <v>0</v>
      </c>
      <c r="R162">
        <f ca="1">IF(AND('Planning initial'!$G54&lt;J$5,$C162&lt;&gt;"00/01/00"),1,0)</f>
        <v>0</v>
      </c>
      <c r="S162">
        <f ca="1">IF(AND('Planning initial'!$G54&lt;K$5,$C162&lt;&gt;"00/01/00"),1,0)</f>
        <v>0</v>
      </c>
      <c r="T162">
        <f ca="1">IF(AND('Planning initial'!$G54&lt;L$5,$C162&lt;&gt;"00/01/00"),1,0)</f>
        <v>0</v>
      </c>
      <c r="U162">
        <f ca="1">IF(AND('Planning initial'!$G54&lt;M$5,$C162&lt;&gt;"00/01/00"),1,0)</f>
        <v>0</v>
      </c>
      <c r="V162">
        <f ca="1">IF(AND('Planning initial'!$G54&lt;N$5,$C162&lt;&gt;"00/01/00"),1,0)</f>
        <v>0</v>
      </c>
      <c r="W162">
        <f ca="1">IF(AND('Planning initial'!$G54&lt;O$5,$C162&lt;&gt;"00/01/00"),1,0)</f>
        <v>0</v>
      </c>
      <c r="X162">
        <f ca="1">IF(AND('Planning initial'!$G54&lt;P$5,$C162&lt;&gt;"00/01/00"),1,0)</f>
        <v>0</v>
      </c>
      <c r="Y162">
        <f ca="1">IF(AND('Planning initial'!$G54&lt;Q$5,$C162&lt;&gt;"00/01/00"),1,0)</f>
        <v>0</v>
      </c>
      <c r="Z162">
        <f ca="1">IF(AND('Planning initial'!$G54&lt;R$5,$C162&lt;&gt;"00/01/00"),1,0)</f>
        <v>1</v>
      </c>
      <c r="AA162">
        <f ca="1">IF(AND('Planning initial'!$E54=100%,$C162&lt;&gt;"00/01/00",'Planning initial'!$G54&lt;E$5),1,0)</f>
        <v>0</v>
      </c>
      <c r="AB162">
        <f ca="1">IF(AND('Planning initial'!$E54=100%,$C162&lt;&gt;"00/01/00",'Planning initial'!$G54&lt;F$5),1,0)</f>
        <v>0</v>
      </c>
      <c r="AC162">
        <f ca="1">IF(AND('Planning initial'!$E54=100%,$C162&lt;&gt;"00/01/00",'Planning initial'!$G54&lt;G$5),1,0)</f>
        <v>0</v>
      </c>
      <c r="AD162">
        <f ca="1">IF(AND('Planning initial'!$E54=100%,$C162&lt;&gt;"00/01/00",'Planning initial'!$G54&lt;H$5),1,0)</f>
        <v>0</v>
      </c>
      <c r="AE162">
        <f ca="1">IF(AND('Planning initial'!$E54=100%,$C162&lt;&gt;"00/01/00",'Planning initial'!$G54&lt;I$5),1,0)</f>
        <v>0</v>
      </c>
      <c r="AF162">
        <f ca="1">IF(AND('Planning initial'!$E54=100%,$C162&lt;&gt;"00/01/00",'Planning initial'!$G54&lt;J$5),1,0)</f>
        <v>0</v>
      </c>
      <c r="AG162">
        <f ca="1">IF(AND('Planning initial'!$E54=100%,$C162&lt;&gt;"00/01/00",'Planning initial'!$G54&lt;K$5),1,0)</f>
        <v>0</v>
      </c>
      <c r="AH162">
        <f ca="1">IF(AND('Planning initial'!$E54=100%,$C162&lt;&gt;"00/01/00",'Planning initial'!$G54&lt;L$5),1,0)</f>
        <v>0</v>
      </c>
      <c r="AI162">
        <f ca="1">IF(AND('Planning initial'!$E54=100%,$C162&lt;&gt;"00/01/00",'Planning initial'!$G54&lt;M$5),1,0)</f>
        <v>0</v>
      </c>
      <c r="AJ162">
        <f ca="1">IF(AND('Planning initial'!$E54=100%,$C162&lt;&gt;"00/01/00",'Planning initial'!$G54&lt;N$5),1,0)</f>
        <v>0</v>
      </c>
      <c r="AK162">
        <f ca="1">IF(AND('Planning initial'!$E54=100%,$C162&lt;&gt;"00/01/00",'Planning initial'!$G54&lt;O$5),1,0)</f>
        <v>0</v>
      </c>
      <c r="AL162">
        <f ca="1">IF(AND('Planning initial'!$E54=100%,$C162&lt;&gt;"00/01/00",'Planning initial'!$G54&lt;P$5),1,0)</f>
        <v>0</v>
      </c>
      <c r="AM162">
        <f ca="1">IF(AND('Planning initial'!$E54=100%,$C162&lt;&gt;"00/01/00",'Planning initial'!$G54&lt;Q$5),1,0)</f>
        <v>0</v>
      </c>
      <c r="AN162">
        <f ca="1">IF(AND('Planning initial'!$E54=100%,$C162&lt;&gt;"00/01/00",'Planning initial'!$G54&lt;R$5),1,0)</f>
        <v>0</v>
      </c>
    </row>
    <row r="163" spans="1:40" x14ac:dyDescent="0.25">
      <c r="A163" t="str" cm="1">
        <f t="array" aca="1" ref="A163" ca="1">_xlfn.IFS('Planning initial'!$G55&lt;= $B$6, 'Planning initial'!$B55, 'Planning initial'!$G55 &gt; $B$6, "")</f>
        <v>D.1 - Mettre le site en ligne (nom de domaine + hébergement)</v>
      </c>
      <c r="B163" s="76" cm="1">
        <f t="array" aca="1" ref="B163" ca="1">_xlfn.IFS('Planning initial'!$G55 &lt;= $B$6, 'Planning initial'!$E55, 'Planning initial'!$G55 &gt; $B$6, "")</f>
        <v>0</v>
      </c>
      <c r="C163" t="str" cm="1">
        <f t="array" aca="1" ref="C163" ca="1">TEXT(_xlfn.IFS('Planning initial'!$G55 &lt;= $B$6, 'Planning initial'!$F55, 'Planning initial'!$G55 &gt; $B$6, ""), "JJ/MM/AA")</f>
        <v>10/01/22</v>
      </c>
      <c r="D163" t="str" cm="1">
        <f t="array" aca="1" ref="D163" ca="1">TEXT(_xlfn.IFS('Planning initial'!$G55 &lt;= $B$6,'Planning initial'!$G55, 'Planning initial'!$G55&gt; $B$6, ""), "JJ/MM/AA")</f>
        <v>15/01/22</v>
      </c>
      <c r="E163">
        <f t="shared" ca="1" si="17"/>
        <v>0</v>
      </c>
      <c r="F163" s="75">
        <f ca="1">IF(AND('Planning initial'!$G55&lt;='Base de données'!$B$6,D163&lt;&gt;"00/01/00"),1,0)</f>
        <v>1</v>
      </c>
      <c r="G163" s="151">
        <f t="shared" ca="1" si="18"/>
        <v>1</v>
      </c>
      <c r="H163" s="164"/>
      <c r="I163" s="164"/>
      <c r="J163" s="164"/>
      <c r="K163" s="164"/>
      <c r="L163" s="164"/>
      <c r="M163">
        <v>0</v>
      </c>
      <c r="N163">
        <f ca="1">IF(AND('Planning initial'!$G55&lt;F$5,$C163&lt;&gt;"00/01/00"),1,0)</f>
        <v>0</v>
      </c>
      <c r="O163">
        <f ca="1">IF(AND('Planning initial'!$G55&lt;G$5,$C163&lt;&gt;"00/01/00"),1,0)</f>
        <v>0</v>
      </c>
      <c r="P163">
        <f ca="1">IF(AND('Planning initial'!$G55&lt;H$5,$C163&lt;&gt;"00/01/00"),1,0)</f>
        <v>0</v>
      </c>
      <c r="Q163">
        <f ca="1">IF(AND('Planning initial'!$G55&lt;I$5,$C163&lt;&gt;"00/01/00"),1,0)</f>
        <v>0</v>
      </c>
      <c r="R163">
        <f ca="1">IF(AND('Planning initial'!$G55&lt;J$5,$C163&lt;&gt;"00/01/00"),1,0)</f>
        <v>0</v>
      </c>
      <c r="S163">
        <f ca="1">IF(AND('Planning initial'!$G55&lt;K$5,$C163&lt;&gt;"00/01/00"),1,0)</f>
        <v>0</v>
      </c>
      <c r="T163">
        <f ca="1">IF(AND('Planning initial'!$G55&lt;L$5,$C163&lt;&gt;"00/01/00"),1,0)</f>
        <v>0</v>
      </c>
      <c r="U163">
        <f ca="1">IF(AND('Planning initial'!$G55&lt;M$5,$C163&lt;&gt;"00/01/00"),1,0)</f>
        <v>0</v>
      </c>
      <c r="V163">
        <f ca="1">IF(AND('Planning initial'!$G55&lt;N$5,$C163&lt;&gt;"00/01/00"),1,0)</f>
        <v>0</v>
      </c>
      <c r="W163">
        <f ca="1">IF(AND('Planning initial'!$G55&lt;O$5,$C163&lt;&gt;"00/01/00"),1,0)</f>
        <v>0</v>
      </c>
      <c r="X163">
        <f ca="1">IF(AND('Planning initial'!$G55&lt;P$5,$C163&lt;&gt;"00/01/00"),1,0)</f>
        <v>0</v>
      </c>
      <c r="Y163">
        <f ca="1">IF(AND('Planning initial'!$G55&lt;Q$5,$C163&lt;&gt;"00/01/00"),1,0)</f>
        <v>1</v>
      </c>
      <c r="Z163">
        <f ca="1">IF(AND('Planning initial'!$G55&lt;R$5,$C163&lt;&gt;"00/01/00"),1,0)</f>
        <v>1</v>
      </c>
      <c r="AA163">
        <f ca="1">IF(AND('Planning initial'!$E55=100%,$C163&lt;&gt;"00/01/00",'Planning initial'!$G55&lt;E$5),1,0)</f>
        <v>0</v>
      </c>
      <c r="AB163">
        <f ca="1">IF(AND('Planning initial'!$E55=100%,$C163&lt;&gt;"00/01/00",'Planning initial'!$G55&lt;F$5),1,0)</f>
        <v>0</v>
      </c>
      <c r="AC163">
        <f ca="1">IF(AND('Planning initial'!$E55=100%,$C163&lt;&gt;"00/01/00",'Planning initial'!$G55&lt;G$5),1,0)</f>
        <v>0</v>
      </c>
      <c r="AD163">
        <f ca="1">IF(AND('Planning initial'!$E55=100%,$C163&lt;&gt;"00/01/00",'Planning initial'!$G55&lt;H$5),1,0)</f>
        <v>0</v>
      </c>
      <c r="AE163">
        <f ca="1">IF(AND('Planning initial'!$E55=100%,$C163&lt;&gt;"00/01/00",'Planning initial'!$G55&lt;I$5),1,0)</f>
        <v>0</v>
      </c>
      <c r="AF163">
        <f ca="1">IF(AND('Planning initial'!$E55=100%,$C163&lt;&gt;"00/01/00",'Planning initial'!$G55&lt;J$5),1,0)</f>
        <v>0</v>
      </c>
      <c r="AG163">
        <f ca="1">IF(AND('Planning initial'!$E55=100%,$C163&lt;&gt;"00/01/00",'Planning initial'!$G55&lt;K$5),1,0)</f>
        <v>0</v>
      </c>
      <c r="AH163">
        <f ca="1">IF(AND('Planning initial'!$E55=100%,$C163&lt;&gt;"00/01/00",'Planning initial'!$G55&lt;L$5),1,0)</f>
        <v>0</v>
      </c>
      <c r="AI163">
        <f ca="1">IF(AND('Planning initial'!$E55=100%,$C163&lt;&gt;"00/01/00",'Planning initial'!$G55&lt;M$5),1,0)</f>
        <v>0</v>
      </c>
      <c r="AJ163">
        <f ca="1">IF(AND('Planning initial'!$E55=100%,$C163&lt;&gt;"00/01/00",'Planning initial'!$G55&lt;N$5),1,0)</f>
        <v>0</v>
      </c>
      <c r="AK163">
        <f ca="1">IF(AND('Planning initial'!$E55=100%,$C163&lt;&gt;"00/01/00",'Planning initial'!$G55&lt;O$5),1,0)</f>
        <v>0</v>
      </c>
      <c r="AL163">
        <f ca="1">IF(AND('Planning initial'!$E55=100%,$C163&lt;&gt;"00/01/00",'Planning initial'!$G55&lt;P$5),1,0)</f>
        <v>0</v>
      </c>
      <c r="AM163">
        <f ca="1">IF(AND('Planning initial'!$E55=100%,$C163&lt;&gt;"00/01/00",'Planning initial'!$G55&lt;Q$5),1,0)</f>
        <v>0</v>
      </c>
      <c r="AN163">
        <f ca="1">IF(AND('Planning initial'!$E55=100%,$C163&lt;&gt;"00/01/00",'Planning initial'!$G55&lt;R$5),1,0)</f>
        <v>0</v>
      </c>
    </row>
    <row r="164" spans="1:40" x14ac:dyDescent="0.25">
      <c r="A164" t="str" cm="1">
        <f t="array" aca="1" ref="A164" ca="1">_xlfn.IFS('Planning initial'!$G56&lt;= $B$6, 'Planning initial'!$B56, 'Planning initial'!$G56 &gt; $B$6, "")</f>
        <v>D.2 - Manuel de déploiement</v>
      </c>
      <c r="B164" s="76" cm="1">
        <f t="array" aca="1" ref="B164" ca="1">_xlfn.IFS('Planning initial'!$G56 &lt;= $B$6, 'Planning initial'!$E56, 'Planning initial'!$G56 &gt; $B$6, "")</f>
        <v>0</v>
      </c>
      <c r="C164" t="str" cm="1">
        <f t="array" aca="1" ref="C164" ca="1">TEXT(_xlfn.IFS('Planning initial'!$G56 &lt;= $B$6, 'Planning initial'!$F56, 'Planning initial'!$G56 &gt; $B$6, ""), "JJ/MM/AA")</f>
        <v>10/01/22</v>
      </c>
      <c r="D164" t="str" cm="1">
        <f t="array" aca="1" ref="D164" ca="1">TEXT(_xlfn.IFS('Planning initial'!$G56 &lt;= $B$6,'Planning initial'!$G56, 'Planning initial'!$G56&gt; $B$6, ""), "JJ/MM/AA")</f>
        <v>20/01/22</v>
      </c>
      <c r="E164">
        <f t="shared" ca="1" si="17"/>
        <v>0</v>
      </c>
      <c r="F164" s="75">
        <f ca="1">IF(AND('Planning initial'!$G56&lt;='Base de données'!$B$6,D164&lt;&gt;"00/01/00"),1,0)</f>
        <v>1</v>
      </c>
      <c r="G164" s="151">
        <f t="shared" ca="1" si="18"/>
        <v>1</v>
      </c>
      <c r="H164" s="164"/>
      <c r="I164" s="164"/>
      <c r="J164" s="164"/>
      <c r="K164" s="164"/>
      <c r="L164" s="164"/>
      <c r="M164">
        <v>0</v>
      </c>
      <c r="N164">
        <f ca="1">IF(AND('Planning initial'!$G56&lt;F$5,$C164&lt;&gt;"00/01/00"),1,0)</f>
        <v>0</v>
      </c>
      <c r="O164">
        <f ca="1">IF(AND('Planning initial'!$G56&lt;G$5,$C164&lt;&gt;"00/01/00"),1,0)</f>
        <v>0</v>
      </c>
      <c r="P164">
        <f ca="1">IF(AND('Planning initial'!$G56&lt;H$5,$C164&lt;&gt;"00/01/00"),1,0)</f>
        <v>0</v>
      </c>
      <c r="Q164">
        <f ca="1">IF(AND('Planning initial'!$G56&lt;I$5,$C164&lt;&gt;"00/01/00"),1,0)</f>
        <v>0</v>
      </c>
      <c r="R164">
        <f ca="1">IF(AND('Planning initial'!$G56&lt;J$5,$C164&lt;&gt;"00/01/00"),1,0)</f>
        <v>0</v>
      </c>
      <c r="S164">
        <f ca="1">IF(AND('Planning initial'!$G56&lt;K$5,$C164&lt;&gt;"00/01/00"),1,0)</f>
        <v>0</v>
      </c>
      <c r="T164">
        <f ca="1">IF(AND('Planning initial'!$G56&lt;L$5,$C164&lt;&gt;"00/01/00"),1,0)</f>
        <v>0</v>
      </c>
      <c r="U164">
        <f ca="1">IF(AND('Planning initial'!$G56&lt;M$5,$C164&lt;&gt;"00/01/00"),1,0)</f>
        <v>0</v>
      </c>
      <c r="V164">
        <f ca="1">IF(AND('Planning initial'!$G56&lt;N$5,$C164&lt;&gt;"00/01/00"),1,0)</f>
        <v>0</v>
      </c>
      <c r="W164">
        <f ca="1">IF(AND('Planning initial'!$G56&lt;O$5,$C164&lt;&gt;"00/01/00"),1,0)</f>
        <v>0</v>
      </c>
      <c r="X164">
        <f ca="1">IF(AND('Planning initial'!$G56&lt;P$5,$C164&lt;&gt;"00/01/00"),1,0)</f>
        <v>0</v>
      </c>
      <c r="Y164">
        <f ca="1">IF(AND('Planning initial'!$G56&lt;Q$5,$C164&lt;&gt;"00/01/00"),1,0)</f>
        <v>0</v>
      </c>
      <c r="Z164">
        <f ca="1">IF(AND('Planning initial'!$G56&lt;R$5,$C164&lt;&gt;"00/01/00"),1,0)</f>
        <v>1</v>
      </c>
      <c r="AA164">
        <f ca="1">IF(AND('Planning initial'!$E56=100%,$C164&lt;&gt;"00/01/00",'Planning initial'!$G56&lt;E$5),1,0)</f>
        <v>0</v>
      </c>
      <c r="AB164">
        <f ca="1">IF(AND('Planning initial'!$E56=100%,$C164&lt;&gt;"00/01/00",'Planning initial'!$G56&lt;F$5),1,0)</f>
        <v>0</v>
      </c>
      <c r="AC164">
        <f ca="1">IF(AND('Planning initial'!$E56=100%,$C164&lt;&gt;"00/01/00",'Planning initial'!$G56&lt;G$5),1,0)</f>
        <v>0</v>
      </c>
      <c r="AD164">
        <f ca="1">IF(AND('Planning initial'!$E56=100%,$C164&lt;&gt;"00/01/00",'Planning initial'!$G56&lt;H$5),1,0)</f>
        <v>0</v>
      </c>
      <c r="AE164">
        <f ca="1">IF(AND('Planning initial'!$E56=100%,$C164&lt;&gt;"00/01/00",'Planning initial'!$G56&lt;I$5),1,0)</f>
        <v>0</v>
      </c>
      <c r="AF164">
        <f ca="1">IF(AND('Planning initial'!$E56=100%,$C164&lt;&gt;"00/01/00",'Planning initial'!$G56&lt;J$5),1,0)</f>
        <v>0</v>
      </c>
      <c r="AG164">
        <f ca="1">IF(AND('Planning initial'!$E56=100%,$C164&lt;&gt;"00/01/00",'Planning initial'!$G56&lt;K$5),1,0)</f>
        <v>0</v>
      </c>
      <c r="AH164">
        <f ca="1">IF(AND('Planning initial'!$E56=100%,$C164&lt;&gt;"00/01/00",'Planning initial'!$G56&lt;L$5),1,0)</f>
        <v>0</v>
      </c>
      <c r="AI164">
        <f ca="1">IF(AND('Planning initial'!$E56=100%,$C164&lt;&gt;"00/01/00",'Planning initial'!$G56&lt;M$5),1,0)</f>
        <v>0</v>
      </c>
      <c r="AJ164">
        <f ca="1">IF(AND('Planning initial'!$E56=100%,$C164&lt;&gt;"00/01/00",'Planning initial'!$G56&lt;N$5),1,0)</f>
        <v>0</v>
      </c>
      <c r="AK164">
        <f ca="1">IF(AND('Planning initial'!$E56=100%,$C164&lt;&gt;"00/01/00",'Planning initial'!$G56&lt;O$5),1,0)</f>
        <v>0</v>
      </c>
      <c r="AL164">
        <f ca="1">IF(AND('Planning initial'!$E56=100%,$C164&lt;&gt;"00/01/00",'Planning initial'!$G56&lt;P$5),1,0)</f>
        <v>0</v>
      </c>
      <c r="AM164">
        <f ca="1">IF(AND('Planning initial'!$E56=100%,$C164&lt;&gt;"00/01/00",'Planning initial'!$G56&lt;Q$5),1,0)</f>
        <v>0</v>
      </c>
      <c r="AN164">
        <f ca="1">IF(AND('Planning initial'!$E56=100%,$C164&lt;&gt;"00/01/00",'Planning initial'!$G56&lt;R$5),1,0)</f>
        <v>0</v>
      </c>
    </row>
    <row r="165" spans="1:40" x14ac:dyDescent="0.25">
      <c r="A165" t="str" cm="1">
        <f t="array" aca="1" ref="A165" ca="1">_xlfn.IFS('Planning initial'!$G57&lt;= $B$6, 'Planning initial'!$B57, 'Planning initial'!$G57 &gt; $B$6, "")</f>
        <v>D.3 - Préparation de la présentation finale</v>
      </c>
      <c r="B165" s="76" cm="1">
        <f t="array" aca="1" ref="B165" ca="1">_xlfn.IFS('Planning initial'!$G57 &lt;= $B$6, 'Planning initial'!$E57, 'Planning initial'!$G57 &gt; $B$6, "")</f>
        <v>0</v>
      </c>
      <c r="C165" t="str" cm="1">
        <f t="array" aca="1" ref="C165" ca="1">TEXT(_xlfn.IFS('Planning initial'!$G57 &lt;= $B$6, 'Planning initial'!$F57, 'Planning initial'!$G57 &gt; $B$6, ""), "JJ/MM/AA")</f>
        <v>10/01/22</v>
      </c>
      <c r="D165" t="str" cm="1">
        <f t="array" aca="1" ref="D165" ca="1">TEXT(_xlfn.IFS('Planning initial'!$G57 &lt;= $B$6,'Planning initial'!$G57, 'Planning initial'!$G57&gt; $B$6, ""), "JJ/MM/AA")</f>
        <v>20/01/22</v>
      </c>
      <c r="E165">
        <f t="shared" ca="1" si="17"/>
        <v>0</v>
      </c>
      <c r="F165" s="75">
        <f ca="1">IF(AND('Planning initial'!$G57&lt;='Base de données'!$B$6,D165&lt;&gt;"00/01/00"),1,0)</f>
        <v>1</v>
      </c>
      <c r="G165" s="151">
        <f t="shared" ca="1" si="18"/>
        <v>1</v>
      </c>
      <c r="H165" s="164"/>
      <c r="I165" s="164"/>
      <c r="J165" s="164"/>
      <c r="K165" s="164"/>
      <c r="L165" s="164"/>
      <c r="M165">
        <v>0</v>
      </c>
      <c r="N165">
        <f ca="1">IF(AND('Planning initial'!$G57&lt;F$5,$C165&lt;&gt;"00/01/00"),1,0)</f>
        <v>0</v>
      </c>
      <c r="O165">
        <f ca="1">IF(AND('Planning initial'!$G57&lt;G$5,$C165&lt;&gt;"00/01/00"),1,0)</f>
        <v>0</v>
      </c>
      <c r="P165">
        <f ca="1">IF(AND('Planning initial'!$G57&lt;H$5,$C165&lt;&gt;"00/01/00"),1,0)</f>
        <v>0</v>
      </c>
      <c r="Q165">
        <f ca="1">IF(AND('Planning initial'!$G57&lt;I$5,$C165&lt;&gt;"00/01/00"),1,0)</f>
        <v>0</v>
      </c>
      <c r="R165">
        <f ca="1">IF(AND('Planning initial'!$G57&lt;J$5,$C165&lt;&gt;"00/01/00"),1,0)</f>
        <v>0</v>
      </c>
      <c r="S165">
        <f ca="1">IF(AND('Planning initial'!$G57&lt;K$5,$C165&lt;&gt;"00/01/00"),1,0)</f>
        <v>0</v>
      </c>
      <c r="T165">
        <f ca="1">IF(AND('Planning initial'!$G57&lt;L$5,$C165&lt;&gt;"00/01/00"),1,0)</f>
        <v>0</v>
      </c>
      <c r="U165">
        <f ca="1">IF(AND('Planning initial'!$G57&lt;M$5,$C165&lt;&gt;"00/01/00"),1,0)</f>
        <v>0</v>
      </c>
      <c r="V165">
        <f ca="1">IF(AND('Planning initial'!$G57&lt;N$5,$C165&lt;&gt;"00/01/00"),1,0)</f>
        <v>0</v>
      </c>
      <c r="W165">
        <f ca="1">IF(AND('Planning initial'!$G57&lt;O$5,$C165&lt;&gt;"00/01/00"),1,0)</f>
        <v>0</v>
      </c>
      <c r="X165">
        <f ca="1">IF(AND('Planning initial'!$G57&lt;P$5,$C165&lt;&gt;"00/01/00"),1,0)</f>
        <v>0</v>
      </c>
      <c r="Y165">
        <f ca="1">IF(AND('Planning initial'!$G57&lt;Q$5,$C165&lt;&gt;"00/01/00"),1,0)</f>
        <v>0</v>
      </c>
      <c r="Z165">
        <f ca="1">IF(AND('Planning initial'!$G57&lt;R$5,$C165&lt;&gt;"00/01/00"),1,0)</f>
        <v>1</v>
      </c>
      <c r="AA165">
        <f ca="1">IF(AND('Planning initial'!$E57=100%,$C165&lt;&gt;"00/01/00",'Planning initial'!$G57&lt;E$5),1,0)</f>
        <v>0</v>
      </c>
      <c r="AB165">
        <f ca="1">IF(AND('Planning initial'!$E57=100%,$C165&lt;&gt;"00/01/00",'Planning initial'!$G57&lt;F$5),1,0)</f>
        <v>0</v>
      </c>
      <c r="AC165">
        <f ca="1">IF(AND('Planning initial'!$E57=100%,$C165&lt;&gt;"00/01/00",'Planning initial'!$G57&lt;G$5),1,0)</f>
        <v>0</v>
      </c>
      <c r="AD165">
        <f ca="1">IF(AND('Planning initial'!$E57=100%,$C165&lt;&gt;"00/01/00",'Planning initial'!$G57&lt;H$5),1,0)</f>
        <v>0</v>
      </c>
      <c r="AE165">
        <f ca="1">IF(AND('Planning initial'!$E57=100%,$C165&lt;&gt;"00/01/00",'Planning initial'!$G57&lt;I$5),1,0)</f>
        <v>0</v>
      </c>
      <c r="AF165">
        <f ca="1">IF(AND('Planning initial'!$E57=100%,$C165&lt;&gt;"00/01/00",'Planning initial'!$G57&lt;J$5),1,0)</f>
        <v>0</v>
      </c>
      <c r="AG165">
        <f ca="1">IF(AND('Planning initial'!$E57=100%,$C165&lt;&gt;"00/01/00",'Planning initial'!$G57&lt;K$5),1,0)</f>
        <v>0</v>
      </c>
      <c r="AH165">
        <f ca="1">IF(AND('Planning initial'!$E57=100%,$C165&lt;&gt;"00/01/00",'Planning initial'!$G57&lt;L$5),1,0)</f>
        <v>0</v>
      </c>
      <c r="AI165">
        <f ca="1">IF(AND('Planning initial'!$E57=100%,$C165&lt;&gt;"00/01/00",'Planning initial'!$G57&lt;M$5),1,0)</f>
        <v>0</v>
      </c>
      <c r="AJ165">
        <f ca="1">IF(AND('Planning initial'!$E57=100%,$C165&lt;&gt;"00/01/00",'Planning initial'!$G57&lt;N$5),1,0)</f>
        <v>0</v>
      </c>
      <c r="AK165">
        <f ca="1">IF(AND('Planning initial'!$E57=100%,$C165&lt;&gt;"00/01/00",'Planning initial'!$G57&lt;O$5),1,0)</f>
        <v>0</v>
      </c>
      <c r="AL165">
        <f ca="1">IF(AND('Planning initial'!$E57=100%,$C165&lt;&gt;"00/01/00",'Planning initial'!$G57&lt;P$5),1,0)</f>
        <v>0</v>
      </c>
      <c r="AM165">
        <f ca="1">IF(AND('Planning initial'!$E57=100%,$C165&lt;&gt;"00/01/00",'Planning initial'!$G57&lt;Q$5),1,0)</f>
        <v>0</v>
      </c>
      <c r="AN165">
        <f ca="1">IF(AND('Planning initial'!$E57=100%,$C165&lt;&gt;"00/01/00",'Planning initial'!$G57&lt;R$5),1,0)</f>
        <v>0</v>
      </c>
    </row>
    <row r="166" spans="1:40" x14ac:dyDescent="0.25">
      <c r="A166" cm="1">
        <f t="array" aca="1" ref="A166" ca="1">_xlfn.IFS('Planning initial'!$G58&lt;= $B$6, 'Planning initial'!$B58, 'Planning initial'!$G58 &gt; $B$6, "")</f>
        <v>0</v>
      </c>
      <c r="B166" s="76" cm="1">
        <f t="array" aca="1" ref="B166" ca="1">_xlfn.IFS('Planning initial'!$G58 &lt;= $B$6, 'Planning initial'!$E58, 'Planning initial'!$G58 &gt; $B$6, "")</f>
        <v>0</v>
      </c>
      <c r="C166" t="str" cm="1">
        <f t="array" aca="1" ref="C166" ca="1">TEXT(_xlfn.IFS('Planning initial'!$G58 &lt;= $B$6, 'Planning initial'!$F58, 'Planning initial'!$G58 &gt; $B$6, ""), "JJ/MM/AA")</f>
        <v>00/01/00</v>
      </c>
      <c r="D166" t="str" cm="1">
        <f t="array" aca="1" ref="D166" ca="1">TEXT(_xlfn.IFS('Planning initial'!$G58 &lt;= $B$6,'Planning initial'!$G58, 'Planning initial'!$G58&gt; $B$6, ""), "JJ/MM/AA")</f>
        <v>00/01/00</v>
      </c>
      <c r="E166">
        <f t="shared" ca="1" si="17"/>
        <v>0</v>
      </c>
      <c r="F166" s="75">
        <f ca="1">IF(AND('Planning initial'!$G58&lt;='Base de données'!$B$6,D166&lt;&gt;"00/01/00"),1,0)</f>
        <v>0</v>
      </c>
      <c r="G166" s="151">
        <f t="shared" ca="1" si="18"/>
        <v>0</v>
      </c>
      <c r="H166" s="164"/>
      <c r="I166" s="164"/>
      <c r="J166" s="164"/>
      <c r="K166" s="164"/>
      <c r="L166" s="164"/>
      <c r="M166">
        <v>0</v>
      </c>
      <c r="N166">
        <f ca="1">IF(AND('Planning initial'!$G58&lt;F$5,$C166&lt;&gt;"00/01/00"),1,0)</f>
        <v>0</v>
      </c>
      <c r="O166">
        <f ca="1">IF(AND('Planning initial'!$G58&lt;G$5,$C166&lt;&gt;"00/01/00"),1,0)</f>
        <v>0</v>
      </c>
      <c r="P166">
        <f ca="1">IF(AND('Planning initial'!$G58&lt;H$5,$C166&lt;&gt;"00/01/00"),1,0)</f>
        <v>0</v>
      </c>
      <c r="Q166">
        <f ca="1">IF(AND('Planning initial'!$G58&lt;I$5,$C166&lt;&gt;"00/01/00"),1,0)</f>
        <v>0</v>
      </c>
      <c r="R166">
        <f ca="1">IF(AND('Planning initial'!$G58&lt;J$5,$C166&lt;&gt;"00/01/00"),1,0)</f>
        <v>0</v>
      </c>
      <c r="S166">
        <f ca="1">IF(AND('Planning initial'!$G58&lt;K$5,$C166&lt;&gt;"00/01/00"),1,0)</f>
        <v>0</v>
      </c>
      <c r="T166">
        <f ca="1">IF(AND('Planning initial'!$G58&lt;L$5,$C166&lt;&gt;"00/01/00"),1,0)</f>
        <v>0</v>
      </c>
      <c r="U166">
        <f ca="1">IF(AND('Planning initial'!$G58&lt;M$5,$C166&lt;&gt;"00/01/00"),1,0)</f>
        <v>0</v>
      </c>
      <c r="V166">
        <f ca="1">IF(AND('Planning initial'!$G58&lt;N$5,$C166&lt;&gt;"00/01/00"),1,0)</f>
        <v>0</v>
      </c>
      <c r="W166">
        <f ca="1">IF(AND('Planning initial'!$G58&lt;O$5,$C166&lt;&gt;"00/01/00"),1,0)</f>
        <v>0</v>
      </c>
      <c r="X166">
        <f ca="1">IF(AND('Planning initial'!$G58&lt;P$5,$C166&lt;&gt;"00/01/00"),1,0)</f>
        <v>0</v>
      </c>
      <c r="Y166">
        <f ca="1">IF(AND('Planning initial'!$G58&lt;Q$5,$C166&lt;&gt;"00/01/00"),1,0)</f>
        <v>0</v>
      </c>
      <c r="Z166">
        <f ca="1">IF(AND('Planning initial'!$G58&lt;R$5,$C166&lt;&gt;"00/01/00"),1,0)</f>
        <v>0</v>
      </c>
      <c r="AA166">
        <f ca="1">IF(AND('Planning initial'!$E58=100%,$C166&lt;&gt;"00/01/00",'Planning initial'!$G58&lt;E$5),1,0)</f>
        <v>0</v>
      </c>
      <c r="AB166">
        <f ca="1">IF(AND('Planning initial'!$E58=100%,$C166&lt;&gt;"00/01/00",'Planning initial'!$G58&lt;F$5),1,0)</f>
        <v>0</v>
      </c>
      <c r="AC166">
        <f ca="1">IF(AND('Planning initial'!$E58=100%,$C166&lt;&gt;"00/01/00",'Planning initial'!$G58&lt;G$5),1,0)</f>
        <v>0</v>
      </c>
      <c r="AD166">
        <f ca="1">IF(AND('Planning initial'!$E58=100%,$C166&lt;&gt;"00/01/00",'Planning initial'!$G58&lt;H$5),1,0)</f>
        <v>0</v>
      </c>
      <c r="AE166">
        <f ca="1">IF(AND('Planning initial'!$E58=100%,$C166&lt;&gt;"00/01/00",'Planning initial'!$G58&lt;I$5),1,0)</f>
        <v>0</v>
      </c>
      <c r="AF166">
        <f ca="1">IF(AND('Planning initial'!$E58=100%,$C166&lt;&gt;"00/01/00",'Planning initial'!$G58&lt;J$5),1,0)</f>
        <v>0</v>
      </c>
      <c r="AG166">
        <f ca="1">IF(AND('Planning initial'!$E58=100%,$C166&lt;&gt;"00/01/00",'Planning initial'!$G58&lt;K$5),1,0)</f>
        <v>0</v>
      </c>
      <c r="AH166">
        <f ca="1">IF(AND('Planning initial'!$E58=100%,$C166&lt;&gt;"00/01/00",'Planning initial'!$G58&lt;L$5),1,0)</f>
        <v>0</v>
      </c>
      <c r="AI166">
        <f ca="1">IF(AND('Planning initial'!$E58=100%,$C166&lt;&gt;"00/01/00",'Planning initial'!$G58&lt;M$5),1,0)</f>
        <v>0</v>
      </c>
      <c r="AJ166">
        <f ca="1">IF(AND('Planning initial'!$E58=100%,$C166&lt;&gt;"00/01/00",'Planning initial'!$G58&lt;N$5),1,0)</f>
        <v>0</v>
      </c>
      <c r="AK166">
        <f ca="1">IF(AND('Planning initial'!$E58=100%,$C166&lt;&gt;"00/01/00",'Planning initial'!$G58&lt;O$5),1,0)</f>
        <v>0</v>
      </c>
      <c r="AL166">
        <f ca="1">IF(AND('Planning initial'!$E58=100%,$C166&lt;&gt;"00/01/00",'Planning initial'!$G58&lt;P$5),1,0)</f>
        <v>0</v>
      </c>
      <c r="AM166">
        <f ca="1">IF(AND('Planning initial'!$E58=100%,$C166&lt;&gt;"00/01/00",'Planning initial'!$G58&lt;Q$5),1,0)</f>
        <v>0</v>
      </c>
      <c r="AN166">
        <f ca="1">IF(AND('Planning initial'!$E58=100%,$C166&lt;&gt;"00/01/00",'Planning initial'!$G58&lt;R$5),1,0)</f>
        <v>0</v>
      </c>
    </row>
    <row r="167" spans="1:40" x14ac:dyDescent="0.25">
      <c r="A167" cm="1">
        <f t="array" aca="1" ref="A167" ca="1">_xlfn.IFS('Planning initial'!$G59&lt;= $B$6, 'Planning initial'!$B59, 'Planning initial'!$G59 &gt; $B$6, "")</f>
        <v>0</v>
      </c>
      <c r="B167" s="76" cm="1">
        <f t="array" aca="1" ref="B167" ca="1">_xlfn.IFS('Planning initial'!$G59 &lt;= $B$6, 'Planning initial'!$E59, 'Planning initial'!$G59 &gt; $B$6, "")</f>
        <v>0</v>
      </c>
      <c r="C167" t="str" cm="1">
        <f t="array" aca="1" ref="C167" ca="1">TEXT(_xlfn.IFS('Planning initial'!$G59 &lt;= $B$6, 'Planning initial'!$F59, 'Planning initial'!$G59 &gt; $B$6, ""), "JJ/MM/AA")</f>
        <v>00/01/00</v>
      </c>
      <c r="D167" t="str" cm="1">
        <f t="array" aca="1" ref="D167" ca="1">TEXT(_xlfn.IFS('Planning initial'!$G59 &lt;= $B$6,'Planning initial'!$G59, 'Planning initial'!$G59&gt; $B$6, ""), "JJ/MM/AA")</f>
        <v>00/01/00</v>
      </c>
      <c r="E167">
        <f t="shared" ca="1" si="17"/>
        <v>0</v>
      </c>
      <c r="F167" s="75">
        <f ca="1">IF(AND('Planning initial'!$G59&lt;='Base de données'!$B$6,D167&lt;&gt;"00/01/00"),1,0)</f>
        <v>0</v>
      </c>
      <c r="G167" s="151">
        <f t="shared" ca="1" si="18"/>
        <v>0</v>
      </c>
      <c r="H167" s="164"/>
      <c r="I167" s="164"/>
      <c r="J167" s="164"/>
      <c r="K167" s="164"/>
      <c r="L167" s="164"/>
      <c r="M167">
        <v>0</v>
      </c>
      <c r="N167">
        <f ca="1">IF(AND('Planning initial'!$G59&lt;F$5,$C167&lt;&gt;"00/01/00"),1,0)</f>
        <v>0</v>
      </c>
      <c r="O167">
        <f ca="1">IF(AND('Planning initial'!$G59&lt;G$5,$C167&lt;&gt;"00/01/00"),1,0)</f>
        <v>0</v>
      </c>
      <c r="P167">
        <f ca="1">IF(AND('Planning initial'!$G59&lt;H$5,$C167&lt;&gt;"00/01/00"),1,0)</f>
        <v>0</v>
      </c>
      <c r="Q167">
        <f ca="1">IF(AND('Planning initial'!$G59&lt;I$5,$C167&lt;&gt;"00/01/00"),1,0)</f>
        <v>0</v>
      </c>
      <c r="R167">
        <f ca="1">IF(AND('Planning initial'!$G59&lt;J$5,$C167&lt;&gt;"00/01/00"),1,0)</f>
        <v>0</v>
      </c>
      <c r="S167">
        <f ca="1">IF(AND('Planning initial'!$G59&lt;K$5,$C167&lt;&gt;"00/01/00"),1,0)</f>
        <v>0</v>
      </c>
      <c r="T167">
        <f ca="1">IF(AND('Planning initial'!$G59&lt;L$5,$C167&lt;&gt;"00/01/00"),1,0)</f>
        <v>0</v>
      </c>
      <c r="U167">
        <f ca="1">IF(AND('Planning initial'!$G59&lt;M$5,$C167&lt;&gt;"00/01/00"),1,0)</f>
        <v>0</v>
      </c>
      <c r="V167">
        <f ca="1">IF(AND('Planning initial'!$G59&lt;N$5,$C167&lt;&gt;"00/01/00"),1,0)</f>
        <v>0</v>
      </c>
      <c r="W167">
        <f ca="1">IF(AND('Planning initial'!$G59&lt;O$5,$C167&lt;&gt;"00/01/00"),1,0)</f>
        <v>0</v>
      </c>
      <c r="X167">
        <f ca="1">IF(AND('Planning initial'!$G59&lt;P$5,$C167&lt;&gt;"00/01/00"),1,0)</f>
        <v>0</v>
      </c>
      <c r="Y167">
        <f ca="1">IF(AND('Planning initial'!$G59&lt;Q$5,$C167&lt;&gt;"00/01/00"),1,0)</f>
        <v>0</v>
      </c>
      <c r="Z167">
        <f ca="1">IF(AND('Planning initial'!$G59&lt;R$5,$C167&lt;&gt;"00/01/00"),1,0)</f>
        <v>0</v>
      </c>
      <c r="AA167">
        <f ca="1">IF(AND('Planning initial'!$E59=100%,$C167&lt;&gt;"00/01/00",'Planning initial'!$G59&lt;E$5),1,0)</f>
        <v>0</v>
      </c>
      <c r="AB167">
        <f ca="1">IF(AND('Planning initial'!$E59=100%,$C167&lt;&gt;"00/01/00",'Planning initial'!$G59&lt;F$5),1,0)</f>
        <v>0</v>
      </c>
      <c r="AC167">
        <f ca="1">IF(AND('Planning initial'!$E59=100%,$C167&lt;&gt;"00/01/00",'Planning initial'!$G59&lt;G$5),1,0)</f>
        <v>0</v>
      </c>
      <c r="AD167">
        <f ca="1">IF(AND('Planning initial'!$E59=100%,$C167&lt;&gt;"00/01/00",'Planning initial'!$G59&lt;H$5),1,0)</f>
        <v>0</v>
      </c>
      <c r="AE167">
        <f ca="1">IF(AND('Planning initial'!$E59=100%,$C167&lt;&gt;"00/01/00",'Planning initial'!$G59&lt;I$5),1,0)</f>
        <v>0</v>
      </c>
      <c r="AF167">
        <f ca="1">IF(AND('Planning initial'!$E59=100%,$C167&lt;&gt;"00/01/00",'Planning initial'!$G59&lt;J$5),1,0)</f>
        <v>0</v>
      </c>
      <c r="AG167">
        <f ca="1">IF(AND('Planning initial'!$E59=100%,$C167&lt;&gt;"00/01/00",'Planning initial'!$G59&lt;K$5),1,0)</f>
        <v>0</v>
      </c>
      <c r="AH167">
        <f ca="1">IF(AND('Planning initial'!$E59=100%,$C167&lt;&gt;"00/01/00",'Planning initial'!$G59&lt;L$5),1,0)</f>
        <v>0</v>
      </c>
      <c r="AI167">
        <f ca="1">IF(AND('Planning initial'!$E59=100%,$C167&lt;&gt;"00/01/00",'Planning initial'!$G59&lt;M$5),1,0)</f>
        <v>0</v>
      </c>
      <c r="AJ167">
        <f ca="1">IF(AND('Planning initial'!$E59=100%,$C167&lt;&gt;"00/01/00",'Planning initial'!$G59&lt;N$5),1,0)</f>
        <v>0</v>
      </c>
      <c r="AK167">
        <f ca="1">IF(AND('Planning initial'!$E59=100%,$C167&lt;&gt;"00/01/00",'Planning initial'!$G59&lt;O$5),1,0)</f>
        <v>0</v>
      </c>
      <c r="AL167">
        <f ca="1">IF(AND('Planning initial'!$E59=100%,$C167&lt;&gt;"00/01/00",'Planning initial'!$G59&lt;P$5),1,0)</f>
        <v>0</v>
      </c>
      <c r="AM167">
        <f ca="1">IF(AND('Planning initial'!$E59=100%,$C167&lt;&gt;"00/01/00",'Planning initial'!$G59&lt;Q$5),1,0)</f>
        <v>0</v>
      </c>
      <c r="AN167">
        <f ca="1">IF(AND('Planning initial'!$E59=100%,$C167&lt;&gt;"00/01/00",'Planning initial'!$G59&lt;R$5),1,0)</f>
        <v>0</v>
      </c>
    </row>
    <row r="168" spans="1:40" x14ac:dyDescent="0.25">
      <c r="A168" cm="1">
        <f t="array" aca="1" ref="A168" ca="1">_xlfn.IFS('Planning initial'!$G60&lt;= $B$6, 'Planning initial'!$B60, 'Planning initial'!$G60 &gt; $B$6, "")</f>
        <v>0</v>
      </c>
      <c r="B168" s="76" cm="1">
        <f t="array" aca="1" ref="B168" ca="1">_xlfn.IFS('Planning initial'!$G60 &lt;= $B$6, 'Planning initial'!$E60, 'Planning initial'!$G60 &gt; $B$6, "")</f>
        <v>0</v>
      </c>
      <c r="C168" t="str" cm="1">
        <f t="array" aca="1" ref="C168" ca="1">TEXT(_xlfn.IFS('Planning initial'!$G60 &lt;= $B$6, 'Planning initial'!$F60, 'Planning initial'!$G60 &gt; $B$6, ""), "JJ/MM/AA")</f>
        <v>00/01/00</v>
      </c>
      <c r="D168" t="str" cm="1">
        <f t="array" aca="1" ref="D168" ca="1">TEXT(_xlfn.IFS('Planning initial'!$G60 &lt;= $B$6,'Planning initial'!$G60, 'Planning initial'!$G60&gt; $B$6, ""), "JJ/MM/AA")</f>
        <v>00/01/00</v>
      </c>
      <c r="E168">
        <f t="shared" ca="1" si="17"/>
        <v>0</v>
      </c>
      <c r="F168" s="75">
        <f ca="1">IF(AND('Planning initial'!$G60&lt;='Base de données'!$B$6,D168&lt;&gt;"00/01/00"),1,0)</f>
        <v>0</v>
      </c>
      <c r="G168" s="151">
        <f t="shared" ca="1" si="18"/>
        <v>0</v>
      </c>
      <c r="H168" s="164"/>
      <c r="I168" s="164"/>
      <c r="J168" s="164"/>
      <c r="K168" s="164"/>
      <c r="L168" s="164"/>
      <c r="M168">
        <v>0</v>
      </c>
      <c r="N168">
        <f ca="1">IF(AND('Planning initial'!$G60&lt;F$5,$C168&lt;&gt;"00/01/00"),1,0)</f>
        <v>0</v>
      </c>
      <c r="O168">
        <f ca="1">IF(AND('Planning initial'!$G60&lt;G$5,$C168&lt;&gt;"00/01/00"),1,0)</f>
        <v>0</v>
      </c>
      <c r="P168">
        <f ca="1">IF(AND('Planning initial'!$G60&lt;H$5,$C168&lt;&gt;"00/01/00"),1,0)</f>
        <v>0</v>
      </c>
      <c r="Q168">
        <f ca="1">IF(AND('Planning initial'!$G60&lt;I$5,$C168&lt;&gt;"00/01/00"),1,0)</f>
        <v>0</v>
      </c>
      <c r="R168">
        <f ca="1">IF(AND('Planning initial'!$G60&lt;J$5,$C168&lt;&gt;"00/01/00"),1,0)</f>
        <v>0</v>
      </c>
      <c r="S168">
        <f ca="1">IF(AND('Planning initial'!$G60&lt;K$5,$C168&lt;&gt;"00/01/00"),1,0)</f>
        <v>0</v>
      </c>
      <c r="T168">
        <f ca="1">IF(AND('Planning initial'!$G60&lt;L$5,$C168&lt;&gt;"00/01/00"),1,0)</f>
        <v>0</v>
      </c>
      <c r="U168">
        <f ca="1">IF(AND('Planning initial'!$G60&lt;M$5,$C168&lt;&gt;"00/01/00"),1,0)</f>
        <v>0</v>
      </c>
      <c r="V168">
        <f ca="1">IF(AND('Planning initial'!$G60&lt;N$5,$C168&lt;&gt;"00/01/00"),1,0)</f>
        <v>0</v>
      </c>
      <c r="W168">
        <f ca="1">IF(AND('Planning initial'!$G60&lt;O$5,$C168&lt;&gt;"00/01/00"),1,0)</f>
        <v>0</v>
      </c>
      <c r="X168">
        <f ca="1">IF(AND('Planning initial'!$G60&lt;P$5,$C168&lt;&gt;"00/01/00"),1,0)</f>
        <v>0</v>
      </c>
      <c r="Y168">
        <f ca="1">IF(AND('Planning initial'!$G60&lt;Q$5,$C168&lt;&gt;"00/01/00"),1,0)</f>
        <v>0</v>
      </c>
      <c r="Z168">
        <f ca="1">IF(AND('Planning initial'!$G60&lt;R$5,$C168&lt;&gt;"00/01/00"),1,0)</f>
        <v>0</v>
      </c>
      <c r="AA168">
        <f ca="1">IF(AND('Planning initial'!$E60=100%,$C168&lt;&gt;"00/01/00",'Planning initial'!$G60&lt;E$5),1,0)</f>
        <v>0</v>
      </c>
      <c r="AB168">
        <f ca="1">IF(AND('Planning initial'!$E60=100%,$C168&lt;&gt;"00/01/00",'Planning initial'!$G60&lt;F$5),1,0)</f>
        <v>0</v>
      </c>
      <c r="AC168">
        <f ca="1">IF(AND('Planning initial'!$E60=100%,$C168&lt;&gt;"00/01/00",'Planning initial'!$G60&lt;G$5),1,0)</f>
        <v>0</v>
      </c>
      <c r="AD168">
        <f ca="1">IF(AND('Planning initial'!$E60=100%,$C168&lt;&gt;"00/01/00",'Planning initial'!$G60&lt;H$5),1,0)</f>
        <v>0</v>
      </c>
      <c r="AE168">
        <f ca="1">IF(AND('Planning initial'!$E60=100%,$C168&lt;&gt;"00/01/00",'Planning initial'!$G60&lt;I$5),1,0)</f>
        <v>0</v>
      </c>
      <c r="AF168">
        <f ca="1">IF(AND('Planning initial'!$E60=100%,$C168&lt;&gt;"00/01/00",'Planning initial'!$G60&lt;J$5),1,0)</f>
        <v>0</v>
      </c>
      <c r="AG168">
        <f ca="1">IF(AND('Planning initial'!$E60=100%,$C168&lt;&gt;"00/01/00",'Planning initial'!$G60&lt;K$5),1,0)</f>
        <v>0</v>
      </c>
      <c r="AH168">
        <f ca="1">IF(AND('Planning initial'!$E60=100%,$C168&lt;&gt;"00/01/00",'Planning initial'!$G60&lt;L$5),1,0)</f>
        <v>0</v>
      </c>
      <c r="AI168">
        <f ca="1">IF(AND('Planning initial'!$E60=100%,$C168&lt;&gt;"00/01/00",'Planning initial'!$G60&lt;M$5),1,0)</f>
        <v>0</v>
      </c>
      <c r="AJ168">
        <f ca="1">IF(AND('Planning initial'!$E60=100%,$C168&lt;&gt;"00/01/00",'Planning initial'!$G60&lt;N$5),1,0)</f>
        <v>0</v>
      </c>
      <c r="AK168">
        <f ca="1">IF(AND('Planning initial'!$E60=100%,$C168&lt;&gt;"00/01/00",'Planning initial'!$G60&lt;O$5),1,0)</f>
        <v>0</v>
      </c>
      <c r="AL168">
        <f ca="1">IF(AND('Planning initial'!$E60=100%,$C168&lt;&gt;"00/01/00",'Planning initial'!$G60&lt;P$5),1,0)</f>
        <v>0</v>
      </c>
      <c r="AM168">
        <f ca="1">IF(AND('Planning initial'!$E60=100%,$C168&lt;&gt;"00/01/00",'Planning initial'!$G60&lt;Q$5),1,0)</f>
        <v>0</v>
      </c>
      <c r="AN168">
        <f ca="1">IF(AND('Planning initial'!$E60=100%,$C168&lt;&gt;"00/01/00",'Planning initial'!$G60&lt;R$5),1,0)</f>
        <v>0</v>
      </c>
    </row>
    <row r="169" spans="1:40" x14ac:dyDescent="0.25">
      <c r="A169" cm="1">
        <f t="array" aca="1" ref="A169" ca="1">_xlfn.IFS('Planning initial'!$G61&lt;= $B$6, 'Planning initial'!$B61, 'Planning initial'!$G61 &gt; $B$6, "")</f>
        <v>0</v>
      </c>
      <c r="B169" s="76" cm="1">
        <f t="array" aca="1" ref="B169" ca="1">_xlfn.IFS('Planning initial'!$G61 &lt;= $B$6, 'Planning initial'!$E61, 'Planning initial'!$G61 &gt; $B$6, "")</f>
        <v>0</v>
      </c>
      <c r="C169" t="str" cm="1">
        <f t="array" aca="1" ref="C169" ca="1">TEXT(_xlfn.IFS('Planning initial'!$G61 &lt;= $B$6, 'Planning initial'!$F61, 'Planning initial'!$G61 &gt; $B$6, ""), "JJ/MM/AA")</f>
        <v>00/01/00</v>
      </c>
      <c r="D169" t="str" cm="1">
        <f t="array" aca="1" ref="D169" ca="1">TEXT(_xlfn.IFS('Planning initial'!$G61 &lt;= $B$6,'Planning initial'!$G61, 'Planning initial'!$G61&gt; $B$6, ""), "JJ/MM/AA")</f>
        <v>00/01/00</v>
      </c>
      <c r="E169">
        <f t="shared" ca="1" si="17"/>
        <v>0</v>
      </c>
      <c r="F169" s="75">
        <f ca="1">IF(AND('Planning initial'!$G61&lt;='Base de données'!$B$6,D169&lt;&gt;"00/01/00"),1,0)</f>
        <v>0</v>
      </c>
      <c r="G169" s="151">
        <f t="shared" ca="1" si="18"/>
        <v>0</v>
      </c>
      <c r="H169" s="164"/>
      <c r="I169" s="164"/>
      <c r="J169" s="164"/>
      <c r="K169" s="164"/>
      <c r="L169" s="164"/>
      <c r="M169">
        <v>0</v>
      </c>
      <c r="N169">
        <f ca="1">IF(AND('Planning initial'!$G61&lt;F$5,$C169&lt;&gt;"00/01/00"),1,0)</f>
        <v>0</v>
      </c>
      <c r="O169">
        <f ca="1">IF(AND('Planning initial'!$G61&lt;G$5,$C169&lt;&gt;"00/01/00"),1,0)</f>
        <v>0</v>
      </c>
      <c r="P169">
        <f ca="1">IF(AND('Planning initial'!$G61&lt;H$5,$C169&lt;&gt;"00/01/00"),1,0)</f>
        <v>0</v>
      </c>
      <c r="Q169">
        <f ca="1">IF(AND('Planning initial'!$G61&lt;I$5,$C169&lt;&gt;"00/01/00"),1,0)</f>
        <v>0</v>
      </c>
      <c r="R169">
        <f ca="1">IF(AND('Planning initial'!$G61&lt;J$5,$C169&lt;&gt;"00/01/00"),1,0)</f>
        <v>0</v>
      </c>
      <c r="S169">
        <f ca="1">IF(AND('Planning initial'!$G61&lt;K$5,$C169&lt;&gt;"00/01/00"),1,0)</f>
        <v>0</v>
      </c>
      <c r="T169">
        <f ca="1">IF(AND('Planning initial'!$G61&lt;L$5,$C169&lt;&gt;"00/01/00"),1,0)</f>
        <v>0</v>
      </c>
      <c r="U169">
        <f ca="1">IF(AND('Planning initial'!$G61&lt;M$5,$C169&lt;&gt;"00/01/00"),1,0)</f>
        <v>0</v>
      </c>
      <c r="V169">
        <f ca="1">IF(AND('Planning initial'!$G61&lt;N$5,$C169&lt;&gt;"00/01/00"),1,0)</f>
        <v>0</v>
      </c>
      <c r="W169">
        <f ca="1">IF(AND('Planning initial'!$G61&lt;O$5,$C169&lt;&gt;"00/01/00"),1,0)</f>
        <v>0</v>
      </c>
      <c r="X169">
        <f ca="1">IF(AND('Planning initial'!$G61&lt;P$5,$C169&lt;&gt;"00/01/00"),1,0)</f>
        <v>0</v>
      </c>
      <c r="Y169">
        <f ca="1">IF(AND('Planning initial'!$G61&lt;Q$5,$C169&lt;&gt;"00/01/00"),1,0)</f>
        <v>0</v>
      </c>
      <c r="Z169">
        <f ca="1">IF(AND('Planning initial'!$G61&lt;R$5,$C169&lt;&gt;"00/01/00"),1,0)</f>
        <v>0</v>
      </c>
      <c r="AA169">
        <f ca="1">IF(AND('Planning initial'!$E61=100%,$C169&lt;&gt;"00/01/00",'Planning initial'!$G61&lt;E$5),1,0)</f>
        <v>0</v>
      </c>
      <c r="AB169">
        <f ca="1">IF(AND('Planning initial'!$E61=100%,$C169&lt;&gt;"00/01/00",'Planning initial'!$G61&lt;F$5),1,0)</f>
        <v>0</v>
      </c>
      <c r="AC169">
        <f ca="1">IF(AND('Planning initial'!$E61=100%,$C169&lt;&gt;"00/01/00",'Planning initial'!$G61&lt;G$5),1,0)</f>
        <v>0</v>
      </c>
      <c r="AD169">
        <f ca="1">IF(AND('Planning initial'!$E61=100%,$C169&lt;&gt;"00/01/00",'Planning initial'!$G61&lt;H$5),1,0)</f>
        <v>0</v>
      </c>
      <c r="AE169">
        <f ca="1">IF(AND('Planning initial'!$E61=100%,$C169&lt;&gt;"00/01/00",'Planning initial'!$G61&lt;I$5),1,0)</f>
        <v>0</v>
      </c>
      <c r="AF169">
        <f ca="1">IF(AND('Planning initial'!$E61=100%,$C169&lt;&gt;"00/01/00",'Planning initial'!$G61&lt;J$5),1,0)</f>
        <v>0</v>
      </c>
      <c r="AG169">
        <f ca="1">IF(AND('Planning initial'!$E61=100%,$C169&lt;&gt;"00/01/00",'Planning initial'!$G61&lt;K$5),1,0)</f>
        <v>0</v>
      </c>
      <c r="AH169">
        <f ca="1">IF(AND('Planning initial'!$E61=100%,$C169&lt;&gt;"00/01/00",'Planning initial'!$G61&lt;L$5),1,0)</f>
        <v>0</v>
      </c>
      <c r="AI169">
        <f ca="1">IF(AND('Planning initial'!$E61=100%,$C169&lt;&gt;"00/01/00",'Planning initial'!$G61&lt;M$5),1,0)</f>
        <v>0</v>
      </c>
      <c r="AJ169">
        <f ca="1">IF(AND('Planning initial'!$E61=100%,$C169&lt;&gt;"00/01/00",'Planning initial'!$G61&lt;N$5),1,0)</f>
        <v>0</v>
      </c>
      <c r="AK169">
        <f ca="1">IF(AND('Planning initial'!$E61=100%,$C169&lt;&gt;"00/01/00",'Planning initial'!$G61&lt;O$5),1,0)</f>
        <v>0</v>
      </c>
      <c r="AL169">
        <f ca="1">IF(AND('Planning initial'!$E61=100%,$C169&lt;&gt;"00/01/00",'Planning initial'!$G61&lt;P$5),1,0)</f>
        <v>0</v>
      </c>
      <c r="AM169">
        <f ca="1">IF(AND('Planning initial'!$E61=100%,$C169&lt;&gt;"00/01/00",'Planning initial'!$G61&lt;Q$5),1,0)</f>
        <v>0</v>
      </c>
      <c r="AN169">
        <f ca="1">IF(AND('Planning initial'!$E61=100%,$C169&lt;&gt;"00/01/00",'Planning initial'!$G61&lt;R$5),1,0)</f>
        <v>0</v>
      </c>
    </row>
    <row r="170" spans="1:40" x14ac:dyDescent="0.25">
      <c r="A170" cm="1">
        <f t="array" aca="1" ref="A170" ca="1">_xlfn.IFS('Planning initial'!$G62&lt;= $B$6, 'Planning initial'!$B62, 'Planning initial'!$G62 &gt; $B$6, "")</f>
        <v>0</v>
      </c>
      <c r="B170" s="76" cm="1">
        <f t="array" aca="1" ref="B170" ca="1">_xlfn.IFS('Planning initial'!$G62 &lt;= $B$6, 'Planning initial'!$E62, 'Planning initial'!$G62 &gt; $B$6, "")</f>
        <v>0</v>
      </c>
      <c r="C170" t="str" cm="1">
        <f t="array" aca="1" ref="C170" ca="1">TEXT(_xlfn.IFS('Planning initial'!$G62 &lt;= $B$6, 'Planning initial'!$F62, 'Planning initial'!$G62 &gt; $B$6, ""), "JJ/MM/AA")</f>
        <v>00/01/00</v>
      </c>
      <c r="D170" t="str" cm="1">
        <f t="array" aca="1" ref="D170" ca="1">TEXT(_xlfn.IFS('Planning initial'!$G62 &lt;= $B$6,'Planning initial'!$G62, 'Planning initial'!$G62&gt; $B$6, ""), "JJ/MM/AA")</f>
        <v>00/01/00</v>
      </c>
      <c r="E170">
        <f t="shared" ca="1" si="17"/>
        <v>0</v>
      </c>
      <c r="F170" s="75">
        <f ca="1">IF(AND('Planning initial'!$G62&lt;='Base de données'!$B$6,D170&lt;&gt;"00/01/00"),1,0)</f>
        <v>0</v>
      </c>
      <c r="G170" s="151">
        <f t="shared" ca="1" si="18"/>
        <v>0</v>
      </c>
      <c r="H170" s="164"/>
      <c r="I170" s="164"/>
      <c r="J170" s="164"/>
      <c r="K170" s="164"/>
      <c r="L170" s="164"/>
      <c r="M170">
        <v>0</v>
      </c>
      <c r="N170">
        <f ca="1">IF(AND('Planning initial'!$G62&lt;F$5,$C170&lt;&gt;"00/01/00"),1,0)</f>
        <v>0</v>
      </c>
      <c r="O170">
        <f ca="1">IF(AND('Planning initial'!$G62&lt;G$5,$C170&lt;&gt;"00/01/00"),1,0)</f>
        <v>0</v>
      </c>
      <c r="P170">
        <f ca="1">IF(AND('Planning initial'!$G62&lt;H$5,$C170&lt;&gt;"00/01/00"),1,0)</f>
        <v>0</v>
      </c>
      <c r="Q170">
        <f ca="1">IF(AND('Planning initial'!$G62&lt;I$5,$C170&lt;&gt;"00/01/00"),1,0)</f>
        <v>0</v>
      </c>
      <c r="R170">
        <f ca="1">IF(AND('Planning initial'!$G62&lt;J$5,$C170&lt;&gt;"00/01/00"),1,0)</f>
        <v>0</v>
      </c>
      <c r="S170">
        <f ca="1">IF(AND('Planning initial'!$G62&lt;K$5,$C170&lt;&gt;"00/01/00"),1,0)</f>
        <v>0</v>
      </c>
      <c r="T170">
        <f ca="1">IF(AND('Planning initial'!$G62&lt;L$5,$C170&lt;&gt;"00/01/00"),1,0)</f>
        <v>0</v>
      </c>
      <c r="U170">
        <f ca="1">IF(AND('Planning initial'!$G62&lt;M$5,$C170&lt;&gt;"00/01/00"),1,0)</f>
        <v>0</v>
      </c>
      <c r="V170">
        <f ca="1">IF(AND('Planning initial'!$G62&lt;N$5,$C170&lt;&gt;"00/01/00"),1,0)</f>
        <v>0</v>
      </c>
      <c r="W170">
        <f ca="1">IF(AND('Planning initial'!$G62&lt;O$5,$C170&lt;&gt;"00/01/00"),1,0)</f>
        <v>0</v>
      </c>
      <c r="X170">
        <f ca="1">IF(AND('Planning initial'!$G62&lt;P$5,$C170&lt;&gt;"00/01/00"),1,0)</f>
        <v>0</v>
      </c>
      <c r="Y170">
        <f ca="1">IF(AND('Planning initial'!$G62&lt;Q$5,$C170&lt;&gt;"00/01/00"),1,0)</f>
        <v>0</v>
      </c>
      <c r="Z170">
        <f ca="1">IF(AND('Planning initial'!$G62&lt;R$5,$C170&lt;&gt;"00/01/00"),1,0)</f>
        <v>0</v>
      </c>
      <c r="AA170">
        <f ca="1">IF(AND('Planning initial'!$E62=100%,$C170&lt;&gt;"00/01/00",'Planning initial'!$G62&lt;E$5),1,0)</f>
        <v>0</v>
      </c>
      <c r="AB170">
        <f ca="1">IF(AND('Planning initial'!$E62=100%,$C170&lt;&gt;"00/01/00",'Planning initial'!$G62&lt;F$5),1,0)</f>
        <v>0</v>
      </c>
      <c r="AC170">
        <f ca="1">IF(AND('Planning initial'!$E62=100%,$C170&lt;&gt;"00/01/00",'Planning initial'!$G62&lt;G$5),1,0)</f>
        <v>0</v>
      </c>
      <c r="AD170">
        <f ca="1">IF(AND('Planning initial'!$E62=100%,$C170&lt;&gt;"00/01/00",'Planning initial'!$G62&lt;H$5),1,0)</f>
        <v>0</v>
      </c>
      <c r="AE170">
        <f ca="1">IF(AND('Planning initial'!$E62=100%,$C170&lt;&gt;"00/01/00",'Planning initial'!$G62&lt;I$5),1,0)</f>
        <v>0</v>
      </c>
      <c r="AF170">
        <f ca="1">IF(AND('Planning initial'!$E62=100%,$C170&lt;&gt;"00/01/00",'Planning initial'!$G62&lt;J$5),1,0)</f>
        <v>0</v>
      </c>
      <c r="AG170">
        <f ca="1">IF(AND('Planning initial'!$E62=100%,$C170&lt;&gt;"00/01/00",'Planning initial'!$G62&lt;K$5),1,0)</f>
        <v>0</v>
      </c>
      <c r="AH170">
        <f ca="1">IF(AND('Planning initial'!$E62=100%,$C170&lt;&gt;"00/01/00",'Planning initial'!$G62&lt;L$5),1,0)</f>
        <v>0</v>
      </c>
      <c r="AI170">
        <f ca="1">IF(AND('Planning initial'!$E62=100%,$C170&lt;&gt;"00/01/00",'Planning initial'!$G62&lt;M$5),1,0)</f>
        <v>0</v>
      </c>
      <c r="AJ170">
        <f ca="1">IF(AND('Planning initial'!$E62=100%,$C170&lt;&gt;"00/01/00",'Planning initial'!$G62&lt;N$5),1,0)</f>
        <v>0</v>
      </c>
      <c r="AK170">
        <f ca="1">IF(AND('Planning initial'!$E62=100%,$C170&lt;&gt;"00/01/00",'Planning initial'!$G62&lt;O$5),1,0)</f>
        <v>0</v>
      </c>
      <c r="AL170">
        <f ca="1">IF(AND('Planning initial'!$E62=100%,$C170&lt;&gt;"00/01/00",'Planning initial'!$G62&lt;P$5),1,0)</f>
        <v>0</v>
      </c>
      <c r="AM170">
        <f ca="1">IF(AND('Planning initial'!$E62=100%,$C170&lt;&gt;"00/01/00",'Planning initial'!$G62&lt;Q$5),1,0)</f>
        <v>0</v>
      </c>
      <c r="AN170">
        <f ca="1">IF(AND('Planning initial'!$E62=100%,$C170&lt;&gt;"00/01/00",'Planning initial'!$G62&lt;R$5),1,0)</f>
        <v>0</v>
      </c>
    </row>
    <row r="171" spans="1:40" x14ac:dyDescent="0.25">
      <c r="A171" cm="1">
        <f t="array" aca="1" ref="A171" ca="1">_xlfn.IFS('Planning initial'!$G63&lt;= $B$6, 'Planning initial'!$B63, 'Planning initial'!$G63 &gt; $B$6, "")</f>
        <v>0</v>
      </c>
      <c r="B171" s="76" cm="1">
        <f t="array" aca="1" ref="B171" ca="1">_xlfn.IFS('Planning initial'!$G63 &lt;= $B$6, 'Planning initial'!$E63, 'Planning initial'!$G63 &gt; $B$6, "")</f>
        <v>0</v>
      </c>
      <c r="C171" t="str" cm="1">
        <f t="array" aca="1" ref="C171" ca="1">TEXT(_xlfn.IFS('Planning initial'!$G63 &lt;= $B$6, 'Planning initial'!$F63, 'Planning initial'!$G63 &gt; $B$6, ""), "JJ/MM/AA")</f>
        <v>00/01/00</v>
      </c>
      <c r="D171" t="str" cm="1">
        <f t="array" aca="1" ref="D171" ca="1">TEXT(_xlfn.IFS('Planning initial'!$G63 &lt;= $B$6,'Planning initial'!$G63, 'Planning initial'!$G63&gt; $B$6, ""), "JJ/MM/AA")</f>
        <v>00/01/00</v>
      </c>
      <c r="E171">
        <f t="shared" ca="1" si="17"/>
        <v>0</v>
      </c>
      <c r="F171" s="75">
        <f ca="1">IF(AND('Planning initial'!$G63&lt;='Base de données'!$B$6,D171&lt;&gt;"00/01/00"),1,0)</f>
        <v>0</v>
      </c>
      <c r="G171" s="151">
        <f t="shared" ca="1" si="18"/>
        <v>0</v>
      </c>
      <c r="H171" s="164"/>
      <c r="I171" s="164"/>
      <c r="J171" s="164"/>
      <c r="K171" s="164"/>
      <c r="L171" s="164"/>
      <c r="M171">
        <v>0</v>
      </c>
      <c r="N171">
        <f ca="1">IF(AND('Planning initial'!$G63&lt;F$5,$C171&lt;&gt;"00/01/00"),1,0)</f>
        <v>0</v>
      </c>
      <c r="O171">
        <f ca="1">IF(AND('Planning initial'!$G63&lt;G$5,$C171&lt;&gt;"00/01/00"),1,0)</f>
        <v>0</v>
      </c>
      <c r="P171">
        <f ca="1">IF(AND('Planning initial'!$G63&lt;H$5,$C171&lt;&gt;"00/01/00"),1,0)</f>
        <v>0</v>
      </c>
      <c r="Q171">
        <f ca="1">IF(AND('Planning initial'!$G63&lt;I$5,$C171&lt;&gt;"00/01/00"),1,0)</f>
        <v>0</v>
      </c>
      <c r="R171">
        <f ca="1">IF(AND('Planning initial'!$G63&lt;J$5,$C171&lt;&gt;"00/01/00"),1,0)</f>
        <v>0</v>
      </c>
      <c r="S171">
        <f ca="1">IF(AND('Planning initial'!$G63&lt;K$5,$C171&lt;&gt;"00/01/00"),1,0)</f>
        <v>0</v>
      </c>
      <c r="T171">
        <f ca="1">IF(AND('Planning initial'!$G63&lt;L$5,$C171&lt;&gt;"00/01/00"),1,0)</f>
        <v>0</v>
      </c>
      <c r="U171">
        <f ca="1">IF(AND('Planning initial'!$G63&lt;M$5,$C171&lt;&gt;"00/01/00"),1,0)</f>
        <v>0</v>
      </c>
      <c r="V171">
        <f ca="1">IF(AND('Planning initial'!$G63&lt;N$5,$C171&lt;&gt;"00/01/00"),1,0)</f>
        <v>0</v>
      </c>
      <c r="W171">
        <f ca="1">IF(AND('Planning initial'!$G63&lt;O$5,$C171&lt;&gt;"00/01/00"),1,0)</f>
        <v>0</v>
      </c>
      <c r="X171">
        <f ca="1">IF(AND('Planning initial'!$G63&lt;P$5,$C171&lt;&gt;"00/01/00"),1,0)</f>
        <v>0</v>
      </c>
      <c r="Y171">
        <f ca="1">IF(AND('Planning initial'!$G63&lt;Q$5,$C171&lt;&gt;"00/01/00"),1,0)</f>
        <v>0</v>
      </c>
      <c r="Z171">
        <f ca="1">IF(AND('Planning initial'!$G63&lt;R$5,$C171&lt;&gt;"00/01/00"),1,0)</f>
        <v>0</v>
      </c>
      <c r="AA171">
        <f ca="1">IF(AND('Planning initial'!$E63=100%,$C171&lt;&gt;"00/01/00",'Planning initial'!$G63&lt;E$5),1,0)</f>
        <v>0</v>
      </c>
      <c r="AB171">
        <f ca="1">IF(AND('Planning initial'!$E63=100%,$C171&lt;&gt;"00/01/00",'Planning initial'!$G63&lt;F$5),1,0)</f>
        <v>0</v>
      </c>
      <c r="AC171">
        <f ca="1">IF(AND('Planning initial'!$E63=100%,$C171&lt;&gt;"00/01/00",'Planning initial'!$G63&lt;G$5),1,0)</f>
        <v>0</v>
      </c>
      <c r="AD171">
        <f ca="1">IF(AND('Planning initial'!$E63=100%,$C171&lt;&gt;"00/01/00",'Planning initial'!$G63&lt;H$5),1,0)</f>
        <v>0</v>
      </c>
      <c r="AE171">
        <f ca="1">IF(AND('Planning initial'!$E63=100%,$C171&lt;&gt;"00/01/00",'Planning initial'!$G63&lt;I$5),1,0)</f>
        <v>0</v>
      </c>
      <c r="AF171">
        <f ca="1">IF(AND('Planning initial'!$E63=100%,$C171&lt;&gt;"00/01/00",'Planning initial'!$G63&lt;J$5),1,0)</f>
        <v>0</v>
      </c>
      <c r="AG171">
        <f ca="1">IF(AND('Planning initial'!$E63=100%,$C171&lt;&gt;"00/01/00",'Planning initial'!$G63&lt;K$5),1,0)</f>
        <v>0</v>
      </c>
      <c r="AH171">
        <f ca="1">IF(AND('Planning initial'!$E63=100%,$C171&lt;&gt;"00/01/00",'Planning initial'!$G63&lt;L$5),1,0)</f>
        <v>0</v>
      </c>
      <c r="AI171">
        <f ca="1">IF(AND('Planning initial'!$E63=100%,$C171&lt;&gt;"00/01/00",'Planning initial'!$G63&lt;M$5),1,0)</f>
        <v>0</v>
      </c>
      <c r="AJ171">
        <f ca="1">IF(AND('Planning initial'!$E63=100%,$C171&lt;&gt;"00/01/00",'Planning initial'!$G63&lt;N$5),1,0)</f>
        <v>0</v>
      </c>
      <c r="AK171">
        <f ca="1">IF(AND('Planning initial'!$E63=100%,$C171&lt;&gt;"00/01/00",'Planning initial'!$G63&lt;O$5),1,0)</f>
        <v>0</v>
      </c>
      <c r="AL171">
        <f ca="1">IF(AND('Planning initial'!$E63=100%,$C171&lt;&gt;"00/01/00",'Planning initial'!$G63&lt;P$5),1,0)</f>
        <v>0</v>
      </c>
      <c r="AM171">
        <f ca="1">IF(AND('Planning initial'!$E63=100%,$C171&lt;&gt;"00/01/00",'Planning initial'!$G63&lt;Q$5),1,0)</f>
        <v>0</v>
      </c>
      <c r="AN171">
        <f ca="1">IF(AND('Planning initial'!$E63=100%,$C171&lt;&gt;"00/01/00",'Planning initial'!$G63&lt;R$5),1,0)</f>
        <v>0</v>
      </c>
    </row>
    <row r="172" spans="1:40" x14ac:dyDescent="0.25">
      <c r="A172" cm="1">
        <f t="array" aca="1" ref="A172" ca="1">_xlfn.IFS('Planning initial'!$G64&lt;= $B$6, 'Planning initial'!$B64, 'Planning initial'!$G64 &gt; $B$6, "")</f>
        <v>0</v>
      </c>
      <c r="B172" s="76" cm="1">
        <f t="array" aca="1" ref="B172" ca="1">_xlfn.IFS('Planning initial'!$G64 &lt;= $B$6, 'Planning initial'!$E64, 'Planning initial'!$G64 &gt; $B$6, "")</f>
        <v>0</v>
      </c>
      <c r="C172" t="str" cm="1">
        <f t="array" aca="1" ref="C172" ca="1">TEXT(_xlfn.IFS('Planning initial'!$G64 &lt;= $B$6, 'Planning initial'!$F64, 'Planning initial'!$G64 &gt; $B$6, ""), "JJ/MM/AA")</f>
        <v>00/01/00</v>
      </c>
      <c r="D172" t="str" cm="1">
        <f t="array" aca="1" ref="D172" ca="1">TEXT(_xlfn.IFS('Planning initial'!$G64 &lt;= $B$6,'Planning initial'!$G64, 'Planning initial'!$G64&gt; $B$6, ""), "JJ/MM/AA")</f>
        <v>00/01/00</v>
      </c>
      <c r="E172">
        <f t="shared" ca="1" si="17"/>
        <v>0</v>
      </c>
      <c r="F172" s="75">
        <f ca="1">IF(AND('Planning initial'!$G64&lt;='Base de données'!$B$6,D172&lt;&gt;"00/01/00"),1,0)</f>
        <v>0</v>
      </c>
      <c r="G172" s="151">
        <f t="shared" ca="1" si="18"/>
        <v>0</v>
      </c>
      <c r="H172" s="164"/>
      <c r="I172" s="164"/>
      <c r="J172" s="164"/>
      <c r="K172" s="164"/>
      <c r="L172" s="164"/>
      <c r="M172">
        <v>0</v>
      </c>
      <c r="N172">
        <f ca="1">IF(AND('Planning initial'!$G64&lt;F$5,$C172&lt;&gt;"00/01/00"),1,0)</f>
        <v>0</v>
      </c>
      <c r="O172">
        <f ca="1">IF(AND('Planning initial'!$G64&lt;G$5,$C172&lt;&gt;"00/01/00"),1,0)</f>
        <v>0</v>
      </c>
      <c r="P172">
        <f ca="1">IF(AND('Planning initial'!$G64&lt;H$5,$C172&lt;&gt;"00/01/00"),1,0)</f>
        <v>0</v>
      </c>
      <c r="Q172">
        <f ca="1">IF(AND('Planning initial'!$G64&lt;I$5,$C172&lt;&gt;"00/01/00"),1,0)</f>
        <v>0</v>
      </c>
      <c r="R172">
        <f ca="1">IF(AND('Planning initial'!$G64&lt;J$5,$C172&lt;&gt;"00/01/00"),1,0)</f>
        <v>0</v>
      </c>
      <c r="S172">
        <f ca="1">IF(AND('Planning initial'!$G64&lt;K$5,$C172&lt;&gt;"00/01/00"),1,0)</f>
        <v>0</v>
      </c>
      <c r="T172">
        <f ca="1">IF(AND('Planning initial'!$G64&lt;L$5,$C172&lt;&gt;"00/01/00"),1,0)</f>
        <v>0</v>
      </c>
      <c r="U172">
        <f ca="1">IF(AND('Planning initial'!$G64&lt;M$5,$C172&lt;&gt;"00/01/00"),1,0)</f>
        <v>0</v>
      </c>
      <c r="V172">
        <f ca="1">IF(AND('Planning initial'!$G64&lt;N$5,$C172&lt;&gt;"00/01/00"),1,0)</f>
        <v>0</v>
      </c>
      <c r="W172">
        <f ca="1">IF(AND('Planning initial'!$G64&lt;O$5,$C172&lt;&gt;"00/01/00"),1,0)</f>
        <v>0</v>
      </c>
      <c r="X172">
        <f ca="1">IF(AND('Planning initial'!$G64&lt;P$5,$C172&lt;&gt;"00/01/00"),1,0)</f>
        <v>0</v>
      </c>
      <c r="Y172">
        <f ca="1">IF(AND('Planning initial'!$G64&lt;Q$5,$C172&lt;&gt;"00/01/00"),1,0)</f>
        <v>0</v>
      </c>
      <c r="Z172">
        <f ca="1">IF(AND('Planning initial'!$G64&lt;R$5,$C172&lt;&gt;"00/01/00"),1,0)</f>
        <v>0</v>
      </c>
      <c r="AA172">
        <f ca="1">IF(AND('Planning initial'!$E64=100%,$C172&lt;&gt;"00/01/00",'Planning initial'!$G64&lt;E$5),1,0)</f>
        <v>0</v>
      </c>
      <c r="AB172">
        <f ca="1">IF(AND('Planning initial'!$E64=100%,$C172&lt;&gt;"00/01/00",'Planning initial'!$G64&lt;F$5),1,0)</f>
        <v>0</v>
      </c>
      <c r="AC172">
        <f ca="1">IF(AND('Planning initial'!$E64=100%,$C172&lt;&gt;"00/01/00",'Planning initial'!$G64&lt;G$5),1,0)</f>
        <v>0</v>
      </c>
      <c r="AD172">
        <f ca="1">IF(AND('Planning initial'!$E64=100%,$C172&lt;&gt;"00/01/00",'Planning initial'!$G64&lt;H$5),1,0)</f>
        <v>0</v>
      </c>
      <c r="AE172">
        <f ca="1">IF(AND('Planning initial'!$E64=100%,$C172&lt;&gt;"00/01/00",'Planning initial'!$G64&lt;I$5),1,0)</f>
        <v>0</v>
      </c>
      <c r="AF172">
        <f ca="1">IF(AND('Planning initial'!$E64=100%,$C172&lt;&gt;"00/01/00",'Planning initial'!$G64&lt;J$5),1,0)</f>
        <v>0</v>
      </c>
      <c r="AG172">
        <f ca="1">IF(AND('Planning initial'!$E64=100%,$C172&lt;&gt;"00/01/00",'Planning initial'!$G64&lt;K$5),1,0)</f>
        <v>0</v>
      </c>
      <c r="AH172">
        <f ca="1">IF(AND('Planning initial'!$E64=100%,$C172&lt;&gt;"00/01/00",'Planning initial'!$G64&lt;L$5),1,0)</f>
        <v>0</v>
      </c>
      <c r="AI172">
        <f ca="1">IF(AND('Planning initial'!$E64=100%,$C172&lt;&gt;"00/01/00",'Planning initial'!$G64&lt;M$5),1,0)</f>
        <v>0</v>
      </c>
      <c r="AJ172">
        <f ca="1">IF(AND('Planning initial'!$E64=100%,$C172&lt;&gt;"00/01/00",'Planning initial'!$G64&lt;N$5),1,0)</f>
        <v>0</v>
      </c>
      <c r="AK172">
        <f ca="1">IF(AND('Planning initial'!$E64=100%,$C172&lt;&gt;"00/01/00",'Planning initial'!$G64&lt;O$5),1,0)</f>
        <v>0</v>
      </c>
      <c r="AL172">
        <f ca="1">IF(AND('Planning initial'!$E64=100%,$C172&lt;&gt;"00/01/00",'Planning initial'!$G64&lt;P$5),1,0)</f>
        <v>0</v>
      </c>
      <c r="AM172">
        <f ca="1">IF(AND('Planning initial'!$E64=100%,$C172&lt;&gt;"00/01/00",'Planning initial'!$G64&lt;Q$5),1,0)</f>
        <v>0</v>
      </c>
      <c r="AN172">
        <f ca="1">IF(AND('Planning initial'!$E64=100%,$C172&lt;&gt;"00/01/00",'Planning initial'!$G64&lt;R$5),1,0)</f>
        <v>0</v>
      </c>
    </row>
    <row r="173" spans="1:40" x14ac:dyDescent="0.25">
      <c r="A173" cm="1">
        <f t="array" aca="1" ref="A173" ca="1">_xlfn.IFS('Planning initial'!$G65&lt;= $B$6, 'Planning initial'!$B65, 'Planning initial'!$G65 &gt; $B$6, "")</f>
        <v>0</v>
      </c>
      <c r="B173" s="76" cm="1">
        <f t="array" aca="1" ref="B173" ca="1">_xlfn.IFS('Planning initial'!$G65 &lt;= $B$6, 'Planning initial'!$E65, 'Planning initial'!$G65 &gt; $B$6, "")</f>
        <v>0</v>
      </c>
      <c r="C173" t="str" cm="1">
        <f t="array" aca="1" ref="C173" ca="1">TEXT(_xlfn.IFS('Planning initial'!$G65 &lt;= $B$6, 'Planning initial'!$F65, 'Planning initial'!$G65 &gt; $B$6, ""), "JJ/MM/AA")</f>
        <v>00/01/00</v>
      </c>
      <c r="D173" t="str" cm="1">
        <f t="array" aca="1" ref="D173" ca="1">TEXT(_xlfn.IFS('Planning initial'!$G65 &lt;= $B$6,'Planning initial'!$G65, 'Planning initial'!$G65&gt; $B$6, ""), "JJ/MM/AA")</f>
        <v>00/01/00</v>
      </c>
      <c r="E173">
        <f t="shared" ca="1" si="17"/>
        <v>0</v>
      </c>
      <c r="F173" s="75">
        <f ca="1">IF(AND('Planning initial'!$G65&lt;='Base de données'!$B$6,D173&lt;&gt;"00/01/00"),1,0)</f>
        <v>0</v>
      </c>
      <c r="G173" s="151">
        <f t="shared" ca="1" si="18"/>
        <v>0</v>
      </c>
      <c r="H173" s="164"/>
      <c r="I173" s="164"/>
      <c r="J173" s="164"/>
      <c r="K173" s="164"/>
      <c r="L173" s="164"/>
      <c r="M173">
        <v>0</v>
      </c>
      <c r="N173">
        <f ca="1">IF(AND('Planning initial'!$G65&lt;F$5,$C173&lt;&gt;"00/01/00"),1,0)</f>
        <v>0</v>
      </c>
      <c r="O173">
        <f ca="1">IF(AND('Planning initial'!$G65&lt;G$5,$C173&lt;&gt;"00/01/00"),1,0)</f>
        <v>0</v>
      </c>
      <c r="P173">
        <f ca="1">IF(AND('Planning initial'!$G65&lt;H$5,$C173&lt;&gt;"00/01/00"),1,0)</f>
        <v>0</v>
      </c>
      <c r="Q173">
        <f ca="1">IF(AND('Planning initial'!$G65&lt;I$5,$C173&lt;&gt;"00/01/00"),1,0)</f>
        <v>0</v>
      </c>
      <c r="R173">
        <f ca="1">IF(AND('Planning initial'!$G65&lt;J$5,$C173&lt;&gt;"00/01/00"),1,0)</f>
        <v>0</v>
      </c>
      <c r="S173">
        <f ca="1">IF(AND('Planning initial'!$G65&lt;K$5,$C173&lt;&gt;"00/01/00"),1,0)</f>
        <v>0</v>
      </c>
      <c r="T173">
        <f ca="1">IF(AND('Planning initial'!$G65&lt;L$5,$C173&lt;&gt;"00/01/00"),1,0)</f>
        <v>0</v>
      </c>
      <c r="U173">
        <f ca="1">IF(AND('Planning initial'!$G65&lt;M$5,$C173&lt;&gt;"00/01/00"),1,0)</f>
        <v>0</v>
      </c>
      <c r="V173">
        <f ca="1">IF(AND('Planning initial'!$G65&lt;N$5,$C173&lt;&gt;"00/01/00"),1,0)</f>
        <v>0</v>
      </c>
      <c r="W173">
        <f ca="1">IF(AND('Planning initial'!$G65&lt;O$5,$C173&lt;&gt;"00/01/00"),1,0)</f>
        <v>0</v>
      </c>
      <c r="X173">
        <f ca="1">IF(AND('Planning initial'!$G65&lt;P$5,$C173&lt;&gt;"00/01/00"),1,0)</f>
        <v>0</v>
      </c>
      <c r="Y173">
        <f ca="1">IF(AND('Planning initial'!$G65&lt;Q$5,$C173&lt;&gt;"00/01/00"),1,0)</f>
        <v>0</v>
      </c>
      <c r="Z173">
        <f ca="1">IF(AND('Planning initial'!$G65&lt;R$5,$C173&lt;&gt;"00/01/00"),1,0)</f>
        <v>0</v>
      </c>
      <c r="AA173">
        <f ca="1">IF(AND('Planning initial'!$E65=100%,$C173&lt;&gt;"00/01/00",'Planning initial'!$G65&lt;E$5),1,0)</f>
        <v>0</v>
      </c>
      <c r="AB173">
        <f ca="1">IF(AND('Planning initial'!$E65=100%,$C173&lt;&gt;"00/01/00",'Planning initial'!$G65&lt;F$5),1,0)</f>
        <v>0</v>
      </c>
      <c r="AC173">
        <f ca="1">IF(AND('Planning initial'!$E65=100%,$C173&lt;&gt;"00/01/00",'Planning initial'!$G65&lt;G$5),1,0)</f>
        <v>0</v>
      </c>
      <c r="AD173">
        <f ca="1">IF(AND('Planning initial'!$E65=100%,$C173&lt;&gt;"00/01/00",'Planning initial'!$G65&lt;H$5),1,0)</f>
        <v>0</v>
      </c>
      <c r="AE173">
        <f ca="1">IF(AND('Planning initial'!$E65=100%,$C173&lt;&gt;"00/01/00",'Planning initial'!$G65&lt;I$5),1,0)</f>
        <v>0</v>
      </c>
      <c r="AF173">
        <f ca="1">IF(AND('Planning initial'!$E65=100%,$C173&lt;&gt;"00/01/00",'Planning initial'!$G65&lt;J$5),1,0)</f>
        <v>0</v>
      </c>
      <c r="AG173">
        <f ca="1">IF(AND('Planning initial'!$E65=100%,$C173&lt;&gt;"00/01/00",'Planning initial'!$G65&lt;K$5),1,0)</f>
        <v>0</v>
      </c>
      <c r="AH173">
        <f ca="1">IF(AND('Planning initial'!$E65=100%,$C173&lt;&gt;"00/01/00",'Planning initial'!$G65&lt;L$5),1,0)</f>
        <v>0</v>
      </c>
      <c r="AI173">
        <f ca="1">IF(AND('Planning initial'!$E65=100%,$C173&lt;&gt;"00/01/00",'Planning initial'!$G65&lt;M$5),1,0)</f>
        <v>0</v>
      </c>
      <c r="AJ173">
        <f ca="1">IF(AND('Planning initial'!$E65=100%,$C173&lt;&gt;"00/01/00",'Planning initial'!$G65&lt;N$5),1,0)</f>
        <v>0</v>
      </c>
      <c r="AK173">
        <f ca="1">IF(AND('Planning initial'!$E65=100%,$C173&lt;&gt;"00/01/00",'Planning initial'!$G65&lt;O$5),1,0)</f>
        <v>0</v>
      </c>
      <c r="AL173">
        <f ca="1">IF(AND('Planning initial'!$E65=100%,$C173&lt;&gt;"00/01/00",'Planning initial'!$G65&lt;P$5),1,0)</f>
        <v>0</v>
      </c>
      <c r="AM173">
        <f ca="1">IF(AND('Planning initial'!$E65=100%,$C173&lt;&gt;"00/01/00",'Planning initial'!$G65&lt;Q$5),1,0)</f>
        <v>0</v>
      </c>
      <c r="AN173">
        <f ca="1">IF(AND('Planning initial'!$E65=100%,$C173&lt;&gt;"00/01/00",'Planning initial'!$G65&lt;R$5),1,0)</f>
        <v>0</v>
      </c>
    </row>
    <row r="174" spans="1:40" x14ac:dyDescent="0.25">
      <c r="A174" cm="1">
        <f t="array" aca="1" ref="A174" ca="1">_xlfn.IFS('Planning initial'!$G66&lt;= $B$6, 'Planning initial'!$B66, 'Planning initial'!$G66 &gt; $B$6, "")</f>
        <v>0</v>
      </c>
      <c r="B174" s="76" cm="1">
        <f t="array" aca="1" ref="B174" ca="1">_xlfn.IFS('Planning initial'!$G66 &lt;= $B$6, 'Planning initial'!$E66, 'Planning initial'!$G66 &gt; $B$6, "")</f>
        <v>0</v>
      </c>
      <c r="C174" t="str" cm="1">
        <f t="array" aca="1" ref="C174" ca="1">TEXT(_xlfn.IFS('Planning initial'!$G66 &lt;= $B$6, 'Planning initial'!$F66, 'Planning initial'!$G66 &gt; $B$6, ""), "JJ/MM/AA")</f>
        <v>00/01/00</v>
      </c>
      <c r="D174" t="str" cm="1">
        <f t="array" aca="1" ref="D174" ca="1">TEXT(_xlfn.IFS('Planning initial'!$G66 &lt;= $B$6,'Planning initial'!$G66, 'Planning initial'!$G66&gt; $B$6, ""), "JJ/MM/AA")</f>
        <v>00/01/00</v>
      </c>
      <c r="E174">
        <f t="shared" ca="1" si="17"/>
        <v>0</v>
      </c>
      <c r="F174" s="75">
        <f ca="1">IF(AND('Planning initial'!$G66&lt;='Base de données'!$B$6,D174&lt;&gt;"00/01/00"),1,0)</f>
        <v>0</v>
      </c>
      <c r="G174" s="151">
        <f t="shared" ca="1" si="18"/>
        <v>0</v>
      </c>
      <c r="H174" s="164"/>
      <c r="I174" s="164"/>
      <c r="J174" s="164"/>
      <c r="K174" s="164"/>
      <c r="L174" s="164"/>
      <c r="M174">
        <v>0</v>
      </c>
      <c r="N174">
        <f ca="1">IF(AND('Planning initial'!$G66&lt;F$5,$C174&lt;&gt;"00/01/00"),1,0)</f>
        <v>0</v>
      </c>
      <c r="O174">
        <f ca="1">IF(AND('Planning initial'!$G66&lt;G$5,$C174&lt;&gt;"00/01/00"),1,0)</f>
        <v>0</v>
      </c>
      <c r="P174">
        <f ca="1">IF(AND('Planning initial'!$G66&lt;H$5,$C174&lt;&gt;"00/01/00"),1,0)</f>
        <v>0</v>
      </c>
      <c r="Q174">
        <f ca="1">IF(AND('Planning initial'!$G66&lt;I$5,$C174&lt;&gt;"00/01/00"),1,0)</f>
        <v>0</v>
      </c>
      <c r="R174">
        <f ca="1">IF(AND('Planning initial'!$G66&lt;J$5,$C174&lt;&gt;"00/01/00"),1,0)</f>
        <v>0</v>
      </c>
      <c r="S174">
        <f ca="1">IF(AND('Planning initial'!$G66&lt;K$5,$C174&lt;&gt;"00/01/00"),1,0)</f>
        <v>0</v>
      </c>
      <c r="T174">
        <f ca="1">IF(AND('Planning initial'!$G66&lt;L$5,$C174&lt;&gt;"00/01/00"),1,0)</f>
        <v>0</v>
      </c>
      <c r="U174">
        <f ca="1">IF(AND('Planning initial'!$G66&lt;M$5,$C174&lt;&gt;"00/01/00"),1,0)</f>
        <v>0</v>
      </c>
      <c r="V174">
        <f ca="1">IF(AND('Planning initial'!$G66&lt;N$5,$C174&lt;&gt;"00/01/00"),1,0)</f>
        <v>0</v>
      </c>
      <c r="W174">
        <f ca="1">IF(AND('Planning initial'!$G66&lt;O$5,$C174&lt;&gt;"00/01/00"),1,0)</f>
        <v>0</v>
      </c>
      <c r="X174">
        <f ca="1">IF(AND('Planning initial'!$G66&lt;P$5,$C174&lt;&gt;"00/01/00"),1,0)</f>
        <v>0</v>
      </c>
      <c r="Y174">
        <f ca="1">IF(AND('Planning initial'!$G66&lt;Q$5,$C174&lt;&gt;"00/01/00"),1,0)</f>
        <v>0</v>
      </c>
      <c r="Z174">
        <f ca="1">IF(AND('Planning initial'!$G66&lt;R$5,$C174&lt;&gt;"00/01/00"),1,0)</f>
        <v>0</v>
      </c>
      <c r="AA174">
        <f ca="1">IF(AND('Planning initial'!$E66=100%,$C174&lt;&gt;"00/01/00",'Planning initial'!$G66&lt;E$5),1,0)</f>
        <v>0</v>
      </c>
      <c r="AB174">
        <f ca="1">IF(AND('Planning initial'!$E66=100%,$C174&lt;&gt;"00/01/00",'Planning initial'!$G66&lt;F$5),1,0)</f>
        <v>0</v>
      </c>
      <c r="AC174">
        <f ca="1">IF(AND('Planning initial'!$E66=100%,$C174&lt;&gt;"00/01/00",'Planning initial'!$G66&lt;G$5),1,0)</f>
        <v>0</v>
      </c>
      <c r="AD174">
        <f ca="1">IF(AND('Planning initial'!$E66=100%,$C174&lt;&gt;"00/01/00",'Planning initial'!$G66&lt;H$5),1,0)</f>
        <v>0</v>
      </c>
      <c r="AE174">
        <f ca="1">IF(AND('Planning initial'!$E66=100%,$C174&lt;&gt;"00/01/00",'Planning initial'!$G66&lt;I$5),1,0)</f>
        <v>0</v>
      </c>
      <c r="AF174">
        <f ca="1">IF(AND('Planning initial'!$E66=100%,$C174&lt;&gt;"00/01/00",'Planning initial'!$G66&lt;J$5),1,0)</f>
        <v>0</v>
      </c>
      <c r="AG174">
        <f ca="1">IF(AND('Planning initial'!$E66=100%,$C174&lt;&gt;"00/01/00",'Planning initial'!$G66&lt;K$5),1,0)</f>
        <v>0</v>
      </c>
      <c r="AH174">
        <f ca="1">IF(AND('Planning initial'!$E66=100%,$C174&lt;&gt;"00/01/00",'Planning initial'!$G66&lt;L$5),1,0)</f>
        <v>0</v>
      </c>
      <c r="AI174">
        <f ca="1">IF(AND('Planning initial'!$E66=100%,$C174&lt;&gt;"00/01/00",'Planning initial'!$G66&lt;M$5),1,0)</f>
        <v>0</v>
      </c>
      <c r="AJ174">
        <f ca="1">IF(AND('Planning initial'!$E66=100%,$C174&lt;&gt;"00/01/00",'Planning initial'!$G66&lt;N$5),1,0)</f>
        <v>0</v>
      </c>
      <c r="AK174">
        <f ca="1">IF(AND('Planning initial'!$E66=100%,$C174&lt;&gt;"00/01/00",'Planning initial'!$G66&lt;O$5),1,0)</f>
        <v>0</v>
      </c>
      <c r="AL174">
        <f ca="1">IF(AND('Planning initial'!$E66=100%,$C174&lt;&gt;"00/01/00",'Planning initial'!$G66&lt;P$5),1,0)</f>
        <v>0</v>
      </c>
      <c r="AM174">
        <f ca="1">IF(AND('Planning initial'!$E66=100%,$C174&lt;&gt;"00/01/00",'Planning initial'!$G66&lt;Q$5),1,0)</f>
        <v>0</v>
      </c>
      <c r="AN174">
        <f ca="1">IF(AND('Planning initial'!$E66=100%,$C174&lt;&gt;"00/01/00",'Planning initial'!$G66&lt;R$5),1,0)</f>
        <v>0</v>
      </c>
    </row>
    <row r="175" spans="1:40" x14ac:dyDescent="0.25">
      <c r="A175" cm="1">
        <f t="array" aca="1" ref="A175" ca="1">_xlfn.IFS('Planning initial'!$G67&lt;= $B$6, 'Planning initial'!$B67, 'Planning initial'!$G67 &gt; $B$6, "")</f>
        <v>0</v>
      </c>
      <c r="B175" s="76" cm="1">
        <f t="array" aca="1" ref="B175" ca="1">_xlfn.IFS('Planning initial'!$G67 &lt;= $B$6, 'Planning initial'!$E67, 'Planning initial'!$G67 &gt; $B$6, "")</f>
        <v>0</v>
      </c>
      <c r="C175" t="str" cm="1">
        <f t="array" aca="1" ref="C175" ca="1">TEXT(_xlfn.IFS('Planning initial'!$G67 &lt;= $B$6, 'Planning initial'!$F67, 'Planning initial'!$G67 &gt; $B$6, ""), "JJ/MM/AA")</f>
        <v>00/01/00</v>
      </c>
      <c r="D175" t="str" cm="1">
        <f t="array" aca="1" ref="D175" ca="1">TEXT(_xlfn.IFS('Planning initial'!$G67 &lt;= $B$6,'Planning initial'!$G67, 'Planning initial'!$G67&gt; $B$6, ""), "JJ/MM/AA")</f>
        <v>00/01/00</v>
      </c>
      <c r="E175">
        <f t="shared" ca="1" si="17"/>
        <v>0</v>
      </c>
      <c r="F175" s="75">
        <f ca="1">IF(AND('Planning initial'!$G67&lt;='Base de données'!$B$6,D175&lt;&gt;"00/01/00"),1,0)</f>
        <v>0</v>
      </c>
      <c r="G175" s="151">
        <f t="shared" ca="1" si="18"/>
        <v>0</v>
      </c>
      <c r="H175" s="164"/>
      <c r="I175" s="164"/>
      <c r="J175" s="164"/>
      <c r="K175" s="164"/>
      <c r="L175" s="164"/>
      <c r="M175">
        <v>0</v>
      </c>
      <c r="N175">
        <f ca="1">IF(AND('Planning initial'!$G67&lt;F$5,$C175&lt;&gt;"00/01/00"),1,0)</f>
        <v>0</v>
      </c>
      <c r="O175">
        <f ca="1">IF(AND('Planning initial'!$G67&lt;G$5,$C175&lt;&gt;"00/01/00"),1,0)</f>
        <v>0</v>
      </c>
      <c r="P175">
        <f ca="1">IF(AND('Planning initial'!$G67&lt;H$5,$C175&lt;&gt;"00/01/00"),1,0)</f>
        <v>0</v>
      </c>
      <c r="Q175">
        <f ca="1">IF(AND('Planning initial'!$G67&lt;I$5,$C175&lt;&gt;"00/01/00"),1,0)</f>
        <v>0</v>
      </c>
      <c r="R175">
        <f ca="1">IF(AND('Planning initial'!$G67&lt;J$5,$C175&lt;&gt;"00/01/00"),1,0)</f>
        <v>0</v>
      </c>
      <c r="S175">
        <f ca="1">IF(AND('Planning initial'!$G67&lt;K$5,$C175&lt;&gt;"00/01/00"),1,0)</f>
        <v>0</v>
      </c>
      <c r="T175">
        <f ca="1">IF(AND('Planning initial'!$G67&lt;L$5,$C175&lt;&gt;"00/01/00"),1,0)</f>
        <v>0</v>
      </c>
      <c r="U175">
        <f ca="1">IF(AND('Planning initial'!$G67&lt;M$5,$C175&lt;&gt;"00/01/00"),1,0)</f>
        <v>0</v>
      </c>
      <c r="V175">
        <f ca="1">IF(AND('Planning initial'!$G67&lt;N$5,$C175&lt;&gt;"00/01/00"),1,0)</f>
        <v>0</v>
      </c>
      <c r="W175">
        <f ca="1">IF(AND('Planning initial'!$G67&lt;O$5,$C175&lt;&gt;"00/01/00"),1,0)</f>
        <v>0</v>
      </c>
      <c r="X175">
        <f ca="1">IF(AND('Planning initial'!$G67&lt;P$5,$C175&lt;&gt;"00/01/00"),1,0)</f>
        <v>0</v>
      </c>
      <c r="Y175">
        <f ca="1">IF(AND('Planning initial'!$G67&lt;Q$5,$C175&lt;&gt;"00/01/00"),1,0)</f>
        <v>0</v>
      </c>
      <c r="Z175">
        <f ca="1">IF(AND('Planning initial'!$G67&lt;R$5,$C175&lt;&gt;"00/01/00"),1,0)</f>
        <v>0</v>
      </c>
      <c r="AA175">
        <f ca="1">IF(AND('Planning initial'!$E67=100%,$C175&lt;&gt;"00/01/00",'Planning initial'!$G67&lt;E$5),1,0)</f>
        <v>0</v>
      </c>
      <c r="AB175">
        <f ca="1">IF(AND('Planning initial'!$E67=100%,$C175&lt;&gt;"00/01/00",'Planning initial'!$G67&lt;F$5),1,0)</f>
        <v>0</v>
      </c>
      <c r="AC175">
        <f ca="1">IF(AND('Planning initial'!$E67=100%,$C175&lt;&gt;"00/01/00",'Planning initial'!$G67&lt;G$5),1,0)</f>
        <v>0</v>
      </c>
      <c r="AD175">
        <f ca="1">IF(AND('Planning initial'!$E67=100%,$C175&lt;&gt;"00/01/00",'Planning initial'!$G67&lt;H$5),1,0)</f>
        <v>0</v>
      </c>
      <c r="AE175">
        <f ca="1">IF(AND('Planning initial'!$E67=100%,$C175&lt;&gt;"00/01/00",'Planning initial'!$G67&lt;I$5),1,0)</f>
        <v>0</v>
      </c>
      <c r="AF175">
        <f ca="1">IF(AND('Planning initial'!$E67=100%,$C175&lt;&gt;"00/01/00",'Planning initial'!$G67&lt;J$5),1,0)</f>
        <v>0</v>
      </c>
      <c r="AG175">
        <f ca="1">IF(AND('Planning initial'!$E67=100%,$C175&lt;&gt;"00/01/00",'Planning initial'!$G67&lt;K$5),1,0)</f>
        <v>0</v>
      </c>
      <c r="AH175">
        <f ca="1">IF(AND('Planning initial'!$E67=100%,$C175&lt;&gt;"00/01/00",'Planning initial'!$G67&lt;L$5),1,0)</f>
        <v>0</v>
      </c>
      <c r="AI175">
        <f ca="1">IF(AND('Planning initial'!$E67=100%,$C175&lt;&gt;"00/01/00",'Planning initial'!$G67&lt;M$5),1,0)</f>
        <v>0</v>
      </c>
      <c r="AJ175">
        <f ca="1">IF(AND('Planning initial'!$E67=100%,$C175&lt;&gt;"00/01/00",'Planning initial'!$G67&lt;N$5),1,0)</f>
        <v>0</v>
      </c>
      <c r="AK175">
        <f ca="1">IF(AND('Planning initial'!$E67=100%,$C175&lt;&gt;"00/01/00",'Planning initial'!$G67&lt;O$5),1,0)</f>
        <v>0</v>
      </c>
      <c r="AL175">
        <f ca="1">IF(AND('Planning initial'!$E67=100%,$C175&lt;&gt;"00/01/00",'Planning initial'!$G67&lt;P$5),1,0)</f>
        <v>0</v>
      </c>
      <c r="AM175">
        <f ca="1">IF(AND('Planning initial'!$E67=100%,$C175&lt;&gt;"00/01/00",'Planning initial'!$G67&lt;Q$5),1,0)</f>
        <v>0</v>
      </c>
      <c r="AN175">
        <f ca="1">IF(AND('Planning initial'!$E67=100%,$C175&lt;&gt;"00/01/00",'Planning initial'!$G67&lt;R$5),1,0)</f>
        <v>0</v>
      </c>
    </row>
    <row r="176" spans="1:40" x14ac:dyDescent="0.25">
      <c r="A176" cm="1">
        <f t="array" aca="1" ref="A176" ca="1">_xlfn.IFS('Planning initial'!$G68&lt;= $B$6, 'Planning initial'!$B68, 'Planning initial'!$G68 &gt; $B$6, "")</f>
        <v>0</v>
      </c>
      <c r="B176" s="76" cm="1">
        <f t="array" aca="1" ref="B176" ca="1">_xlfn.IFS('Planning initial'!$G68 &lt;= $B$6, 'Planning initial'!$E68, 'Planning initial'!$G68 &gt; $B$6, "")</f>
        <v>0</v>
      </c>
      <c r="C176" t="str" cm="1">
        <f t="array" aca="1" ref="C176" ca="1">TEXT(_xlfn.IFS('Planning initial'!$G68 &lt;= $B$6, 'Planning initial'!$F68, 'Planning initial'!$G68 &gt; $B$6, ""), "JJ/MM/AA")</f>
        <v>00/01/00</v>
      </c>
      <c r="D176" t="str" cm="1">
        <f t="array" aca="1" ref="D176" ca="1">TEXT(_xlfn.IFS('Planning initial'!$G68 &lt;= $B$6,'Planning initial'!$G68, 'Planning initial'!$G68&gt; $B$6, ""), "JJ/MM/AA")</f>
        <v>00/01/00</v>
      </c>
      <c r="E176">
        <f t="shared" ca="1" si="17"/>
        <v>0</v>
      </c>
      <c r="F176" s="75">
        <f ca="1">IF(AND('Planning initial'!$G68&lt;='Base de données'!$B$6,D176&lt;&gt;"00/01/00"),1,0)</f>
        <v>0</v>
      </c>
      <c r="G176" s="151">
        <f t="shared" ca="1" si="18"/>
        <v>0</v>
      </c>
      <c r="H176" s="164"/>
      <c r="I176" s="164"/>
      <c r="J176" s="164"/>
      <c r="K176" s="164"/>
      <c r="L176" s="164"/>
      <c r="M176">
        <v>0</v>
      </c>
      <c r="N176">
        <f ca="1">IF(AND('Planning initial'!$G68&lt;F$5,$C176&lt;&gt;"00/01/00"),1,0)</f>
        <v>0</v>
      </c>
      <c r="O176">
        <f ca="1">IF(AND('Planning initial'!$G68&lt;G$5,$C176&lt;&gt;"00/01/00"),1,0)</f>
        <v>0</v>
      </c>
      <c r="P176">
        <f ca="1">IF(AND('Planning initial'!$G68&lt;H$5,$C176&lt;&gt;"00/01/00"),1,0)</f>
        <v>0</v>
      </c>
      <c r="Q176">
        <f ca="1">IF(AND('Planning initial'!$G68&lt;I$5,$C176&lt;&gt;"00/01/00"),1,0)</f>
        <v>0</v>
      </c>
      <c r="R176">
        <f ca="1">IF(AND('Planning initial'!$G68&lt;J$5,$C176&lt;&gt;"00/01/00"),1,0)</f>
        <v>0</v>
      </c>
      <c r="S176">
        <f ca="1">IF(AND('Planning initial'!$G68&lt;K$5,$C176&lt;&gt;"00/01/00"),1,0)</f>
        <v>0</v>
      </c>
      <c r="T176">
        <f ca="1">IF(AND('Planning initial'!$G68&lt;L$5,$C176&lt;&gt;"00/01/00"),1,0)</f>
        <v>0</v>
      </c>
      <c r="U176">
        <f ca="1">IF(AND('Planning initial'!$G68&lt;M$5,$C176&lt;&gt;"00/01/00"),1,0)</f>
        <v>0</v>
      </c>
      <c r="V176">
        <f ca="1">IF(AND('Planning initial'!$G68&lt;N$5,$C176&lt;&gt;"00/01/00"),1,0)</f>
        <v>0</v>
      </c>
      <c r="W176">
        <f ca="1">IF(AND('Planning initial'!$G68&lt;O$5,$C176&lt;&gt;"00/01/00"),1,0)</f>
        <v>0</v>
      </c>
      <c r="X176">
        <f ca="1">IF(AND('Planning initial'!$G68&lt;P$5,$C176&lt;&gt;"00/01/00"),1,0)</f>
        <v>0</v>
      </c>
      <c r="Y176">
        <f ca="1">IF(AND('Planning initial'!$G68&lt;Q$5,$C176&lt;&gt;"00/01/00"),1,0)</f>
        <v>0</v>
      </c>
      <c r="Z176">
        <f ca="1">IF(AND('Planning initial'!$G68&lt;R$5,$C176&lt;&gt;"00/01/00"),1,0)</f>
        <v>0</v>
      </c>
      <c r="AA176">
        <f ca="1">IF(AND('Planning initial'!$E68=100%,$C176&lt;&gt;"00/01/00",'Planning initial'!$G68&lt;E$5),1,0)</f>
        <v>0</v>
      </c>
      <c r="AB176">
        <f ca="1">IF(AND('Planning initial'!$E68=100%,$C176&lt;&gt;"00/01/00",'Planning initial'!$G68&lt;F$5),1,0)</f>
        <v>0</v>
      </c>
      <c r="AC176">
        <f ca="1">IF(AND('Planning initial'!$E68=100%,$C176&lt;&gt;"00/01/00",'Planning initial'!$G68&lt;G$5),1,0)</f>
        <v>0</v>
      </c>
      <c r="AD176">
        <f ca="1">IF(AND('Planning initial'!$E68=100%,$C176&lt;&gt;"00/01/00",'Planning initial'!$G68&lt;H$5),1,0)</f>
        <v>0</v>
      </c>
      <c r="AE176">
        <f ca="1">IF(AND('Planning initial'!$E68=100%,$C176&lt;&gt;"00/01/00",'Planning initial'!$G68&lt;I$5),1,0)</f>
        <v>0</v>
      </c>
      <c r="AF176">
        <f ca="1">IF(AND('Planning initial'!$E68=100%,$C176&lt;&gt;"00/01/00",'Planning initial'!$G68&lt;J$5),1,0)</f>
        <v>0</v>
      </c>
      <c r="AG176">
        <f ca="1">IF(AND('Planning initial'!$E68=100%,$C176&lt;&gt;"00/01/00",'Planning initial'!$G68&lt;K$5),1,0)</f>
        <v>0</v>
      </c>
      <c r="AH176">
        <f ca="1">IF(AND('Planning initial'!$E68=100%,$C176&lt;&gt;"00/01/00",'Planning initial'!$G68&lt;L$5),1,0)</f>
        <v>0</v>
      </c>
      <c r="AI176">
        <f ca="1">IF(AND('Planning initial'!$E68=100%,$C176&lt;&gt;"00/01/00",'Planning initial'!$G68&lt;M$5),1,0)</f>
        <v>0</v>
      </c>
      <c r="AJ176">
        <f ca="1">IF(AND('Planning initial'!$E68=100%,$C176&lt;&gt;"00/01/00",'Planning initial'!$G68&lt;N$5),1,0)</f>
        <v>0</v>
      </c>
      <c r="AK176">
        <f ca="1">IF(AND('Planning initial'!$E68=100%,$C176&lt;&gt;"00/01/00",'Planning initial'!$G68&lt;O$5),1,0)</f>
        <v>0</v>
      </c>
      <c r="AL176">
        <f ca="1">IF(AND('Planning initial'!$E68=100%,$C176&lt;&gt;"00/01/00",'Planning initial'!$G68&lt;P$5),1,0)</f>
        <v>0</v>
      </c>
      <c r="AM176">
        <f ca="1">IF(AND('Planning initial'!$E68=100%,$C176&lt;&gt;"00/01/00",'Planning initial'!$G68&lt;Q$5),1,0)</f>
        <v>0</v>
      </c>
      <c r="AN176">
        <f ca="1">IF(AND('Planning initial'!$E68=100%,$C176&lt;&gt;"00/01/00",'Planning initial'!$G68&lt;R$5),1,0)</f>
        <v>0</v>
      </c>
    </row>
    <row r="177" spans="1:40" x14ac:dyDescent="0.25">
      <c r="A177" cm="1">
        <f t="array" aca="1" ref="A177" ca="1">_xlfn.IFS('Planning initial'!$G69&lt;= $B$6, 'Planning initial'!$B69, 'Planning initial'!$G69 &gt; $B$6, "")</f>
        <v>0</v>
      </c>
      <c r="B177" s="76" cm="1">
        <f t="array" aca="1" ref="B177" ca="1">_xlfn.IFS('Planning initial'!$G69 &lt;= $B$6, 'Planning initial'!$E69, 'Planning initial'!$G69 &gt; $B$6, "")</f>
        <v>0</v>
      </c>
      <c r="C177" t="str" cm="1">
        <f t="array" aca="1" ref="C177" ca="1">TEXT(_xlfn.IFS('Planning initial'!$G69 &lt;= $B$6, 'Planning initial'!$F69, 'Planning initial'!$G69 &gt; $B$6, ""), "JJ/MM/AA")</f>
        <v>00/01/00</v>
      </c>
      <c r="D177" t="str" cm="1">
        <f t="array" aca="1" ref="D177" ca="1">TEXT(_xlfn.IFS('Planning initial'!$G69 &lt;= $B$6,'Planning initial'!$G69, 'Planning initial'!$G69&gt; $B$6, ""), "JJ/MM/AA")</f>
        <v>00/01/00</v>
      </c>
      <c r="E177">
        <f t="shared" ca="1" si="17"/>
        <v>0</v>
      </c>
      <c r="F177" s="75">
        <f ca="1">IF(AND('Planning initial'!$G69&lt;='Base de données'!$B$6,D177&lt;&gt;"00/01/00"),1,0)</f>
        <v>0</v>
      </c>
      <c r="G177" s="151">
        <f t="shared" ca="1" si="18"/>
        <v>0</v>
      </c>
      <c r="H177" s="164"/>
      <c r="I177" s="164"/>
      <c r="J177" s="164"/>
      <c r="K177" s="164"/>
      <c r="L177" s="164"/>
      <c r="M177">
        <v>0</v>
      </c>
      <c r="N177">
        <f ca="1">IF(AND('Planning initial'!$G69&lt;F$5,$C177&lt;&gt;"00/01/00"),1,0)</f>
        <v>0</v>
      </c>
      <c r="O177">
        <f ca="1">IF(AND('Planning initial'!$G69&lt;G$5,$C177&lt;&gt;"00/01/00"),1,0)</f>
        <v>0</v>
      </c>
      <c r="P177">
        <f ca="1">IF(AND('Planning initial'!$G69&lt;H$5,$C177&lt;&gt;"00/01/00"),1,0)</f>
        <v>0</v>
      </c>
      <c r="Q177">
        <f ca="1">IF(AND('Planning initial'!$G69&lt;I$5,$C177&lt;&gt;"00/01/00"),1,0)</f>
        <v>0</v>
      </c>
      <c r="R177">
        <f ca="1">IF(AND('Planning initial'!$G69&lt;J$5,$C177&lt;&gt;"00/01/00"),1,0)</f>
        <v>0</v>
      </c>
      <c r="S177">
        <f ca="1">IF(AND('Planning initial'!$G69&lt;K$5,$C177&lt;&gt;"00/01/00"),1,0)</f>
        <v>0</v>
      </c>
      <c r="T177">
        <f ca="1">IF(AND('Planning initial'!$G69&lt;L$5,$C177&lt;&gt;"00/01/00"),1,0)</f>
        <v>0</v>
      </c>
      <c r="U177">
        <f ca="1">IF(AND('Planning initial'!$G69&lt;M$5,$C177&lt;&gt;"00/01/00"),1,0)</f>
        <v>0</v>
      </c>
      <c r="V177">
        <f ca="1">IF(AND('Planning initial'!$G69&lt;N$5,$C177&lt;&gt;"00/01/00"),1,0)</f>
        <v>0</v>
      </c>
      <c r="W177">
        <f ca="1">IF(AND('Planning initial'!$G69&lt;O$5,$C177&lt;&gt;"00/01/00"),1,0)</f>
        <v>0</v>
      </c>
      <c r="X177">
        <f ca="1">IF(AND('Planning initial'!$G69&lt;P$5,$C177&lt;&gt;"00/01/00"),1,0)</f>
        <v>0</v>
      </c>
      <c r="Y177">
        <f ca="1">IF(AND('Planning initial'!$G69&lt;Q$5,$C177&lt;&gt;"00/01/00"),1,0)</f>
        <v>0</v>
      </c>
      <c r="Z177">
        <f ca="1">IF(AND('Planning initial'!$G69&lt;R$5,$C177&lt;&gt;"00/01/00"),1,0)</f>
        <v>0</v>
      </c>
      <c r="AA177">
        <f ca="1">IF(AND('Planning initial'!$E69=100%,$C177&lt;&gt;"00/01/00",'Planning initial'!$G69&lt;E$5),1,0)</f>
        <v>0</v>
      </c>
      <c r="AB177">
        <f ca="1">IF(AND('Planning initial'!$E69=100%,$C177&lt;&gt;"00/01/00",'Planning initial'!$G69&lt;F$5),1,0)</f>
        <v>0</v>
      </c>
      <c r="AC177">
        <f ca="1">IF(AND('Planning initial'!$E69=100%,$C177&lt;&gt;"00/01/00",'Planning initial'!$G69&lt;G$5),1,0)</f>
        <v>0</v>
      </c>
      <c r="AD177">
        <f ca="1">IF(AND('Planning initial'!$E69=100%,$C177&lt;&gt;"00/01/00",'Planning initial'!$G69&lt;H$5),1,0)</f>
        <v>0</v>
      </c>
      <c r="AE177">
        <f ca="1">IF(AND('Planning initial'!$E69=100%,$C177&lt;&gt;"00/01/00",'Planning initial'!$G69&lt;I$5),1,0)</f>
        <v>0</v>
      </c>
      <c r="AF177">
        <f ca="1">IF(AND('Planning initial'!$E69=100%,$C177&lt;&gt;"00/01/00",'Planning initial'!$G69&lt;J$5),1,0)</f>
        <v>0</v>
      </c>
      <c r="AG177">
        <f ca="1">IF(AND('Planning initial'!$E69=100%,$C177&lt;&gt;"00/01/00",'Planning initial'!$G69&lt;K$5),1,0)</f>
        <v>0</v>
      </c>
      <c r="AH177">
        <f ca="1">IF(AND('Planning initial'!$E69=100%,$C177&lt;&gt;"00/01/00",'Planning initial'!$G69&lt;L$5),1,0)</f>
        <v>0</v>
      </c>
      <c r="AI177">
        <f ca="1">IF(AND('Planning initial'!$E69=100%,$C177&lt;&gt;"00/01/00",'Planning initial'!$G69&lt;M$5),1,0)</f>
        <v>0</v>
      </c>
      <c r="AJ177">
        <f ca="1">IF(AND('Planning initial'!$E69=100%,$C177&lt;&gt;"00/01/00",'Planning initial'!$G69&lt;N$5),1,0)</f>
        <v>0</v>
      </c>
      <c r="AK177">
        <f ca="1">IF(AND('Planning initial'!$E69=100%,$C177&lt;&gt;"00/01/00",'Planning initial'!$G69&lt;O$5),1,0)</f>
        <v>0</v>
      </c>
      <c r="AL177">
        <f ca="1">IF(AND('Planning initial'!$E69=100%,$C177&lt;&gt;"00/01/00",'Planning initial'!$G69&lt;P$5),1,0)</f>
        <v>0</v>
      </c>
      <c r="AM177">
        <f ca="1">IF(AND('Planning initial'!$E69=100%,$C177&lt;&gt;"00/01/00",'Planning initial'!$G69&lt;Q$5),1,0)</f>
        <v>0</v>
      </c>
      <c r="AN177">
        <f ca="1">IF(AND('Planning initial'!$E69=100%,$C177&lt;&gt;"00/01/00",'Planning initial'!$G69&lt;R$5),1,0)</f>
        <v>0</v>
      </c>
    </row>
    <row r="178" spans="1:40" x14ac:dyDescent="0.25">
      <c r="A178" cm="1">
        <f t="array" aca="1" ref="A178" ca="1">_xlfn.IFS('Planning initial'!$G70&lt;= $B$6, 'Planning initial'!$B70, 'Planning initial'!$G70 &gt; $B$6, "")</f>
        <v>0</v>
      </c>
      <c r="B178" s="76" cm="1">
        <f t="array" aca="1" ref="B178" ca="1">_xlfn.IFS('Planning initial'!$G70 &lt;= $B$6, 'Planning initial'!$E70, 'Planning initial'!$G70 &gt; $B$6, "")</f>
        <v>0</v>
      </c>
      <c r="C178" t="str" cm="1">
        <f t="array" aca="1" ref="C178" ca="1">TEXT(_xlfn.IFS('Planning initial'!$G70 &lt;= $B$6, 'Planning initial'!$F70, 'Planning initial'!$G70 &gt; $B$6, ""), "JJ/MM/AA")</f>
        <v>00/01/00</v>
      </c>
      <c r="D178" t="str" cm="1">
        <f t="array" aca="1" ref="D178" ca="1">TEXT(_xlfn.IFS('Planning initial'!$G70 &lt;= $B$6,'Planning initial'!$G70, 'Planning initial'!$G70&gt; $B$6, ""), "JJ/MM/AA")</f>
        <v>00/01/00</v>
      </c>
      <c r="E178">
        <f t="shared" ca="1" si="17"/>
        <v>0</v>
      </c>
      <c r="F178" s="75">
        <f ca="1">IF(AND('Planning initial'!$G70&lt;='Base de données'!$B$6,D178&lt;&gt;"00/01/00"),1,0)</f>
        <v>0</v>
      </c>
      <c r="G178" s="151">
        <f t="shared" ca="1" si="18"/>
        <v>0</v>
      </c>
      <c r="H178" s="164"/>
      <c r="I178" s="164"/>
      <c r="J178" s="164"/>
      <c r="K178" s="164"/>
      <c r="L178" s="164"/>
      <c r="M178">
        <v>0</v>
      </c>
      <c r="N178">
        <f ca="1">IF(AND('Planning initial'!$G70&lt;F$5,$C178&lt;&gt;"00/01/00"),1,0)</f>
        <v>0</v>
      </c>
      <c r="O178">
        <f ca="1">IF(AND('Planning initial'!$G70&lt;G$5,$C178&lt;&gt;"00/01/00"),1,0)</f>
        <v>0</v>
      </c>
      <c r="P178">
        <f ca="1">IF(AND('Planning initial'!$G70&lt;H$5,$C178&lt;&gt;"00/01/00"),1,0)</f>
        <v>0</v>
      </c>
      <c r="Q178">
        <f ca="1">IF(AND('Planning initial'!$G70&lt;I$5,$C178&lt;&gt;"00/01/00"),1,0)</f>
        <v>0</v>
      </c>
      <c r="R178">
        <f ca="1">IF(AND('Planning initial'!$G70&lt;J$5,$C178&lt;&gt;"00/01/00"),1,0)</f>
        <v>0</v>
      </c>
      <c r="S178">
        <f ca="1">IF(AND('Planning initial'!$G70&lt;K$5,$C178&lt;&gt;"00/01/00"),1,0)</f>
        <v>0</v>
      </c>
      <c r="T178">
        <f ca="1">IF(AND('Planning initial'!$G70&lt;L$5,$C178&lt;&gt;"00/01/00"),1,0)</f>
        <v>0</v>
      </c>
      <c r="U178">
        <f ca="1">IF(AND('Planning initial'!$G70&lt;M$5,$C178&lt;&gt;"00/01/00"),1,0)</f>
        <v>0</v>
      </c>
      <c r="V178">
        <f ca="1">IF(AND('Planning initial'!$G70&lt;N$5,$C178&lt;&gt;"00/01/00"),1,0)</f>
        <v>0</v>
      </c>
      <c r="W178">
        <f ca="1">IF(AND('Planning initial'!$G70&lt;O$5,$C178&lt;&gt;"00/01/00"),1,0)</f>
        <v>0</v>
      </c>
      <c r="X178">
        <f ca="1">IF(AND('Planning initial'!$G70&lt;P$5,$C178&lt;&gt;"00/01/00"),1,0)</f>
        <v>0</v>
      </c>
      <c r="Y178">
        <f ca="1">IF(AND('Planning initial'!$G70&lt;Q$5,$C178&lt;&gt;"00/01/00"),1,0)</f>
        <v>0</v>
      </c>
      <c r="Z178">
        <f ca="1">IF(AND('Planning initial'!$G70&lt;R$5,$C178&lt;&gt;"00/01/00"),1,0)</f>
        <v>0</v>
      </c>
      <c r="AA178">
        <f ca="1">IF(AND('Planning initial'!$E70=100%,$C178&lt;&gt;"00/01/00",'Planning initial'!$G70&lt;E$5),1,0)</f>
        <v>0</v>
      </c>
      <c r="AB178">
        <f ca="1">IF(AND('Planning initial'!$E70=100%,$C178&lt;&gt;"00/01/00",'Planning initial'!$G70&lt;F$5),1,0)</f>
        <v>0</v>
      </c>
      <c r="AC178">
        <f ca="1">IF(AND('Planning initial'!$E70=100%,$C178&lt;&gt;"00/01/00",'Planning initial'!$G70&lt;G$5),1,0)</f>
        <v>0</v>
      </c>
      <c r="AD178">
        <f ca="1">IF(AND('Planning initial'!$E70=100%,$C178&lt;&gt;"00/01/00",'Planning initial'!$G70&lt;H$5),1,0)</f>
        <v>0</v>
      </c>
      <c r="AE178">
        <f ca="1">IF(AND('Planning initial'!$E70=100%,$C178&lt;&gt;"00/01/00",'Planning initial'!$G70&lt;I$5),1,0)</f>
        <v>0</v>
      </c>
      <c r="AF178">
        <f ca="1">IF(AND('Planning initial'!$E70=100%,$C178&lt;&gt;"00/01/00",'Planning initial'!$G70&lt;J$5),1,0)</f>
        <v>0</v>
      </c>
      <c r="AG178">
        <f ca="1">IF(AND('Planning initial'!$E70=100%,$C178&lt;&gt;"00/01/00",'Planning initial'!$G70&lt;K$5),1,0)</f>
        <v>0</v>
      </c>
      <c r="AH178">
        <f ca="1">IF(AND('Planning initial'!$E70=100%,$C178&lt;&gt;"00/01/00",'Planning initial'!$G70&lt;L$5),1,0)</f>
        <v>0</v>
      </c>
      <c r="AI178">
        <f ca="1">IF(AND('Planning initial'!$E70=100%,$C178&lt;&gt;"00/01/00",'Planning initial'!$G70&lt;M$5),1,0)</f>
        <v>0</v>
      </c>
      <c r="AJ178">
        <f ca="1">IF(AND('Planning initial'!$E70=100%,$C178&lt;&gt;"00/01/00",'Planning initial'!$G70&lt;N$5),1,0)</f>
        <v>0</v>
      </c>
      <c r="AK178">
        <f ca="1">IF(AND('Planning initial'!$E70=100%,$C178&lt;&gt;"00/01/00",'Planning initial'!$G70&lt;O$5),1,0)</f>
        <v>0</v>
      </c>
      <c r="AL178">
        <f ca="1">IF(AND('Planning initial'!$E70=100%,$C178&lt;&gt;"00/01/00",'Planning initial'!$G70&lt;P$5),1,0)</f>
        <v>0</v>
      </c>
      <c r="AM178">
        <f ca="1">IF(AND('Planning initial'!$E70=100%,$C178&lt;&gt;"00/01/00",'Planning initial'!$G70&lt;Q$5),1,0)</f>
        <v>0</v>
      </c>
      <c r="AN178">
        <f ca="1">IF(AND('Planning initial'!$E70=100%,$C178&lt;&gt;"00/01/00",'Planning initial'!$G70&lt;R$5),1,0)</f>
        <v>0</v>
      </c>
    </row>
    <row r="179" spans="1:40" x14ac:dyDescent="0.25">
      <c r="A179" cm="1">
        <f t="array" aca="1" ref="A179" ca="1">_xlfn.IFS('Planning initial'!$G71&lt;= $B$6, 'Planning initial'!$B71, 'Planning initial'!$G71 &gt; $B$6, "")</f>
        <v>0</v>
      </c>
      <c r="B179" s="76" cm="1">
        <f t="array" aca="1" ref="B179" ca="1">_xlfn.IFS('Planning initial'!$G71 &lt;= $B$6, 'Planning initial'!$E71, 'Planning initial'!$G71 &gt; $B$6, "")</f>
        <v>0</v>
      </c>
      <c r="C179" t="str" cm="1">
        <f t="array" aca="1" ref="C179" ca="1">TEXT(_xlfn.IFS('Planning initial'!$G71 &lt;= $B$6, 'Planning initial'!$F71, 'Planning initial'!$G71 &gt; $B$6, ""), "JJ/MM/AA")</f>
        <v>00/01/00</v>
      </c>
      <c r="D179" t="str" cm="1">
        <f t="array" aca="1" ref="D179" ca="1">TEXT(_xlfn.IFS('Planning initial'!$G71 &lt;= $B$6,'Planning initial'!$G71, 'Planning initial'!$G71&gt; $B$6, ""), "JJ/MM/AA")</f>
        <v>00/01/00</v>
      </c>
      <c r="E179">
        <f t="shared" ref="E179:E208" ca="1" si="19">IF(B179=100%,1, 0)</f>
        <v>0</v>
      </c>
      <c r="F179" s="75">
        <f ca="1">IF(AND('Planning initial'!$G71&lt;='Base de données'!$B$6,D179&lt;&gt;"00/01/00"),1,0)</f>
        <v>0</v>
      </c>
      <c r="G179" s="151">
        <f t="shared" ref="G179:G208" ca="1" si="20">IF(A179&lt;&gt;0,1,0)</f>
        <v>0</v>
      </c>
      <c r="H179" s="164"/>
      <c r="I179" s="164"/>
      <c r="J179" s="164"/>
      <c r="K179" s="164"/>
      <c r="L179" s="164"/>
      <c r="M179">
        <v>0</v>
      </c>
      <c r="N179">
        <f ca="1">IF(AND('Planning initial'!$G71&lt;F$5,$C179&lt;&gt;"00/01/00"),1,0)</f>
        <v>0</v>
      </c>
      <c r="O179">
        <f ca="1">IF(AND('Planning initial'!$G71&lt;G$5,$C179&lt;&gt;"00/01/00"),1,0)</f>
        <v>0</v>
      </c>
      <c r="P179">
        <f ca="1">IF(AND('Planning initial'!$G71&lt;H$5,$C179&lt;&gt;"00/01/00"),1,0)</f>
        <v>0</v>
      </c>
      <c r="Q179">
        <f ca="1">IF(AND('Planning initial'!$G71&lt;I$5,$C179&lt;&gt;"00/01/00"),1,0)</f>
        <v>0</v>
      </c>
      <c r="R179">
        <f ca="1">IF(AND('Planning initial'!$G71&lt;J$5,$C179&lt;&gt;"00/01/00"),1,0)</f>
        <v>0</v>
      </c>
      <c r="S179">
        <f ca="1">IF(AND('Planning initial'!$G71&lt;K$5,$C179&lt;&gt;"00/01/00"),1,0)</f>
        <v>0</v>
      </c>
      <c r="T179">
        <f ca="1">IF(AND('Planning initial'!$G71&lt;L$5,$C179&lt;&gt;"00/01/00"),1,0)</f>
        <v>0</v>
      </c>
      <c r="U179">
        <f ca="1">IF(AND('Planning initial'!$G71&lt;M$5,$C179&lt;&gt;"00/01/00"),1,0)</f>
        <v>0</v>
      </c>
      <c r="V179">
        <f ca="1">IF(AND('Planning initial'!$G71&lt;N$5,$C179&lt;&gt;"00/01/00"),1,0)</f>
        <v>0</v>
      </c>
      <c r="W179">
        <f ca="1">IF(AND('Planning initial'!$G71&lt;O$5,$C179&lt;&gt;"00/01/00"),1,0)</f>
        <v>0</v>
      </c>
      <c r="X179">
        <f ca="1">IF(AND('Planning initial'!$G71&lt;P$5,$C179&lt;&gt;"00/01/00"),1,0)</f>
        <v>0</v>
      </c>
      <c r="Y179">
        <f ca="1">IF(AND('Planning initial'!$G71&lt;Q$5,$C179&lt;&gt;"00/01/00"),1,0)</f>
        <v>0</v>
      </c>
      <c r="Z179">
        <f ca="1">IF(AND('Planning initial'!$G71&lt;R$5,$C179&lt;&gt;"00/01/00"),1,0)</f>
        <v>0</v>
      </c>
      <c r="AA179">
        <f ca="1">IF(AND('Planning initial'!$E71=100%,$C179&lt;&gt;"00/01/00",'Planning initial'!$G71&lt;E$5),1,0)</f>
        <v>0</v>
      </c>
      <c r="AB179">
        <f ca="1">IF(AND('Planning initial'!$E71=100%,$C179&lt;&gt;"00/01/00",'Planning initial'!$G71&lt;F$5),1,0)</f>
        <v>0</v>
      </c>
      <c r="AC179">
        <f ca="1">IF(AND('Planning initial'!$E71=100%,$C179&lt;&gt;"00/01/00",'Planning initial'!$G71&lt;G$5),1,0)</f>
        <v>0</v>
      </c>
      <c r="AD179">
        <f ca="1">IF(AND('Planning initial'!$E71=100%,$C179&lt;&gt;"00/01/00",'Planning initial'!$G71&lt;H$5),1,0)</f>
        <v>0</v>
      </c>
      <c r="AE179">
        <f ca="1">IF(AND('Planning initial'!$E71=100%,$C179&lt;&gt;"00/01/00",'Planning initial'!$G71&lt;I$5),1,0)</f>
        <v>0</v>
      </c>
      <c r="AF179">
        <f ca="1">IF(AND('Planning initial'!$E71=100%,$C179&lt;&gt;"00/01/00",'Planning initial'!$G71&lt;J$5),1,0)</f>
        <v>0</v>
      </c>
      <c r="AG179">
        <f ca="1">IF(AND('Planning initial'!$E71=100%,$C179&lt;&gt;"00/01/00",'Planning initial'!$G71&lt;K$5),1,0)</f>
        <v>0</v>
      </c>
      <c r="AH179">
        <f ca="1">IF(AND('Planning initial'!$E71=100%,$C179&lt;&gt;"00/01/00",'Planning initial'!$G71&lt;L$5),1,0)</f>
        <v>0</v>
      </c>
      <c r="AI179">
        <f ca="1">IF(AND('Planning initial'!$E71=100%,$C179&lt;&gt;"00/01/00",'Planning initial'!$G71&lt;M$5),1,0)</f>
        <v>0</v>
      </c>
      <c r="AJ179">
        <f ca="1">IF(AND('Planning initial'!$E71=100%,$C179&lt;&gt;"00/01/00",'Planning initial'!$G71&lt;N$5),1,0)</f>
        <v>0</v>
      </c>
      <c r="AK179">
        <f ca="1">IF(AND('Planning initial'!$E71=100%,$C179&lt;&gt;"00/01/00",'Planning initial'!$G71&lt;O$5),1,0)</f>
        <v>0</v>
      </c>
      <c r="AL179">
        <f ca="1">IF(AND('Planning initial'!$E71=100%,$C179&lt;&gt;"00/01/00",'Planning initial'!$G71&lt;P$5),1,0)</f>
        <v>0</v>
      </c>
      <c r="AM179">
        <f ca="1">IF(AND('Planning initial'!$E71=100%,$C179&lt;&gt;"00/01/00",'Planning initial'!$G71&lt;Q$5),1,0)</f>
        <v>0</v>
      </c>
      <c r="AN179">
        <f ca="1">IF(AND('Planning initial'!$E71=100%,$C179&lt;&gt;"00/01/00",'Planning initial'!$G71&lt;R$5),1,0)</f>
        <v>0</v>
      </c>
    </row>
    <row r="180" spans="1:40" x14ac:dyDescent="0.25">
      <c r="A180" cm="1">
        <f t="array" aca="1" ref="A180" ca="1">_xlfn.IFS('Planning initial'!$G72&lt;= $B$6, 'Planning initial'!$B72, 'Planning initial'!$G72 &gt; $B$6, "")</f>
        <v>0</v>
      </c>
      <c r="B180" s="76" cm="1">
        <f t="array" aca="1" ref="B180" ca="1">_xlfn.IFS('Planning initial'!$G72 &lt;= $B$6, 'Planning initial'!$E72, 'Planning initial'!$G72 &gt; $B$6, "")</f>
        <v>0</v>
      </c>
      <c r="C180" t="str" cm="1">
        <f t="array" aca="1" ref="C180" ca="1">TEXT(_xlfn.IFS('Planning initial'!$G72 &lt;= $B$6, 'Planning initial'!$F72, 'Planning initial'!$G72 &gt; $B$6, ""), "JJ/MM/AA")</f>
        <v>00/01/00</v>
      </c>
      <c r="D180" t="str" cm="1">
        <f t="array" aca="1" ref="D180" ca="1">TEXT(_xlfn.IFS('Planning initial'!$G72 &lt;= $B$6,'Planning initial'!$G72, 'Planning initial'!$G72&gt; $B$6, ""), "JJ/MM/AA")</f>
        <v>00/01/00</v>
      </c>
      <c r="E180">
        <f t="shared" ca="1" si="19"/>
        <v>0</v>
      </c>
      <c r="F180" s="75">
        <f ca="1">IF(AND('Planning initial'!$G72&lt;='Base de données'!$B$6,D180&lt;&gt;"00/01/00"),1,0)</f>
        <v>0</v>
      </c>
      <c r="G180" s="151">
        <f t="shared" ca="1" si="20"/>
        <v>0</v>
      </c>
      <c r="H180" s="164"/>
      <c r="I180" s="164"/>
      <c r="J180" s="164"/>
      <c r="K180" s="164"/>
      <c r="L180" s="164"/>
      <c r="M180">
        <v>0</v>
      </c>
      <c r="N180">
        <f ca="1">IF(AND('Planning initial'!$G72&lt;F$5,$C180&lt;&gt;"00/01/00"),1,0)</f>
        <v>0</v>
      </c>
      <c r="O180">
        <f ca="1">IF(AND('Planning initial'!$G72&lt;G$5,$C180&lt;&gt;"00/01/00"),1,0)</f>
        <v>0</v>
      </c>
      <c r="P180">
        <f ca="1">IF(AND('Planning initial'!$G72&lt;H$5,$C180&lt;&gt;"00/01/00"),1,0)</f>
        <v>0</v>
      </c>
      <c r="Q180">
        <f ca="1">IF(AND('Planning initial'!$G72&lt;I$5,$C180&lt;&gt;"00/01/00"),1,0)</f>
        <v>0</v>
      </c>
      <c r="R180">
        <f ca="1">IF(AND('Planning initial'!$G72&lt;J$5,$C180&lt;&gt;"00/01/00"),1,0)</f>
        <v>0</v>
      </c>
      <c r="S180">
        <f ca="1">IF(AND('Planning initial'!$G72&lt;K$5,$C180&lt;&gt;"00/01/00"),1,0)</f>
        <v>0</v>
      </c>
      <c r="T180">
        <f ca="1">IF(AND('Planning initial'!$G72&lt;L$5,$C180&lt;&gt;"00/01/00"),1,0)</f>
        <v>0</v>
      </c>
      <c r="U180">
        <f ca="1">IF(AND('Planning initial'!$G72&lt;M$5,$C180&lt;&gt;"00/01/00"),1,0)</f>
        <v>0</v>
      </c>
      <c r="V180">
        <f ca="1">IF(AND('Planning initial'!$G72&lt;N$5,$C180&lt;&gt;"00/01/00"),1,0)</f>
        <v>0</v>
      </c>
      <c r="W180">
        <f ca="1">IF(AND('Planning initial'!$G72&lt;O$5,$C180&lt;&gt;"00/01/00"),1,0)</f>
        <v>0</v>
      </c>
      <c r="X180">
        <f ca="1">IF(AND('Planning initial'!$G72&lt;P$5,$C180&lt;&gt;"00/01/00"),1,0)</f>
        <v>0</v>
      </c>
      <c r="Y180">
        <f ca="1">IF(AND('Planning initial'!$G72&lt;Q$5,$C180&lt;&gt;"00/01/00"),1,0)</f>
        <v>0</v>
      </c>
      <c r="Z180">
        <f ca="1">IF(AND('Planning initial'!$G72&lt;R$5,$C180&lt;&gt;"00/01/00"),1,0)</f>
        <v>0</v>
      </c>
      <c r="AA180">
        <f ca="1">IF(AND('Planning initial'!$E72=100%,$C180&lt;&gt;"00/01/00",'Planning initial'!$G72&lt;E$5),1,0)</f>
        <v>0</v>
      </c>
      <c r="AB180">
        <f ca="1">IF(AND('Planning initial'!$E72=100%,$C180&lt;&gt;"00/01/00",'Planning initial'!$G72&lt;F$5),1,0)</f>
        <v>0</v>
      </c>
      <c r="AC180">
        <f ca="1">IF(AND('Planning initial'!$E72=100%,$C180&lt;&gt;"00/01/00",'Planning initial'!$G72&lt;G$5),1,0)</f>
        <v>0</v>
      </c>
      <c r="AD180">
        <f ca="1">IF(AND('Planning initial'!$E72=100%,$C180&lt;&gt;"00/01/00",'Planning initial'!$G72&lt;H$5),1,0)</f>
        <v>0</v>
      </c>
      <c r="AE180">
        <f ca="1">IF(AND('Planning initial'!$E72=100%,$C180&lt;&gt;"00/01/00",'Planning initial'!$G72&lt;I$5),1,0)</f>
        <v>0</v>
      </c>
      <c r="AF180">
        <f ca="1">IF(AND('Planning initial'!$E72=100%,$C180&lt;&gt;"00/01/00",'Planning initial'!$G72&lt;J$5),1,0)</f>
        <v>0</v>
      </c>
      <c r="AG180">
        <f ca="1">IF(AND('Planning initial'!$E72=100%,$C180&lt;&gt;"00/01/00",'Planning initial'!$G72&lt;K$5),1,0)</f>
        <v>0</v>
      </c>
      <c r="AH180">
        <f ca="1">IF(AND('Planning initial'!$E72=100%,$C180&lt;&gt;"00/01/00",'Planning initial'!$G72&lt;L$5),1,0)</f>
        <v>0</v>
      </c>
      <c r="AI180">
        <f ca="1">IF(AND('Planning initial'!$E72=100%,$C180&lt;&gt;"00/01/00",'Planning initial'!$G72&lt;M$5),1,0)</f>
        <v>0</v>
      </c>
      <c r="AJ180">
        <f ca="1">IF(AND('Planning initial'!$E72=100%,$C180&lt;&gt;"00/01/00",'Planning initial'!$G72&lt;N$5),1,0)</f>
        <v>0</v>
      </c>
      <c r="AK180">
        <f ca="1">IF(AND('Planning initial'!$E72=100%,$C180&lt;&gt;"00/01/00",'Planning initial'!$G72&lt;O$5),1,0)</f>
        <v>0</v>
      </c>
      <c r="AL180">
        <f ca="1">IF(AND('Planning initial'!$E72=100%,$C180&lt;&gt;"00/01/00",'Planning initial'!$G72&lt;P$5),1,0)</f>
        <v>0</v>
      </c>
      <c r="AM180">
        <f ca="1">IF(AND('Planning initial'!$E72=100%,$C180&lt;&gt;"00/01/00",'Planning initial'!$G72&lt;Q$5),1,0)</f>
        <v>0</v>
      </c>
      <c r="AN180">
        <f ca="1">IF(AND('Planning initial'!$E72=100%,$C180&lt;&gt;"00/01/00",'Planning initial'!$G72&lt;R$5),1,0)</f>
        <v>0</v>
      </c>
    </row>
    <row r="181" spans="1:40" x14ac:dyDescent="0.25">
      <c r="A181" cm="1">
        <f t="array" aca="1" ref="A181" ca="1">_xlfn.IFS('Planning initial'!$G73&lt;= $B$6, 'Planning initial'!$B73, 'Planning initial'!$G73 &gt; $B$6, "")</f>
        <v>0</v>
      </c>
      <c r="B181" s="76" cm="1">
        <f t="array" aca="1" ref="B181" ca="1">_xlfn.IFS('Planning initial'!$G73 &lt;= $B$6, 'Planning initial'!$E73, 'Planning initial'!$G73 &gt; $B$6, "")</f>
        <v>0</v>
      </c>
      <c r="C181" t="str" cm="1">
        <f t="array" aca="1" ref="C181" ca="1">TEXT(_xlfn.IFS('Planning initial'!$G73 &lt;= $B$6, 'Planning initial'!$F73, 'Planning initial'!$G73 &gt; $B$6, ""), "JJ/MM/AA")</f>
        <v>00/01/00</v>
      </c>
      <c r="D181" t="str" cm="1">
        <f t="array" aca="1" ref="D181" ca="1">TEXT(_xlfn.IFS('Planning initial'!$G73 &lt;= $B$6,'Planning initial'!$G73, 'Planning initial'!$G73&gt; $B$6, ""), "JJ/MM/AA")</f>
        <v>00/01/00</v>
      </c>
      <c r="E181">
        <f t="shared" ca="1" si="19"/>
        <v>0</v>
      </c>
      <c r="F181" s="75">
        <f ca="1">IF(AND('Planning initial'!$G73&lt;='Base de données'!$B$6,D181&lt;&gt;"00/01/00"),1,0)</f>
        <v>0</v>
      </c>
      <c r="G181" s="151">
        <f t="shared" ca="1" si="20"/>
        <v>0</v>
      </c>
      <c r="H181" s="164"/>
      <c r="I181" s="164"/>
      <c r="J181" s="164"/>
      <c r="K181" s="164"/>
      <c r="L181" s="164"/>
      <c r="M181">
        <v>0</v>
      </c>
      <c r="N181">
        <f ca="1">IF(AND('Planning initial'!$G73&lt;F$5,$C181&lt;&gt;"00/01/00"),1,0)</f>
        <v>0</v>
      </c>
      <c r="O181">
        <f ca="1">IF(AND('Planning initial'!$G73&lt;G$5,$C181&lt;&gt;"00/01/00"),1,0)</f>
        <v>0</v>
      </c>
      <c r="P181">
        <f ca="1">IF(AND('Planning initial'!$G73&lt;H$5,$C181&lt;&gt;"00/01/00"),1,0)</f>
        <v>0</v>
      </c>
      <c r="Q181">
        <f ca="1">IF(AND('Planning initial'!$G73&lt;I$5,$C181&lt;&gt;"00/01/00"),1,0)</f>
        <v>0</v>
      </c>
      <c r="R181">
        <f ca="1">IF(AND('Planning initial'!$G73&lt;J$5,$C181&lt;&gt;"00/01/00"),1,0)</f>
        <v>0</v>
      </c>
      <c r="S181">
        <f ca="1">IF(AND('Planning initial'!$G73&lt;K$5,$C181&lt;&gt;"00/01/00"),1,0)</f>
        <v>0</v>
      </c>
      <c r="T181">
        <f ca="1">IF(AND('Planning initial'!$G73&lt;L$5,$C181&lt;&gt;"00/01/00"),1,0)</f>
        <v>0</v>
      </c>
      <c r="U181">
        <f ca="1">IF(AND('Planning initial'!$G73&lt;M$5,$C181&lt;&gt;"00/01/00"),1,0)</f>
        <v>0</v>
      </c>
      <c r="V181">
        <f ca="1">IF(AND('Planning initial'!$G73&lt;N$5,$C181&lt;&gt;"00/01/00"),1,0)</f>
        <v>0</v>
      </c>
      <c r="W181">
        <f ca="1">IF(AND('Planning initial'!$G73&lt;O$5,$C181&lt;&gt;"00/01/00"),1,0)</f>
        <v>0</v>
      </c>
      <c r="X181">
        <f ca="1">IF(AND('Planning initial'!$G73&lt;P$5,$C181&lt;&gt;"00/01/00"),1,0)</f>
        <v>0</v>
      </c>
      <c r="Y181">
        <f ca="1">IF(AND('Planning initial'!$G73&lt;Q$5,$C181&lt;&gt;"00/01/00"),1,0)</f>
        <v>0</v>
      </c>
      <c r="Z181">
        <f ca="1">IF(AND('Planning initial'!$G73&lt;R$5,$C181&lt;&gt;"00/01/00"),1,0)</f>
        <v>0</v>
      </c>
      <c r="AA181">
        <f ca="1">IF(AND('Planning initial'!$E73=100%,$C181&lt;&gt;"00/01/00",'Planning initial'!$G73&lt;E$5),1,0)</f>
        <v>0</v>
      </c>
      <c r="AB181">
        <f ca="1">IF(AND('Planning initial'!$E73=100%,$C181&lt;&gt;"00/01/00",'Planning initial'!$G73&lt;F$5),1,0)</f>
        <v>0</v>
      </c>
      <c r="AC181">
        <f ca="1">IF(AND('Planning initial'!$E73=100%,$C181&lt;&gt;"00/01/00",'Planning initial'!$G73&lt;G$5),1,0)</f>
        <v>0</v>
      </c>
      <c r="AD181">
        <f ca="1">IF(AND('Planning initial'!$E73=100%,$C181&lt;&gt;"00/01/00",'Planning initial'!$G73&lt;H$5),1,0)</f>
        <v>0</v>
      </c>
      <c r="AE181">
        <f ca="1">IF(AND('Planning initial'!$E73=100%,$C181&lt;&gt;"00/01/00",'Planning initial'!$G73&lt;I$5),1,0)</f>
        <v>0</v>
      </c>
      <c r="AF181">
        <f ca="1">IF(AND('Planning initial'!$E73=100%,$C181&lt;&gt;"00/01/00",'Planning initial'!$G73&lt;J$5),1,0)</f>
        <v>0</v>
      </c>
      <c r="AG181">
        <f ca="1">IF(AND('Planning initial'!$E73=100%,$C181&lt;&gt;"00/01/00",'Planning initial'!$G73&lt;K$5),1,0)</f>
        <v>0</v>
      </c>
      <c r="AH181">
        <f ca="1">IF(AND('Planning initial'!$E73=100%,$C181&lt;&gt;"00/01/00",'Planning initial'!$G73&lt;L$5),1,0)</f>
        <v>0</v>
      </c>
      <c r="AI181">
        <f ca="1">IF(AND('Planning initial'!$E73=100%,$C181&lt;&gt;"00/01/00",'Planning initial'!$G73&lt;M$5),1,0)</f>
        <v>0</v>
      </c>
      <c r="AJ181">
        <f ca="1">IF(AND('Planning initial'!$E73=100%,$C181&lt;&gt;"00/01/00",'Planning initial'!$G73&lt;N$5),1,0)</f>
        <v>0</v>
      </c>
      <c r="AK181">
        <f ca="1">IF(AND('Planning initial'!$E73=100%,$C181&lt;&gt;"00/01/00",'Planning initial'!$G73&lt;O$5),1,0)</f>
        <v>0</v>
      </c>
      <c r="AL181">
        <f ca="1">IF(AND('Planning initial'!$E73=100%,$C181&lt;&gt;"00/01/00",'Planning initial'!$G73&lt;P$5),1,0)</f>
        <v>0</v>
      </c>
      <c r="AM181">
        <f ca="1">IF(AND('Planning initial'!$E73=100%,$C181&lt;&gt;"00/01/00",'Planning initial'!$G73&lt;Q$5),1,0)</f>
        <v>0</v>
      </c>
      <c r="AN181">
        <f ca="1">IF(AND('Planning initial'!$E73=100%,$C181&lt;&gt;"00/01/00",'Planning initial'!$G73&lt;R$5),1,0)</f>
        <v>0</v>
      </c>
    </row>
    <row r="182" spans="1:40" x14ac:dyDescent="0.25">
      <c r="A182" cm="1">
        <f t="array" aca="1" ref="A182" ca="1">_xlfn.IFS('Planning initial'!$G74&lt;= $B$6, 'Planning initial'!$B74, 'Planning initial'!$G74 &gt; $B$6, "")</f>
        <v>0</v>
      </c>
      <c r="B182" s="76" cm="1">
        <f t="array" aca="1" ref="B182" ca="1">_xlfn.IFS('Planning initial'!$G74 &lt;= $B$6, 'Planning initial'!$E74, 'Planning initial'!$G74 &gt; $B$6, "")</f>
        <v>0</v>
      </c>
      <c r="C182" t="str" cm="1">
        <f t="array" aca="1" ref="C182" ca="1">TEXT(_xlfn.IFS('Planning initial'!$G74 &lt;= $B$6, 'Planning initial'!$F74, 'Planning initial'!$G74 &gt; $B$6, ""), "JJ/MM/AA")</f>
        <v>00/01/00</v>
      </c>
      <c r="D182" t="str" cm="1">
        <f t="array" aca="1" ref="D182" ca="1">TEXT(_xlfn.IFS('Planning initial'!$G74 &lt;= $B$6,'Planning initial'!$G74, 'Planning initial'!$G74&gt; $B$6, ""), "JJ/MM/AA")</f>
        <v>00/01/00</v>
      </c>
      <c r="E182">
        <f t="shared" ca="1" si="19"/>
        <v>0</v>
      </c>
      <c r="F182" s="75">
        <f ca="1">IF(AND('Planning initial'!$G74&lt;='Base de données'!$B$6,D182&lt;&gt;"00/01/00"),1,0)</f>
        <v>0</v>
      </c>
      <c r="G182" s="151">
        <f t="shared" ca="1" si="20"/>
        <v>0</v>
      </c>
      <c r="H182" s="164"/>
      <c r="I182" s="164"/>
      <c r="J182" s="164"/>
      <c r="K182" s="164"/>
      <c r="L182" s="164"/>
      <c r="M182">
        <v>0</v>
      </c>
      <c r="N182">
        <f ca="1">IF(AND('Planning initial'!$G74&lt;F$5,$C182&lt;&gt;"00/01/00"),1,0)</f>
        <v>0</v>
      </c>
      <c r="O182">
        <f ca="1">IF(AND('Planning initial'!$G74&lt;G$5,$C182&lt;&gt;"00/01/00"),1,0)</f>
        <v>0</v>
      </c>
      <c r="P182">
        <f ca="1">IF(AND('Planning initial'!$G74&lt;H$5,$C182&lt;&gt;"00/01/00"),1,0)</f>
        <v>0</v>
      </c>
      <c r="Q182">
        <f ca="1">IF(AND('Planning initial'!$G74&lt;I$5,$C182&lt;&gt;"00/01/00"),1,0)</f>
        <v>0</v>
      </c>
      <c r="R182">
        <f ca="1">IF(AND('Planning initial'!$G74&lt;J$5,$C182&lt;&gt;"00/01/00"),1,0)</f>
        <v>0</v>
      </c>
      <c r="S182">
        <f ca="1">IF(AND('Planning initial'!$G74&lt;K$5,$C182&lt;&gt;"00/01/00"),1,0)</f>
        <v>0</v>
      </c>
      <c r="T182">
        <f ca="1">IF(AND('Planning initial'!$G74&lt;L$5,$C182&lt;&gt;"00/01/00"),1,0)</f>
        <v>0</v>
      </c>
      <c r="U182">
        <f ca="1">IF(AND('Planning initial'!$G74&lt;M$5,$C182&lt;&gt;"00/01/00"),1,0)</f>
        <v>0</v>
      </c>
      <c r="V182">
        <f ca="1">IF(AND('Planning initial'!$G74&lt;N$5,$C182&lt;&gt;"00/01/00"),1,0)</f>
        <v>0</v>
      </c>
      <c r="W182">
        <f ca="1">IF(AND('Planning initial'!$G74&lt;O$5,$C182&lt;&gt;"00/01/00"),1,0)</f>
        <v>0</v>
      </c>
      <c r="X182">
        <f ca="1">IF(AND('Planning initial'!$G74&lt;P$5,$C182&lt;&gt;"00/01/00"),1,0)</f>
        <v>0</v>
      </c>
      <c r="Y182">
        <f ca="1">IF(AND('Planning initial'!$G74&lt;Q$5,$C182&lt;&gt;"00/01/00"),1,0)</f>
        <v>0</v>
      </c>
      <c r="Z182">
        <f ca="1">IF(AND('Planning initial'!$G74&lt;R$5,$C182&lt;&gt;"00/01/00"),1,0)</f>
        <v>0</v>
      </c>
      <c r="AA182">
        <f ca="1">IF(AND('Planning initial'!$E74=100%,$C182&lt;&gt;"00/01/00",'Planning initial'!$G74&lt;E$5),1,0)</f>
        <v>0</v>
      </c>
      <c r="AB182">
        <f ca="1">IF(AND('Planning initial'!$E74=100%,$C182&lt;&gt;"00/01/00",'Planning initial'!$G74&lt;F$5),1,0)</f>
        <v>0</v>
      </c>
      <c r="AC182">
        <f ca="1">IF(AND('Planning initial'!$E74=100%,$C182&lt;&gt;"00/01/00",'Planning initial'!$G74&lt;G$5),1,0)</f>
        <v>0</v>
      </c>
      <c r="AD182">
        <f ca="1">IF(AND('Planning initial'!$E74=100%,$C182&lt;&gt;"00/01/00",'Planning initial'!$G74&lt;H$5),1,0)</f>
        <v>0</v>
      </c>
      <c r="AE182">
        <f ca="1">IF(AND('Planning initial'!$E74=100%,$C182&lt;&gt;"00/01/00",'Planning initial'!$G74&lt;I$5),1,0)</f>
        <v>0</v>
      </c>
      <c r="AF182">
        <f ca="1">IF(AND('Planning initial'!$E74=100%,$C182&lt;&gt;"00/01/00",'Planning initial'!$G74&lt;J$5),1,0)</f>
        <v>0</v>
      </c>
      <c r="AG182">
        <f ca="1">IF(AND('Planning initial'!$E74=100%,$C182&lt;&gt;"00/01/00",'Planning initial'!$G74&lt;K$5),1,0)</f>
        <v>0</v>
      </c>
      <c r="AH182">
        <f ca="1">IF(AND('Planning initial'!$E74=100%,$C182&lt;&gt;"00/01/00",'Planning initial'!$G74&lt;L$5),1,0)</f>
        <v>0</v>
      </c>
      <c r="AI182">
        <f ca="1">IF(AND('Planning initial'!$E74=100%,$C182&lt;&gt;"00/01/00",'Planning initial'!$G74&lt;M$5),1,0)</f>
        <v>0</v>
      </c>
      <c r="AJ182">
        <f ca="1">IF(AND('Planning initial'!$E74=100%,$C182&lt;&gt;"00/01/00",'Planning initial'!$G74&lt;N$5),1,0)</f>
        <v>0</v>
      </c>
      <c r="AK182">
        <f ca="1">IF(AND('Planning initial'!$E74=100%,$C182&lt;&gt;"00/01/00",'Planning initial'!$G74&lt;O$5),1,0)</f>
        <v>0</v>
      </c>
      <c r="AL182">
        <f ca="1">IF(AND('Planning initial'!$E74=100%,$C182&lt;&gt;"00/01/00",'Planning initial'!$G74&lt;P$5),1,0)</f>
        <v>0</v>
      </c>
      <c r="AM182">
        <f ca="1">IF(AND('Planning initial'!$E74=100%,$C182&lt;&gt;"00/01/00",'Planning initial'!$G74&lt;Q$5),1,0)</f>
        <v>0</v>
      </c>
      <c r="AN182">
        <f ca="1">IF(AND('Planning initial'!$E74=100%,$C182&lt;&gt;"00/01/00",'Planning initial'!$G74&lt;R$5),1,0)</f>
        <v>0</v>
      </c>
    </row>
    <row r="183" spans="1:40" x14ac:dyDescent="0.25">
      <c r="A183" cm="1">
        <f t="array" aca="1" ref="A183" ca="1">_xlfn.IFS('Planning initial'!$G75&lt;= $B$6, 'Planning initial'!$B75, 'Planning initial'!$G75 &gt; $B$6, "")</f>
        <v>0</v>
      </c>
      <c r="B183" s="76" cm="1">
        <f t="array" aca="1" ref="B183" ca="1">_xlfn.IFS('Planning initial'!$G75 &lt;= $B$6, 'Planning initial'!$E75, 'Planning initial'!$G75 &gt; $B$6, "")</f>
        <v>0</v>
      </c>
      <c r="C183" t="str" cm="1">
        <f t="array" aca="1" ref="C183" ca="1">TEXT(_xlfn.IFS('Planning initial'!$G75 &lt;= $B$6, 'Planning initial'!$F75, 'Planning initial'!$G75 &gt; $B$6, ""), "JJ/MM/AA")</f>
        <v>00/01/00</v>
      </c>
      <c r="D183" t="str" cm="1">
        <f t="array" aca="1" ref="D183" ca="1">TEXT(_xlfn.IFS('Planning initial'!$G75 &lt;= $B$6,'Planning initial'!$G75, 'Planning initial'!$G75&gt; $B$6, ""), "JJ/MM/AA")</f>
        <v>00/01/00</v>
      </c>
      <c r="E183">
        <f t="shared" ca="1" si="19"/>
        <v>0</v>
      </c>
      <c r="F183" s="75">
        <f ca="1">IF(AND('Planning initial'!$G75&lt;='Base de données'!$B$6,D183&lt;&gt;"00/01/00"),1,0)</f>
        <v>0</v>
      </c>
      <c r="G183" s="151">
        <f t="shared" ca="1" si="20"/>
        <v>0</v>
      </c>
      <c r="H183" s="164"/>
      <c r="I183" s="164"/>
      <c r="J183" s="164"/>
      <c r="K183" s="164"/>
      <c r="L183" s="164"/>
      <c r="M183">
        <v>0</v>
      </c>
      <c r="N183">
        <f ca="1">IF(AND('Planning initial'!$G75&lt;F$5,$C183&lt;&gt;"00/01/00"),1,0)</f>
        <v>0</v>
      </c>
      <c r="O183">
        <f ca="1">IF(AND('Planning initial'!$G75&lt;G$5,$C183&lt;&gt;"00/01/00"),1,0)</f>
        <v>0</v>
      </c>
      <c r="P183">
        <f ca="1">IF(AND('Planning initial'!$G75&lt;H$5,$C183&lt;&gt;"00/01/00"),1,0)</f>
        <v>0</v>
      </c>
      <c r="Q183">
        <f ca="1">IF(AND('Planning initial'!$G75&lt;I$5,$C183&lt;&gt;"00/01/00"),1,0)</f>
        <v>0</v>
      </c>
      <c r="R183">
        <f ca="1">IF(AND('Planning initial'!$G75&lt;J$5,$C183&lt;&gt;"00/01/00"),1,0)</f>
        <v>0</v>
      </c>
      <c r="S183">
        <f ca="1">IF(AND('Planning initial'!$G75&lt;K$5,$C183&lt;&gt;"00/01/00"),1,0)</f>
        <v>0</v>
      </c>
      <c r="T183">
        <f ca="1">IF(AND('Planning initial'!$G75&lt;L$5,$C183&lt;&gt;"00/01/00"),1,0)</f>
        <v>0</v>
      </c>
      <c r="U183">
        <f ca="1">IF(AND('Planning initial'!$G75&lt;M$5,$C183&lt;&gt;"00/01/00"),1,0)</f>
        <v>0</v>
      </c>
      <c r="V183">
        <f ca="1">IF(AND('Planning initial'!$G75&lt;N$5,$C183&lt;&gt;"00/01/00"),1,0)</f>
        <v>0</v>
      </c>
      <c r="W183">
        <f ca="1">IF(AND('Planning initial'!$G75&lt;O$5,$C183&lt;&gt;"00/01/00"),1,0)</f>
        <v>0</v>
      </c>
      <c r="X183">
        <f ca="1">IF(AND('Planning initial'!$G75&lt;P$5,$C183&lt;&gt;"00/01/00"),1,0)</f>
        <v>0</v>
      </c>
      <c r="Y183">
        <f ca="1">IF(AND('Planning initial'!$G75&lt;Q$5,$C183&lt;&gt;"00/01/00"),1,0)</f>
        <v>0</v>
      </c>
      <c r="Z183">
        <f ca="1">IF(AND('Planning initial'!$G75&lt;R$5,$C183&lt;&gt;"00/01/00"),1,0)</f>
        <v>0</v>
      </c>
      <c r="AA183">
        <f ca="1">IF(AND('Planning initial'!$E75=100%,$C183&lt;&gt;"00/01/00",'Planning initial'!$G75&lt;E$5),1,0)</f>
        <v>0</v>
      </c>
      <c r="AB183">
        <f ca="1">IF(AND('Planning initial'!$E75=100%,$C183&lt;&gt;"00/01/00",'Planning initial'!$G75&lt;F$5),1,0)</f>
        <v>0</v>
      </c>
      <c r="AC183">
        <f ca="1">IF(AND('Planning initial'!$E75=100%,$C183&lt;&gt;"00/01/00",'Planning initial'!$G75&lt;G$5),1,0)</f>
        <v>0</v>
      </c>
      <c r="AD183">
        <f ca="1">IF(AND('Planning initial'!$E75=100%,$C183&lt;&gt;"00/01/00",'Planning initial'!$G75&lt;H$5),1,0)</f>
        <v>0</v>
      </c>
      <c r="AE183">
        <f ca="1">IF(AND('Planning initial'!$E75=100%,$C183&lt;&gt;"00/01/00",'Planning initial'!$G75&lt;I$5),1,0)</f>
        <v>0</v>
      </c>
      <c r="AF183">
        <f ca="1">IF(AND('Planning initial'!$E75=100%,$C183&lt;&gt;"00/01/00",'Planning initial'!$G75&lt;J$5),1,0)</f>
        <v>0</v>
      </c>
      <c r="AG183">
        <f ca="1">IF(AND('Planning initial'!$E75=100%,$C183&lt;&gt;"00/01/00",'Planning initial'!$G75&lt;K$5),1,0)</f>
        <v>0</v>
      </c>
      <c r="AH183">
        <f ca="1">IF(AND('Planning initial'!$E75=100%,$C183&lt;&gt;"00/01/00",'Planning initial'!$G75&lt;L$5),1,0)</f>
        <v>0</v>
      </c>
      <c r="AI183">
        <f ca="1">IF(AND('Planning initial'!$E75=100%,$C183&lt;&gt;"00/01/00",'Planning initial'!$G75&lt;M$5),1,0)</f>
        <v>0</v>
      </c>
      <c r="AJ183">
        <f ca="1">IF(AND('Planning initial'!$E75=100%,$C183&lt;&gt;"00/01/00",'Planning initial'!$G75&lt;N$5),1,0)</f>
        <v>0</v>
      </c>
      <c r="AK183">
        <f ca="1">IF(AND('Planning initial'!$E75=100%,$C183&lt;&gt;"00/01/00",'Planning initial'!$G75&lt;O$5),1,0)</f>
        <v>0</v>
      </c>
      <c r="AL183">
        <f ca="1">IF(AND('Planning initial'!$E75=100%,$C183&lt;&gt;"00/01/00",'Planning initial'!$G75&lt;P$5),1,0)</f>
        <v>0</v>
      </c>
      <c r="AM183">
        <f ca="1">IF(AND('Planning initial'!$E75=100%,$C183&lt;&gt;"00/01/00",'Planning initial'!$G75&lt;Q$5),1,0)</f>
        <v>0</v>
      </c>
      <c r="AN183">
        <f ca="1">IF(AND('Planning initial'!$E75=100%,$C183&lt;&gt;"00/01/00",'Planning initial'!$G75&lt;R$5),1,0)</f>
        <v>0</v>
      </c>
    </row>
    <row r="184" spans="1:40" x14ac:dyDescent="0.25">
      <c r="A184" cm="1">
        <f t="array" aca="1" ref="A184" ca="1">_xlfn.IFS('Planning initial'!$G76&lt;= $B$6, 'Planning initial'!$B76, 'Planning initial'!$G76 &gt; $B$6, "")</f>
        <v>0</v>
      </c>
      <c r="B184" s="76" cm="1">
        <f t="array" aca="1" ref="B184" ca="1">_xlfn.IFS('Planning initial'!$G76 &lt;= $B$6, 'Planning initial'!$E76, 'Planning initial'!$G76 &gt; $B$6, "")</f>
        <v>0</v>
      </c>
      <c r="C184" t="str" cm="1">
        <f t="array" aca="1" ref="C184" ca="1">TEXT(_xlfn.IFS('Planning initial'!$G76 &lt;= $B$6, 'Planning initial'!$F76, 'Planning initial'!$G76 &gt; $B$6, ""), "JJ/MM/AA")</f>
        <v>00/01/00</v>
      </c>
      <c r="D184" t="str" cm="1">
        <f t="array" aca="1" ref="D184" ca="1">TEXT(_xlfn.IFS('Planning initial'!$G76 &lt;= $B$6,'Planning initial'!$G76, 'Planning initial'!$G76&gt; $B$6, ""), "JJ/MM/AA")</f>
        <v>00/01/00</v>
      </c>
      <c r="E184">
        <f t="shared" ca="1" si="19"/>
        <v>0</v>
      </c>
      <c r="F184" s="75">
        <f ca="1">IF(AND('Planning initial'!$G76&lt;='Base de données'!$B$6,D184&lt;&gt;"00/01/00"),1,0)</f>
        <v>0</v>
      </c>
      <c r="G184" s="151">
        <f t="shared" ca="1" si="20"/>
        <v>0</v>
      </c>
      <c r="H184" s="164"/>
      <c r="I184" s="164"/>
      <c r="J184" s="164"/>
      <c r="K184" s="164"/>
      <c r="L184" s="164"/>
      <c r="M184">
        <v>0</v>
      </c>
      <c r="N184">
        <f ca="1">IF(AND('Planning initial'!$G76&lt;F$5,$C184&lt;&gt;"00/01/00"),1,0)</f>
        <v>0</v>
      </c>
      <c r="O184">
        <f ca="1">IF(AND('Planning initial'!$G76&lt;G$5,$C184&lt;&gt;"00/01/00"),1,0)</f>
        <v>0</v>
      </c>
      <c r="P184">
        <f ca="1">IF(AND('Planning initial'!$G76&lt;H$5,$C184&lt;&gt;"00/01/00"),1,0)</f>
        <v>0</v>
      </c>
      <c r="Q184">
        <f ca="1">IF(AND('Planning initial'!$G76&lt;I$5,$C184&lt;&gt;"00/01/00"),1,0)</f>
        <v>0</v>
      </c>
      <c r="R184">
        <f ca="1">IF(AND('Planning initial'!$G76&lt;J$5,$C184&lt;&gt;"00/01/00"),1,0)</f>
        <v>0</v>
      </c>
      <c r="S184">
        <f ca="1">IF(AND('Planning initial'!$G76&lt;K$5,$C184&lt;&gt;"00/01/00"),1,0)</f>
        <v>0</v>
      </c>
      <c r="T184">
        <f ca="1">IF(AND('Planning initial'!$G76&lt;L$5,$C184&lt;&gt;"00/01/00"),1,0)</f>
        <v>0</v>
      </c>
      <c r="U184">
        <f ca="1">IF(AND('Planning initial'!$G76&lt;M$5,$C184&lt;&gt;"00/01/00"),1,0)</f>
        <v>0</v>
      </c>
      <c r="V184">
        <f ca="1">IF(AND('Planning initial'!$G76&lt;N$5,$C184&lt;&gt;"00/01/00"),1,0)</f>
        <v>0</v>
      </c>
      <c r="W184">
        <f ca="1">IF(AND('Planning initial'!$G76&lt;O$5,$C184&lt;&gt;"00/01/00"),1,0)</f>
        <v>0</v>
      </c>
      <c r="X184">
        <f ca="1">IF(AND('Planning initial'!$G76&lt;P$5,$C184&lt;&gt;"00/01/00"),1,0)</f>
        <v>0</v>
      </c>
      <c r="Y184">
        <f ca="1">IF(AND('Planning initial'!$G76&lt;Q$5,$C184&lt;&gt;"00/01/00"),1,0)</f>
        <v>0</v>
      </c>
      <c r="Z184">
        <f ca="1">IF(AND('Planning initial'!$G76&lt;R$5,$C184&lt;&gt;"00/01/00"),1,0)</f>
        <v>0</v>
      </c>
      <c r="AA184">
        <f ca="1">IF(AND('Planning initial'!$E76=100%,$C184&lt;&gt;"00/01/00",'Planning initial'!$G76&lt;E$5),1,0)</f>
        <v>0</v>
      </c>
      <c r="AB184">
        <f ca="1">IF(AND('Planning initial'!$E76=100%,$C184&lt;&gt;"00/01/00",'Planning initial'!$G76&lt;F$5),1,0)</f>
        <v>0</v>
      </c>
      <c r="AC184">
        <f ca="1">IF(AND('Planning initial'!$E76=100%,$C184&lt;&gt;"00/01/00",'Planning initial'!$G76&lt;G$5),1,0)</f>
        <v>0</v>
      </c>
      <c r="AD184">
        <f ca="1">IF(AND('Planning initial'!$E76=100%,$C184&lt;&gt;"00/01/00",'Planning initial'!$G76&lt;H$5),1,0)</f>
        <v>0</v>
      </c>
      <c r="AE184">
        <f ca="1">IF(AND('Planning initial'!$E76=100%,$C184&lt;&gt;"00/01/00",'Planning initial'!$G76&lt;I$5),1,0)</f>
        <v>0</v>
      </c>
      <c r="AF184">
        <f ca="1">IF(AND('Planning initial'!$E76=100%,$C184&lt;&gt;"00/01/00",'Planning initial'!$G76&lt;J$5),1,0)</f>
        <v>0</v>
      </c>
      <c r="AG184">
        <f ca="1">IF(AND('Planning initial'!$E76=100%,$C184&lt;&gt;"00/01/00",'Planning initial'!$G76&lt;K$5),1,0)</f>
        <v>0</v>
      </c>
      <c r="AH184">
        <f ca="1">IF(AND('Planning initial'!$E76=100%,$C184&lt;&gt;"00/01/00",'Planning initial'!$G76&lt;L$5),1,0)</f>
        <v>0</v>
      </c>
      <c r="AI184">
        <f ca="1">IF(AND('Planning initial'!$E76=100%,$C184&lt;&gt;"00/01/00",'Planning initial'!$G76&lt;M$5),1,0)</f>
        <v>0</v>
      </c>
      <c r="AJ184">
        <f ca="1">IF(AND('Planning initial'!$E76=100%,$C184&lt;&gt;"00/01/00",'Planning initial'!$G76&lt;N$5),1,0)</f>
        <v>0</v>
      </c>
      <c r="AK184">
        <f ca="1">IF(AND('Planning initial'!$E76=100%,$C184&lt;&gt;"00/01/00",'Planning initial'!$G76&lt;O$5),1,0)</f>
        <v>0</v>
      </c>
      <c r="AL184">
        <f ca="1">IF(AND('Planning initial'!$E76=100%,$C184&lt;&gt;"00/01/00",'Planning initial'!$G76&lt;P$5),1,0)</f>
        <v>0</v>
      </c>
      <c r="AM184">
        <f ca="1">IF(AND('Planning initial'!$E76=100%,$C184&lt;&gt;"00/01/00",'Planning initial'!$G76&lt;Q$5),1,0)</f>
        <v>0</v>
      </c>
      <c r="AN184">
        <f ca="1">IF(AND('Planning initial'!$E76=100%,$C184&lt;&gt;"00/01/00",'Planning initial'!$G76&lt;R$5),1,0)</f>
        <v>0</v>
      </c>
    </row>
    <row r="185" spans="1:40" x14ac:dyDescent="0.25">
      <c r="A185" cm="1">
        <f t="array" aca="1" ref="A185" ca="1">_xlfn.IFS('Planning initial'!$G77&lt;= $B$6, 'Planning initial'!$B77, 'Planning initial'!$G77 &gt; $B$6, "")</f>
        <v>0</v>
      </c>
      <c r="B185" s="76" cm="1">
        <f t="array" aca="1" ref="B185" ca="1">_xlfn.IFS('Planning initial'!$G77 &lt;= $B$6, 'Planning initial'!$E77, 'Planning initial'!$G77 &gt; $B$6, "")</f>
        <v>0</v>
      </c>
      <c r="C185" t="str" cm="1">
        <f t="array" aca="1" ref="C185" ca="1">TEXT(_xlfn.IFS('Planning initial'!$G77 &lt;= $B$6, 'Planning initial'!$F77, 'Planning initial'!$G77 &gt; $B$6, ""), "JJ/MM/AA")</f>
        <v>00/01/00</v>
      </c>
      <c r="D185" t="str" cm="1">
        <f t="array" aca="1" ref="D185" ca="1">TEXT(_xlfn.IFS('Planning initial'!$G77 &lt;= $B$6,'Planning initial'!$G77, 'Planning initial'!$G77&gt; $B$6, ""), "JJ/MM/AA")</f>
        <v>00/01/00</v>
      </c>
      <c r="E185">
        <f t="shared" ca="1" si="19"/>
        <v>0</v>
      </c>
      <c r="F185" s="75">
        <f ca="1">IF(AND('Planning initial'!$G77&lt;='Base de données'!$B$6,D185&lt;&gt;"00/01/00"),1,0)</f>
        <v>0</v>
      </c>
      <c r="G185" s="151">
        <f t="shared" ca="1" si="20"/>
        <v>0</v>
      </c>
      <c r="H185" s="164"/>
      <c r="I185" s="164"/>
      <c r="J185" s="164"/>
      <c r="K185" s="164"/>
      <c r="L185" s="164"/>
      <c r="M185">
        <v>0</v>
      </c>
      <c r="N185">
        <f ca="1">IF(AND('Planning initial'!$G77&lt;F$5,$C185&lt;&gt;"00/01/00"),1,0)</f>
        <v>0</v>
      </c>
      <c r="O185">
        <f ca="1">IF(AND('Planning initial'!$G77&lt;G$5,$C185&lt;&gt;"00/01/00"),1,0)</f>
        <v>0</v>
      </c>
      <c r="P185">
        <f ca="1">IF(AND('Planning initial'!$G77&lt;H$5,$C185&lt;&gt;"00/01/00"),1,0)</f>
        <v>0</v>
      </c>
      <c r="Q185">
        <f ca="1">IF(AND('Planning initial'!$G77&lt;I$5,$C185&lt;&gt;"00/01/00"),1,0)</f>
        <v>0</v>
      </c>
      <c r="R185">
        <f ca="1">IF(AND('Planning initial'!$G77&lt;J$5,$C185&lt;&gt;"00/01/00"),1,0)</f>
        <v>0</v>
      </c>
      <c r="S185">
        <f ca="1">IF(AND('Planning initial'!$G77&lt;K$5,$C185&lt;&gt;"00/01/00"),1,0)</f>
        <v>0</v>
      </c>
      <c r="T185">
        <f ca="1">IF(AND('Planning initial'!$G77&lt;L$5,$C185&lt;&gt;"00/01/00"),1,0)</f>
        <v>0</v>
      </c>
      <c r="U185">
        <f ca="1">IF(AND('Planning initial'!$G77&lt;M$5,$C185&lt;&gt;"00/01/00"),1,0)</f>
        <v>0</v>
      </c>
      <c r="V185">
        <f ca="1">IF(AND('Planning initial'!$G77&lt;N$5,$C185&lt;&gt;"00/01/00"),1,0)</f>
        <v>0</v>
      </c>
      <c r="W185">
        <f ca="1">IF(AND('Planning initial'!$G77&lt;O$5,$C185&lt;&gt;"00/01/00"),1,0)</f>
        <v>0</v>
      </c>
      <c r="X185">
        <f ca="1">IF(AND('Planning initial'!$G77&lt;P$5,$C185&lt;&gt;"00/01/00"),1,0)</f>
        <v>0</v>
      </c>
      <c r="Y185">
        <f ca="1">IF(AND('Planning initial'!$G77&lt;Q$5,$C185&lt;&gt;"00/01/00"),1,0)</f>
        <v>0</v>
      </c>
      <c r="Z185">
        <f ca="1">IF(AND('Planning initial'!$G77&lt;R$5,$C185&lt;&gt;"00/01/00"),1,0)</f>
        <v>0</v>
      </c>
      <c r="AA185">
        <f ca="1">IF(AND('Planning initial'!$E77=100%,$C185&lt;&gt;"00/01/00",'Planning initial'!$G77&lt;E$5),1,0)</f>
        <v>0</v>
      </c>
      <c r="AB185">
        <f ca="1">IF(AND('Planning initial'!$E77=100%,$C185&lt;&gt;"00/01/00",'Planning initial'!$G77&lt;F$5),1,0)</f>
        <v>0</v>
      </c>
      <c r="AC185">
        <f ca="1">IF(AND('Planning initial'!$E77=100%,$C185&lt;&gt;"00/01/00",'Planning initial'!$G77&lt;G$5),1,0)</f>
        <v>0</v>
      </c>
      <c r="AD185">
        <f ca="1">IF(AND('Planning initial'!$E77=100%,$C185&lt;&gt;"00/01/00",'Planning initial'!$G77&lt;H$5),1,0)</f>
        <v>0</v>
      </c>
      <c r="AE185">
        <f ca="1">IF(AND('Planning initial'!$E77=100%,$C185&lt;&gt;"00/01/00",'Planning initial'!$G77&lt;I$5),1,0)</f>
        <v>0</v>
      </c>
      <c r="AF185">
        <f ca="1">IF(AND('Planning initial'!$E77=100%,$C185&lt;&gt;"00/01/00",'Planning initial'!$G77&lt;J$5),1,0)</f>
        <v>0</v>
      </c>
      <c r="AG185">
        <f ca="1">IF(AND('Planning initial'!$E77=100%,$C185&lt;&gt;"00/01/00",'Planning initial'!$G77&lt;K$5),1,0)</f>
        <v>0</v>
      </c>
      <c r="AH185">
        <f ca="1">IF(AND('Planning initial'!$E77=100%,$C185&lt;&gt;"00/01/00",'Planning initial'!$G77&lt;L$5),1,0)</f>
        <v>0</v>
      </c>
      <c r="AI185">
        <f ca="1">IF(AND('Planning initial'!$E77=100%,$C185&lt;&gt;"00/01/00",'Planning initial'!$G77&lt;M$5),1,0)</f>
        <v>0</v>
      </c>
      <c r="AJ185">
        <f ca="1">IF(AND('Planning initial'!$E77=100%,$C185&lt;&gt;"00/01/00",'Planning initial'!$G77&lt;N$5),1,0)</f>
        <v>0</v>
      </c>
      <c r="AK185">
        <f ca="1">IF(AND('Planning initial'!$E77=100%,$C185&lt;&gt;"00/01/00",'Planning initial'!$G77&lt;O$5),1,0)</f>
        <v>0</v>
      </c>
      <c r="AL185">
        <f ca="1">IF(AND('Planning initial'!$E77=100%,$C185&lt;&gt;"00/01/00",'Planning initial'!$G77&lt;P$5),1,0)</f>
        <v>0</v>
      </c>
      <c r="AM185">
        <f ca="1">IF(AND('Planning initial'!$E77=100%,$C185&lt;&gt;"00/01/00",'Planning initial'!$G77&lt;Q$5),1,0)</f>
        <v>0</v>
      </c>
      <c r="AN185">
        <f ca="1">IF(AND('Planning initial'!$E77=100%,$C185&lt;&gt;"00/01/00",'Planning initial'!$G77&lt;R$5),1,0)</f>
        <v>0</v>
      </c>
    </row>
    <row r="186" spans="1:40" x14ac:dyDescent="0.25">
      <c r="A186" cm="1">
        <f t="array" aca="1" ref="A186" ca="1">_xlfn.IFS('Planning initial'!$G78&lt;= $B$6, 'Planning initial'!$B78, 'Planning initial'!$G78 &gt; $B$6, "")</f>
        <v>0</v>
      </c>
      <c r="B186" s="76" cm="1">
        <f t="array" aca="1" ref="B186" ca="1">_xlfn.IFS('Planning initial'!$G78 &lt;= $B$6, 'Planning initial'!$E78, 'Planning initial'!$G78 &gt; $B$6, "")</f>
        <v>0</v>
      </c>
      <c r="C186" t="str" cm="1">
        <f t="array" aca="1" ref="C186" ca="1">TEXT(_xlfn.IFS('Planning initial'!$G78 &lt;= $B$6, 'Planning initial'!$F78, 'Planning initial'!$G78 &gt; $B$6, ""), "JJ/MM/AA")</f>
        <v>00/01/00</v>
      </c>
      <c r="D186" t="str" cm="1">
        <f t="array" aca="1" ref="D186" ca="1">TEXT(_xlfn.IFS('Planning initial'!$G78 &lt;= $B$6,'Planning initial'!$G78, 'Planning initial'!$G78&gt; $B$6, ""), "JJ/MM/AA")</f>
        <v>00/01/00</v>
      </c>
      <c r="E186">
        <f t="shared" ca="1" si="19"/>
        <v>0</v>
      </c>
      <c r="F186" s="75">
        <f ca="1">IF(AND('Planning initial'!$G78&lt;='Base de données'!$B$6,D186&lt;&gt;"00/01/00"),1,0)</f>
        <v>0</v>
      </c>
      <c r="G186" s="151">
        <f t="shared" ca="1" si="20"/>
        <v>0</v>
      </c>
      <c r="H186" s="164"/>
      <c r="I186" s="164"/>
      <c r="J186" s="164"/>
      <c r="K186" s="164"/>
      <c r="L186" s="164"/>
      <c r="M186">
        <v>0</v>
      </c>
      <c r="N186">
        <f ca="1">IF(AND('Planning initial'!$G78&lt;F$5,$C186&lt;&gt;"00/01/00"),1,0)</f>
        <v>0</v>
      </c>
      <c r="O186">
        <f ca="1">IF(AND('Planning initial'!$G78&lt;G$5,$C186&lt;&gt;"00/01/00"),1,0)</f>
        <v>0</v>
      </c>
      <c r="P186">
        <f ca="1">IF(AND('Planning initial'!$G78&lt;H$5,$C186&lt;&gt;"00/01/00"),1,0)</f>
        <v>0</v>
      </c>
      <c r="Q186">
        <f ca="1">IF(AND('Planning initial'!$G78&lt;I$5,$C186&lt;&gt;"00/01/00"),1,0)</f>
        <v>0</v>
      </c>
      <c r="R186">
        <f ca="1">IF(AND('Planning initial'!$G78&lt;J$5,$C186&lt;&gt;"00/01/00"),1,0)</f>
        <v>0</v>
      </c>
      <c r="S186">
        <f ca="1">IF(AND('Planning initial'!$G78&lt;K$5,$C186&lt;&gt;"00/01/00"),1,0)</f>
        <v>0</v>
      </c>
      <c r="T186">
        <f ca="1">IF(AND('Planning initial'!$G78&lt;L$5,$C186&lt;&gt;"00/01/00"),1,0)</f>
        <v>0</v>
      </c>
      <c r="U186">
        <f ca="1">IF(AND('Planning initial'!$G78&lt;M$5,$C186&lt;&gt;"00/01/00"),1,0)</f>
        <v>0</v>
      </c>
      <c r="V186">
        <f ca="1">IF(AND('Planning initial'!$G78&lt;N$5,$C186&lt;&gt;"00/01/00"),1,0)</f>
        <v>0</v>
      </c>
      <c r="W186">
        <f ca="1">IF(AND('Planning initial'!$G78&lt;O$5,$C186&lt;&gt;"00/01/00"),1,0)</f>
        <v>0</v>
      </c>
      <c r="X186">
        <f ca="1">IF(AND('Planning initial'!$G78&lt;P$5,$C186&lt;&gt;"00/01/00"),1,0)</f>
        <v>0</v>
      </c>
      <c r="Y186">
        <f ca="1">IF(AND('Planning initial'!$G78&lt;Q$5,$C186&lt;&gt;"00/01/00"),1,0)</f>
        <v>0</v>
      </c>
      <c r="Z186">
        <f ca="1">IF(AND('Planning initial'!$G78&lt;R$5,$C186&lt;&gt;"00/01/00"),1,0)</f>
        <v>0</v>
      </c>
      <c r="AA186">
        <f ca="1">IF(AND('Planning initial'!$E78=100%,$C186&lt;&gt;"00/01/00",'Planning initial'!$G78&lt;E$5),1,0)</f>
        <v>0</v>
      </c>
      <c r="AB186">
        <f ca="1">IF(AND('Planning initial'!$E78=100%,$C186&lt;&gt;"00/01/00",'Planning initial'!$G78&lt;F$5),1,0)</f>
        <v>0</v>
      </c>
      <c r="AC186">
        <f ca="1">IF(AND('Planning initial'!$E78=100%,$C186&lt;&gt;"00/01/00",'Planning initial'!$G78&lt;G$5),1,0)</f>
        <v>0</v>
      </c>
      <c r="AD186">
        <f ca="1">IF(AND('Planning initial'!$E78=100%,$C186&lt;&gt;"00/01/00",'Planning initial'!$G78&lt;H$5),1,0)</f>
        <v>0</v>
      </c>
      <c r="AE186">
        <f ca="1">IF(AND('Planning initial'!$E78=100%,$C186&lt;&gt;"00/01/00",'Planning initial'!$G78&lt;I$5),1,0)</f>
        <v>0</v>
      </c>
      <c r="AF186">
        <f ca="1">IF(AND('Planning initial'!$E78=100%,$C186&lt;&gt;"00/01/00",'Planning initial'!$G78&lt;J$5),1,0)</f>
        <v>0</v>
      </c>
      <c r="AG186">
        <f ca="1">IF(AND('Planning initial'!$E78=100%,$C186&lt;&gt;"00/01/00",'Planning initial'!$G78&lt;K$5),1,0)</f>
        <v>0</v>
      </c>
      <c r="AH186">
        <f ca="1">IF(AND('Planning initial'!$E78=100%,$C186&lt;&gt;"00/01/00",'Planning initial'!$G78&lt;L$5),1,0)</f>
        <v>0</v>
      </c>
      <c r="AI186">
        <f ca="1">IF(AND('Planning initial'!$E78=100%,$C186&lt;&gt;"00/01/00",'Planning initial'!$G78&lt;M$5),1,0)</f>
        <v>0</v>
      </c>
      <c r="AJ186">
        <f ca="1">IF(AND('Planning initial'!$E78=100%,$C186&lt;&gt;"00/01/00",'Planning initial'!$G78&lt;N$5),1,0)</f>
        <v>0</v>
      </c>
      <c r="AK186">
        <f ca="1">IF(AND('Planning initial'!$E78=100%,$C186&lt;&gt;"00/01/00",'Planning initial'!$G78&lt;O$5),1,0)</f>
        <v>0</v>
      </c>
      <c r="AL186">
        <f ca="1">IF(AND('Planning initial'!$E78=100%,$C186&lt;&gt;"00/01/00",'Planning initial'!$G78&lt;P$5),1,0)</f>
        <v>0</v>
      </c>
      <c r="AM186">
        <f ca="1">IF(AND('Planning initial'!$E78=100%,$C186&lt;&gt;"00/01/00",'Planning initial'!$G78&lt;Q$5),1,0)</f>
        <v>0</v>
      </c>
      <c r="AN186">
        <f ca="1">IF(AND('Planning initial'!$E78=100%,$C186&lt;&gt;"00/01/00",'Planning initial'!$G78&lt;R$5),1,0)</f>
        <v>0</v>
      </c>
    </row>
    <row r="187" spans="1:40" x14ac:dyDescent="0.25">
      <c r="A187" cm="1">
        <f t="array" aca="1" ref="A187" ca="1">_xlfn.IFS('Planning initial'!$G79&lt;= $B$6, 'Planning initial'!$B79, 'Planning initial'!$G79 &gt; $B$6, "")</f>
        <v>0</v>
      </c>
      <c r="B187" s="76" cm="1">
        <f t="array" aca="1" ref="B187" ca="1">_xlfn.IFS('Planning initial'!$G79 &lt;= $B$6, 'Planning initial'!$E79, 'Planning initial'!$G79 &gt; $B$6, "")</f>
        <v>0</v>
      </c>
      <c r="C187" t="str" cm="1">
        <f t="array" aca="1" ref="C187" ca="1">TEXT(_xlfn.IFS('Planning initial'!$G79 &lt;= $B$6, 'Planning initial'!$F79, 'Planning initial'!$G79 &gt; $B$6, ""), "JJ/MM/AA")</f>
        <v>00/01/00</v>
      </c>
      <c r="D187" t="str" cm="1">
        <f t="array" aca="1" ref="D187" ca="1">TEXT(_xlfn.IFS('Planning initial'!$G79 &lt;= $B$6,'Planning initial'!$G79, 'Planning initial'!$G79&gt; $B$6, ""), "JJ/MM/AA")</f>
        <v>00/01/00</v>
      </c>
      <c r="E187">
        <f t="shared" ca="1" si="19"/>
        <v>0</v>
      </c>
      <c r="F187" s="75">
        <f ca="1">IF(AND('Planning initial'!$G79&lt;='Base de données'!$B$6,D187&lt;&gt;"00/01/00"),1,0)</f>
        <v>0</v>
      </c>
      <c r="G187" s="151">
        <f t="shared" ca="1" si="20"/>
        <v>0</v>
      </c>
      <c r="H187" s="164"/>
      <c r="I187" s="164"/>
      <c r="J187" s="164"/>
      <c r="K187" s="164"/>
      <c r="L187" s="164"/>
      <c r="M187">
        <v>0</v>
      </c>
      <c r="N187">
        <f ca="1">IF(AND('Planning initial'!$G79&lt;F$5,$C187&lt;&gt;"00/01/00"),1,0)</f>
        <v>0</v>
      </c>
      <c r="O187">
        <f ca="1">IF(AND('Planning initial'!$G79&lt;G$5,$C187&lt;&gt;"00/01/00"),1,0)</f>
        <v>0</v>
      </c>
      <c r="P187">
        <f ca="1">IF(AND('Planning initial'!$G79&lt;H$5,$C187&lt;&gt;"00/01/00"),1,0)</f>
        <v>0</v>
      </c>
      <c r="Q187">
        <f ca="1">IF(AND('Planning initial'!$G79&lt;I$5,$C187&lt;&gt;"00/01/00"),1,0)</f>
        <v>0</v>
      </c>
      <c r="R187">
        <f ca="1">IF(AND('Planning initial'!$G79&lt;J$5,$C187&lt;&gt;"00/01/00"),1,0)</f>
        <v>0</v>
      </c>
      <c r="S187">
        <f ca="1">IF(AND('Planning initial'!$G79&lt;K$5,$C187&lt;&gt;"00/01/00"),1,0)</f>
        <v>0</v>
      </c>
      <c r="T187">
        <f ca="1">IF(AND('Planning initial'!$G79&lt;L$5,$C187&lt;&gt;"00/01/00"),1,0)</f>
        <v>0</v>
      </c>
      <c r="U187">
        <f ca="1">IF(AND('Planning initial'!$G79&lt;M$5,$C187&lt;&gt;"00/01/00"),1,0)</f>
        <v>0</v>
      </c>
      <c r="V187">
        <f ca="1">IF(AND('Planning initial'!$G79&lt;N$5,$C187&lt;&gt;"00/01/00"),1,0)</f>
        <v>0</v>
      </c>
      <c r="W187">
        <f ca="1">IF(AND('Planning initial'!$G79&lt;O$5,$C187&lt;&gt;"00/01/00"),1,0)</f>
        <v>0</v>
      </c>
      <c r="X187">
        <f ca="1">IF(AND('Planning initial'!$G79&lt;P$5,$C187&lt;&gt;"00/01/00"),1,0)</f>
        <v>0</v>
      </c>
      <c r="Y187">
        <f ca="1">IF(AND('Planning initial'!$G79&lt;Q$5,$C187&lt;&gt;"00/01/00"),1,0)</f>
        <v>0</v>
      </c>
      <c r="Z187">
        <f ca="1">IF(AND('Planning initial'!$G79&lt;R$5,$C187&lt;&gt;"00/01/00"),1,0)</f>
        <v>0</v>
      </c>
      <c r="AA187">
        <f ca="1">IF(AND('Planning initial'!$E79=100%,$C187&lt;&gt;"00/01/00",'Planning initial'!$G79&lt;E$5),1,0)</f>
        <v>0</v>
      </c>
      <c r="AB187">
        <f ca="1">IF(AND('Planning initial'!$E79=100%,$C187&lt;&gt;"00/01/00",'Planning initial'!$G79&lt;F$5),1,0)</f>
        <v>0</v>
      </c>
      <c r="AC187">
        <f ca="1">IF(AND('Planning initial'!$E79=100%,$C187&lt;&gt;"00/01/00",'Planning initial'!$G79&lt;G$5),1,0)</f>
        <v>0</v>
      </c>
      <c r="AD187">
        <f ca="1">IF(AND('Planning initial'!$E79=100%,$C187&lt;&gt;"00/01/00",'Planning initial'!$G79&lt;H$5),1,0)</f>
        <v>0</v>
      </c>
      <c r="AE187">
        <f ca="1">IF(AND('Planning initial'!$E79=100%,$C187&lt;&gt;"00/01/00",'Planning initial'!$G79&lt;I$5),1,0)</f>
        <v>0</v>
      </c>
      <c r="AF187">
        <f ca="1">IF(AND('Planning initial'!$E79=100%,$C187&lt;&gt;"00/01/00",'Planning initial'!$G79&lt;J$5),1,0)</f>
        <v>0</v>
      </c>
      <c r="AG187">
        <f ca="1">IF(AND('Planning initial'!$E79=100%,$C187&lt;&gt;"00/01/00",'Planning initial'!$G79&lt;K$5),1,0)</f>
        <v>0</v>
      </c>
      <c r="AH187">
        <f ca="1">IF(AND('Planning initial'!$E79=100%,$C187&lt;&gt;"00/01/00",'Planning initial'!$G79&lt;L$5),1,0)</f>
        <v>0</v>
      </c>
      <c r="AI187">
        <f ca="1">IF(AND('Planning initial'!$E79=100%,$C187&lt;&gt;"00/01/00",'Planning initial'!$G79&lt;M$5),1,0)</f>
        <v>0</v>
      </c>
      <c r="AJ187">
        <f ca="1">IF(AND('Planning initial'!$E79=100%,$C187&lt;&gt;"00/01/00",'Planning initial'!$G79&lt;N$5),1,0)</f>
        <v>0</v>
      </c>
      <c r="AK187">
        <f ca="1">IF(AND('Planning initial'!$E79=100%,$C187&lt;&gt;"00/01/00",'Planning initial'!$G79&lt;O$5),1,0)</f>
        <v>0</v>
      </c>
      <c r="AL187">
        <f ca="1">IF(AND('Planning initial'!$E79=100%,$C187&lt;&gt;"00/01/00",'Planning initial'!$G79&lt;P$5),1,0)</f>
        <v>0</v>
      </c>
      <c r="AM187">
        <f ca="1">IF(AND('Planning initial'!$E79=100%,$C187&lt;&gt;"00/01/00",'Planning initial'!$G79&lt;Q$5),1,0)</f>
        <v>0</v>
      </c>
      <c r="AN187">
        <f ca="1">IF(AND('Planning initial'!$E79=100%,$C187&lt;&gt;"00/01/00",'Planning initial'!$G79&lt;R$5),1,0)</f>
        <v>0</v>
      </c>
    </row>
    <row r="188" spans="1:40" x14ac:dyDescent="0.25">
      <c r="A188" cm="1">
        <f t="array" aca="1" ref="A188" ca="1">_xlfn.IFS('Planning initial'!$G80&lt;= $B$6, 'Planning initial'!$B80, 'Planning initial'!$G80 &gt; $B$6, "")</f>
        <v>0</v>
      </c>
      <c r="B188" s="76" cm="1">
        <f t="array" aca="1" ref="B188" ca="1">_xlfn.IFS('Planning initial'!$G80 &lt;= $B$6, 'Planning initial'!$E80, 'Planning initial'!$G80 &gt; $B$6, "")</f>
        <v>0</v>
      </c>
      <c r="C188" t="str" cm="1">
        <f t="array" aca="1" ref="C188" ca="1">TEXT(_xlfn.IFS('Planning initial'!$G80 &lt;= $B$6, 'Planning initial'!$F80, 'Planning initial'!$G80 &gt; $B$6, ""), "JJ/MM/AA")</f>
        <v>00/01/00</v>
      </c>
      <c r="D188" t="str" cm="1">
        <f t="array" aca="1" ref="D188" ca="1">TEXT(_xlfn.IFS('Planning initial'!$G80 &lt;= $B$6,'Planning initial'!$G80, 'Planning initial'!$G80&gt; $B$6, ""), "JJ/MM/AA")</f>
        <v>00/01/00</v>
      </c>
      <c r="E188">
        <f t="shared" ca="1" si="19"/>
        <v>0</v>
      </c>
      <c r="F188" s="75">
        <f ca="1">IF(AND('Planning initial'!$G80&lt;='Base de données'!$B$6,D188&lt;&gt;"00/01/00"),1,0)</f>
        <v>0</v>
      </c>
      <c r="G188" s="151">
        <f t="shared" ca="1" si="20"/>
        <v>0</v>
      </c>
      <c r="H188" s="164"/>
      <c r="I188" s="164"/>
      <c r="J188" s="164"/>
      <c r="K188" s="164"/>
      <c r="L188" s="164"/>
      <c r="M188">
        <v>0</v>
      </c>
      <c r="N188">
        <f ca="1">IF(AND('Planning initial'!$G80&lt;F$5,$C188&lt;&gt;"00/01/00"),1,0)</f>
        <v>0</v>
      </c>
      <c r="O188">
        <f ca="1">IF(AND('Planning initial'!$G80&lt;G$5,$C188&lt;&gt;"00/01/00"),1,0)</f>
        <v>0</v>
      </c>
      <c r="P188">
        <f ca="1">IF(AND('Planning initial'!$G80&lt;H$5,$C188&lt;&gt;"00/01/00"),1,0)</f>
        <v>0</v>
      </c>
      <c r="Q188">
        <f ca="1">IF(AND('Planning initial'!$G80&lt;I$5,$C188&lt;&gt;"00/01/00"),1,0)</f>
        <v>0</v>
      </c>
      <c r="R188">
        <f ca="1">IF(AND('Planning initial'!$G80&lt;J$5,$C188&lt;&gt;"00/01/00"),1,0)</f>
        <v>0</v>
      </c>
      <c r="S188">
        <f ca="1">IF(AND('Planning initial'!$G80&lt;K$5,$C188&lt;&gt;"00/01/00"),1,0)</f>
        <v>0</v>
      </c>
      <c r="T188">
        <f ca="1">IF(AND('Planning initial'!$G80&lt;L$5,$C188&lt;&gt;"00/01/00"),1,0)</f>
        <v>0</v>
      </c>
      <c r="U188">
        <f ca="1">IF(AND('Planning initial'!$G80&lt;M$5,$C188&lt;&gt;"00/01/00"),1,0)</f>
        <v>0</v>
      </c>
      <c r="V188">
        <f ca="1">IF(AND('Planning initial'!$G80&lt;N$5,$C188&lt;&gt;"00/01/00"),1,0)</f>
        <v>0</v>
      </c>
      <c r="W188">
        <f ca="1">IF(AND('Planning initial'!$G80&lt;O$5,$C188&lt;&gt;"00/01/00"),1,0)</f>
        <v>0</v>
      </c>
      <c r="X188">
        <f ca="1">IF(AND('Planning initial'!$G80&lt;P$5,$C188&lt;&gt;"00/01/00"),1,0)</f>
        <v>0</v>
      </c>
      <c r="Y188">
        <f ca="1">IF(AND('Planning initial'!$G80&lt;Q$5,$C188&lt;&gt;"00/01/00"),1,0)</f>
        <v>0</v>
      </c>
      <c r="Z188">
        <f ca="1">IF(AND('Planning initial'!$G80&lt;R$5,$C188&lt;&gt;"00/01/00"),1,0)</f>
        <v>0</v>
      </c>
      <c r="AA188">
        <f ca="1">IF(AND('Planning initial'!$E80=100%,$C188&lt;&gt;"00/01/00",'Planning initial'!$G80&lt;E$5),1,0)</f>
        <v>0</v>
      </c>
      <c r="AB188">
        <f ca="1">IF(AND('Planning initial'!$E80=100%,$C188&lt;&gt;"00/01/00",'Planning initial'!$G80&lt;F$5),1,0)</f>
        <v>0</v>
      </c>
      <c r="AC188">
        <f ca="1">IF(AND('Planning initial'!$E80=100%,$C188&lt;&gt;"00/01/00",'Planning initial'!$G80&lt;G$5),1,0)</f>
        <v>0</v>
      </c>
      <c r="AD188">
        <f ca="1">IF(AND('Planning initial'!$E80=100%,$C188&lt;&gt;"00/01/00",'Planning initial'!$G80&lt;H$5),1,0)</f>
        <v>0</v>
      </c>
      <c r="AE188">
        <f ca="1">IF(AND('Planning initial'!$E80=100%,$C188&lt;&gt;"00/01/00",'Planning initial'!$G80&lt;I$5),1,0)</f>
        <v>0</v>
      </c>
      <c r="AF188">
        <f ca="1">IF(AND('Planning initial'!$E80=100%,$C188&lt;&gt;"00/01/00",'Planning initial'!$G80&lt;J$5),1,0)</f>
        <v>0</v>
      </c>
      <c r="AG188">
        <f ca="1">IF(AND('Planning initial'!$E80=100%,$C188&lt;&gt;"00/01/00",'Planning initial'!$G80&lt;K$5),1,0)</f>
        <v>0</v>
      </c>
      <c r="AH188">
        <f ca="1">IF(AND('Planning initial'!$E80=100%,$C188&lt;&gt;"00/01/00",'Planning initial'!$G80&lt;L$5),1,0)</f>
        <v>0</v>
      </c>
      <c r="AI188">
        <f ca="1">IF(AND('Planning initial'!$E80=100%,$C188&lt;&gt;"00/01/00",'Planning initial'!$G80&lt;M$5),1,0)</f>
        <v>0</v>
      </c>
      <c r="AJ188">
        <f ca="1">IF(AND('Planning initial'!$E80=100%,$C188&lt;&gt;"00/01/00",'Planning initial'!$G80&lt;N$5),1,0)</f>
        <v>0</v>
      </c>
      <c r="AK188">
        <f ca="1">IF(AND('Planning initial'!$E80=100%,$C188&lt;&gt;"00/01/00",'Planning initial'!$G80&lt;O$5),1,0)</f>
        <v>0</v>
      </c>
      <c r="AL188">
        <f ca="1">IF(AND('Planning initial'!$E80=100%,$C188&lt;&gt;"00/01/00",'Planning initial'!$G80&lt;P$5),1,0)</f>
        <v>0</v>
      </c>
      <c r="AM188">
        <f ca="1">IF(AND('Planning initial'!$E80=100%,$C188&lt;&gt;"00/01/00",'Planning initial'!$G80&lt;Q$5),1,0)</f>
        <v>0</v>
      </c>
      <c r="AN188">
        <f ca="1">IF(AND('Planning initial'!$E80=100%,$C188&lt;&gt;"00/01/00",'Planning initial'!$G80&lt;R$5),1,0)</f>
        <v>0</v>
      </c>
    </row>
    <row r="189" spans="1:40" x14ac:dyDescent="0.25">
      <c r="A189" cm="1">
        <f t="array" aca="1" ref="A189" ca="1">_xlfn.IFS('Planning initial'!$G81&lt;= $B$6, 'Planning initial'!$B81, 'Planning initial'!$G81 &gt; $B$6, "")</f>
        <v>0</v>
      </c>
      <c r="B189" s="76" cm="1">
        <f t="array" aca="1" ref="B189" ca="1">_xlfn.IFS('Planning initial'!$G81 &lt;= $B$6, 'Planning initial'!$E81, 'Planning initial'!$G81 &gt; $B$6, "")</f>
        <v>0</v>
      </c>
      <c r="C189" t="str" cm="1">
        <f t="array" aca="1" ref="C189" ca="1">TEXT(_xlfn.IFS('Planning initial'!$G81 &lt;= $B$6, 'Planning initial'!$F81, 'Planning initial'!$G81 &gt; $B$6, ""), "JJ/MM/AA")</f>
        <v>00/01/00</v>
      </c>
      <c r="D189" t="str" cm="1">
        <f t="array" aca="1" ref="D189" ca="1">TEXT(_xlfn.IFS('Planning initial'!$G81 &lt;= $B$6,'Planning initial'!$G81, 'Planning initial'!$G81&gt; $B$6, ""), "JJ/MM/AA")</f>
        <v>00/01/00</v>
      </c>
      <c r="E189">
        <f t="shared" ca="1" si="19"/>
        <v>0</v>
      </c>
      <c r="F189" s="75">
        <f ca="1">IF(AND('Planning initial'!$G81&lt;='Base de données'!$B$6,D189&lt;&gt;"00/01/00"),1,0)</f>
        <v>0</v>
      </c>
      <c r="G189" s="151">
        <f t="shared" ca="1" si="20"/>
        <v>0</v>
      </c>
      <c r="H189" s="164"/>
      <c r="I189" s="164"/>
      <c r="J189" s="164"/>
      <c r="K189" s="164"/>
      <c r="L189" s="164"/>
      <c r="M189">
        <v>0</v>
      </c>
      <c r="N189">
        <f ca="1">IF(AND('Planning initial'!$G81&lt;F$5,$C189&lt;&gt;"00/01/00"),1,0)</f>
        <v>0</v>
      </c>
      <c r="O189">
        <f ca="1">IF(AND('Planning initial'!$G81&lt;G$5,$C189&lt;&gt;"00/01/00"),1,0)</f>
        <v>0</v>
      </c>
      <c r="P189">
        <f ca="1">IF(AND('Planning initial'!$G81&lt;H$5,$C189&lt;&gt;"00/01/00"),1,0)</f>
        <v>0</v>
      </c>
      <c r="Q189">
        <f ca="1">IF(AND('Planning initial'!$G81&lt;I$5,$C189&lt;&gt;"00/01/00"),1,0)</f>
        <v>0</v>
      </c>
      <c r="R189">
        <f ca="1">IF(AND('Planning initial'!$G81&lt;J$5,$C189&lt;&gt;"00/01/00"),1,0)</f>
        <v>0</v>
      </c>
      <c r="S189">
        <f ca="1">IF(AND('Planning initial'!$G81&lt;K$5,$C189&lt;&gt;"00/01/00"),1,0)</f>
        <v>0</v>
      </c>
      <c r="T189">
        <f ca="1">IF(AND('Planning initial'!$G81&lt;L$5,$C189&lt;&gt;"00/01/00"),1,0)</f>
        <v>0</v>
      </c>
      <c r="U189">
        <f ca="1">IF(AND('Planning initial'!$G81&lt;M$5,$C189&lt;&gt;"00/01/00"),1,0)</f>
        <v>0</v>
      </c>
      <c r="V189">
        <f ca="1">IF(AND('Planning initial'!$G81&lt;N$5,$C189&lt;&gt;"00/01/00"),1,0)</f>
        <v>0</v>
      </c>
      <c r="W189">
        <f ca="1">IF(AND('Planning initial'!$G81&lt;O$5,$C189&lt;&gt;"00/01/00"),1,0)</f>
        <v>0</v>
      </c>
      <c r="X189">
        <f ca="1">IF(AND('Planning initial'!$G81&lt;P$5,$C189&lt;&gt;"00/01/00"),1,0)</f>
        <v>0</v>
      </c>
      <c r="Y189">
        <f ca="1">IF(AND('Planning initial'!$G81&lt;Q$5,$C189&lt;&gt;"00/01/00"),1,0)</f>
        <v>0</v>
      </c>
      <c r="Z189">
        <f ca="1">IF(AND('Planning initial'!$G81&lt;R$5,$C189&lt;&gt;"00/01/00"),1,0)</f>
        <v>0</v>
      </c>
      <c r="AA189">
        <f ca="1">IF(AND('Planning initial'!$E81=100%,$C189&lt;&gt;"00/01/00",'Planning initial'!$G81&lt;E$5),1,0)</f>
        <v>0</v>
      </c>
      <c r="AB189">
        <f ca="1">IF(AND('Planning initial'!$E81=100%,$C189&lt;&gt;"00/01/00",'Planning initial'!$G81&lt;F$5),1,0)</f>
        <v>0</v>
      </c>
      <c r="AC189">
        <f ca="1">IF(AND('Planning initial'!$E81=100%,$C189&lt;&gt;"00/01/00",'Planning initial'!$G81&lt;G$5),1,0)</f>
        <v>0</v>
      </c>
      <c r="AD189">
        <f ca="1">IF(AND('Planning initial'!$E81=100%,$C189&lt;&gt;"00/01/00",'Planning initial'!$G81&lt;H$5),1,0)</f>
        <v>0</v>
      </c>
      <c r="AE189">
        <f ca="1">IF(AND('Planning initial'!$E81=100%,$C189&lt;&gt;"00/01/00",'Planning initial'!$G81&lt;I$5),1,0)</f>
        <v>0</v>
      </c>
      <c r="AF189">
        <f ca="1">IF(AND('Planning initial'!$E81=100%,$C189&lt;&gt;"00/01/00",'Planning initial'!$G81&lt;J$5),1,0)</f>
        <v>0</v>
      </c>
      <c r="AG189">
        <f ca="1">IF(AND('Planning initial'!$E81=100%,$C189&lt;&gt;"00/01/00",'Planning initial'!$G81&lt;K$5),1,0)</f>
        <v>0</v>
      </c>
      <c r="AH189">
        <f ca="1">IF(AND('Planning initial'!$E81=100%,$C189&lt;&gt;"00/01/00",'Planning initial'!$G81&lt;L$5),1,0)</f>
        <v>0</v>
      </c>
      <c r="AI189">
        <f ca="1">IF(AND('Planning initial'!$E81=100%,$C189&lt;&gt;"00/01/00",'Planning initial'!$G81&lt;M$5),1,0)</f>
        <v>0</v>
      </c>
      <c r="AJ189">
        <f ca="1">IF(AND('Planning initial'!$E81=100%,$C189&lt;&gt;"00/01/00",'Planning initial'!$G81&lt;N$5),1,0)</f>
        <v>0</v>
      </c>
      <c r="AK189">
        <f ca="1">IF(AND('Planning initial'!$E81=100%,$C189&lt;&gt;"00/01/00",'Planning initial'!$G81&lt;O$5),1,0)</f>
        <v>0</v>
      </c>
      <c r="AL189">
        <f ca="1">IF(AND('Planning initial'!$E81=100%,$C189&lt;&gt;"00/01/00",'Planning initial'!$G81&lt;P$5),1,0)</f>
        <v>0</v>
      </c>
      <c r="AM189">
        <f ca="1">IF(AND('Planning initial'!$E81=100%,$C189&lt;&gt;"00/01/00",'Planning initial'!$G81&lt;Q$5),1,0)</f>
        <v>0</v>
      </c>
      <c r="AN189">
        <f ca="1">IF(AND('Planning initial'!$E81=100%,$C189&lt;&gt;"00/01/00",'Planning initial'!$G81&lt;R$5),1,0)</f>
        <v>0</v>
      </c>
    </row>
    <row r="190" spans="1:40" x14ac:dyDescent="0.25">
      <c r="A190" cm="1">
        <f t="array" aca="1" ref="A190" ca="1">_xlfn.IFS('Planning initial'!$G82&lt;= $B$6, 'Planning initial'!$B82, 'Planning initial'!$G82 &gt; $B$6, "")</f>
        <v>0</v>
      </c>
      <c r="B190" s="76" cm="1">
        <f t="array" aca="1" ref="B190" ca="1">_xlfn.IFS('Planning initial'!$G82 &lt;= $B$6, 'Planning initial'!$E82, 'Planning initial'!$G82 &gt; $B$6, "")</f>
        <v>0</v>
      </c>
      <c r="C190" t="str" cm="1">
        <f t="array" aca="1" ref="C190" ca="1">TEXT(_xlfn.IFS('Planning initial'!$G82 &lt;= $B$6, 'Planning initial'!$F82, 'Planning initial'!$G82 &gt; $B$6, ""), "JJ/MM/AA")</f>
        <v>00/01/00</v>
      </c>
      <c r="D190" t="str" cm="1">
        <f t="array" aca="1" ref="D190" ca="1">TEXT(_xlfn.IFS('Planning initial'!$G82 &lt;= $B$6,'Planning initial'!$G82, 'Planning initial'!$G82&gt; $B$6, ""), "JJ/MM/AA")</f>
        <v>00/01/00</v>
      </c>
      <c r="E190">
        <f t="shared" ca="1" si="19"/>
        <v>0</v>
      </c>
      <c r="F190" s="75">
        <f ca="1">IF(AND('Planning initial'!$G82&lt;='Base de données'!$B$6,D190&lt;&gt;"00/01/00"),1,0)</f>
        <v>0</v>
      </c>
      <c r="G190" s="151">
        <f t="shared" ca="1" si="20"/>
        <v>0</v>
      </c>
      <c r="H190" s="164"/>
      <c r="I190" s="164"/>
      <c r="J190" s="164"/>
      <c r="K190" s="164"/>
      <c r="L190" s="164"/>
      <c r="M190">
        <v>0</v>
      </c>
      <c r="N190">
        <f ca="1">IF(AND('Planning initial'!$G82&lt;F$5,$C190&lt;&gt;"00/01/00"),1,0)</f>
        <v>0</v>
      </c>
      <c r="O190">
        <f ca="1">IF(AND('Planning initial'!$G82&lt;G$5,$C190&lt;&gt;"00/01/00"),1,0)</f>
        <v>0</v>
      </c>
      <c r="P190">
        <f ca="1">IF(AND('Planning initial'!$G82&lt;H$5,$C190&lt;&gt;"00/01/00"),1,0)</f>
        <v>0</v>
      </c>
      <c r="Q190">
        <f ca="1">IF(AND('Planning initial'!$G82&lt;I$5,$C190&lt;&gt;"00/01/00"),1,0)</f>
        <v>0</v>
      </c>
      <c r="R190">
        <f ca="1">IF(AND('Planning initial'!$G82&lt;J$5,$C190&lt;&gt;"00/01/00"),1,0)</f>
        <v>0</v>
      </c>
      <c r="S190">
        <f ca="1">IF(AND('Planning initial'!$G82&lt;K$5,$C190&lt;&gt;"00/01/00"),1,0)</f>
        <v>0</v>
      </c>
      <c r="T190">
        <f ca="1">IF(AND('Planning initial'!$G82&lt;L$5,$C190&lt;&gt;"00/01/00"),1,0)</f>
        <v>0</v>
      </c>
      <c r="U190">
        <f ca="1">IF(AND('Planning initial'!$G82&lt;M$5,$C190&lt;&gt;"00/01/00"),1,0)</f>
        <v>0</v>
      </c>
      <c r="V190">
        <f ca="1">IF(AND('Planning initial'!$G82&lt;N$5,$C190&lt;&gt;"00/01/00"),1,0)</f>
        <v>0</v>
      </c>
      <c r="W190">
        <f ca="1">IF(AND('Planning initial'!$G82&lt;O$5,$C190&lt;&gt;"00/01/00"),1,0)</f>
        <v>0</v>
      </c>
      <c r="X190">
        <f ca="1">IF(AND('Planning initial'!$G82&lt;P$5,$C190&lt;&gt;"00/01/00"),1,0)</f>
        <v>0</v>
      </c>
      <c r="Y190">
        <f ca="1">IF(AND('Planning initial'!$G82&lt;Q$5,$C190&lt;&gt;"00/01/00"),1,0)</f>
        <v>0</v>
      </c>
      <c r="Z190">
        <f ca="1">IF(AND('Planning initial'!$G82&lt;R$5,$C190&lt;&gt;"00/01/00"),1,0)</f>
        <v>0</v>
      </c>
      <c r="AA190">
        <f ca="1">IF(AND('Planning initial'!$E82=100%,$C190&lt;&gt;"00/01/00",'Planning initial'!$G82&lt;E$5),1,0)</f>
        <v>0</v>
      </c>
      <c r="AB190">
        <f ca="1">IF(AND('Planning initial'!$E82=100%,$C190&lt;&gt;"00/01/00",'Planning initial'!$G82&lt;F$5),1,0)</f>
        <v>0</v>
      </c>
      <c r="AC190">
        <f ca="1">IF(AND('Planning initial'!$E82=100%,$C190&lt;&gt;"00/01/00",'Planning initial'!$G82&lt;G$5),1,0)</f>
        <v>0</v>
      </c>
      <c r="AD190">
        <f ca="1">IF(AND('Planning initial'!$E82=100%,$C190&lt;&gt;"00/01/00",'Planning initial'!$G82&lt;H$5),1,0)</f>
        <v>0</v>
      </c>
      <c r="AE190">
        <f ca="1">IF(AND('Planning initial'!$E82=100%,$C190&lt;&gt;"00/01/00",'Planning initial'!$G82&lt;I$5),1,0)</f>
        <v>0</v>
      </c>
      <c r="AF190">
        <f ca="1">IF(AND('Planning initial'!$E82=100%,$C190&lt;&gt;"00/01/00",'Planning initial'!$G82&lt;J$5),1,0)</f>
        <v>0</v>
      </c>
      <c r="AG190">
        <f ca="1">IF(AND('Planning initial'!$E82=100%,$C190&lt;&gt;"00/01/00",'Planning initial'!$G82&lt;K$5),1,0)</f>
        <v>0</v>
      </c>
      <c r="AH190">
        <f ca="1">IF(AND('Planning initial'!$E82=100%,$C190&lt;&gt;"00/01/00",'Planning initial'!$G82&lt;L$5),1,0)</f>
        <v>0</v>
      </c>
      <c r="AI190">
        <f ca="1">IF(AND('Planning initial'!$E82=100%,$C190&lt;&gt;"00/01/00",'Planning initial'!$G82&lt;M$5),1,0)</f>
        <v>0</v>
      </c>
      <c r="AJ190">
        <f ca="1">IF(AND('Planning initial'!$E82=100%,$C190&lt;&gt;"00/01/00",'Planning initial'!$G82&lt;N$5),1,0)</f>
        <v>0</v>
      </c>
      <c r="AK190">
        <f ca="1">IF(AND('Planning initial'!$E82=100%,$C190&lt;&gt;"00/01/00",'Planning initial'!$G82&lt;O$5),1,0)</f>
        <v>0</v>
      </c>
      <c r="AL190">
        <f ca="1">IF(AND('Planning initial'!$E82=100%,$C190&lt;&gt;"00/01/00",'Planning initial'!$G82&lt;P$5),1,0)</f>
        <v>0</v>
      </c>
      <c r="AM190">
        <f ca="1">IF(AND('Planning initial'!$E82=100%,$C190&lt;&gt;"00/01/00",'Planning initial'!$G82&lt;Q$5),1,0)</f>
        <v>0</v>
      </c>
      <c r="AN190">
        <f ca="1">IF(AND('Planning initial'!$E82=100%,$C190&lt;&gt;"00/01/00",'Planning initial'!$G82&lt;R$5),1,0)</f>
        <v>0</v>
      </c>
    </row>
    <row r="191" spans="1:40" x14ac:dyDescent="0.25">
      <c r="A191" cm="1">
        <f t="array" aca="1" ref="A191" ca="1">_xlfn.IFS('Planning initial'!$G83&lt;= $B$6, 'Planning initial'!$B83, 'Planning initial'!$G83 &gt; $B$6, "")</f>
        <v>0</v>
      </c>
      <c r="B191" s="76" cm="1">
        <f t="array" aca="1" ref="B191" ca="1">_xlfn.IFS('Planning initial'!$G83 &lt;= $B$6, 'Planning initial'!$E83, 'Planning initial'!$G83 &gt; $B$6, "")</f>
        <v>0</v>
      </c>
      <c r="C191" t="str" cm="1">
        <f t="array" aca="1" ref="C191" ca="1">TEXT(_xlfn.IFS('Planning initial'!$G83 &lt;= $B$6, 'Planning initial'!$F83, 'Planning initial'!$G83 &gt; $B$6, ""), "JJ/MM/AA")</f>
        <v>00/01/00</v>
      </c>
      <c r="D191" t="str" cm="1">
        <f t="array" aca="1" ref="D191" ca="1">TEXT(_xlfn.IFS('Planning initial'!$G83 &lt;= $B$6,'Planning initial'!$G83, 'Planning initial'!$G83&gt; $B$6, ""), "JJ/MM/AA")</f>
        <v>00/01/00</v>
      </c>
      <c r="E191">
        <f t="shared" ca="1" si="19"/>
        <v>0</v>
      </c>
      <c r="F191" s="75">
        <f ca="1">IF(AND('Planning initial'!$G83&lt;='Base de données'!$B$6,D191&lt;&gt;"00/01/00"),1,0)</f>
        <v>0</v>
      </c>
      <c r="G191" s="151">
        <f t="shared" ca="1" si="20"/>
        <v>0</v>
      </c>
      <c r="H191" s="164"/>
      <c r="I191" s="164"/>
      <c r="J191" s="164"/>
      <c r="K191" s="164"/>
      <c r="L191" s="164"/>
      <c r="M191">
        <v>0</v>
      </c>
      <c r="N191">
        <f ca="1">IF(AND('Planning initial'!$G83&lt;F$5,$C191&lt;&gt;"00/01/00"),1,0)</f>
        <v>0</v>
      </c>
      <c r="O191">
        <f ca="1">IF(AND('Planning initial'!$G83&lt;G$5,$C191&lt;&gt;"00/01/00"),1,0)</f>
        <v>0</v>
      </c>
      <c r="P191">
        <f ca="1">IF(AND('Planning initial'!$G83&lt;H$5,$C191&lt;&gt;"00/01/00"),1,0)</f>
        <v>0</v>
      </c>
      <c r="Q191">
        <f ca="1">IF(AND('Planning initial'!$G83&lt;I$5,$C191&lt;&gt;"00/01/00"),1,0)</f>
        <v>0</v>
      </c>
      <c r="R191">
        <f ca="1">IF(AND('Planning initial'!$G83&lt;J$5,$C191&lt;&gt;"00/01/00"),1,0)</f>
        <v>0</v>
      </c>
      <c r="S191">
        <f ca="1">IF(AND('Planning initial'!$G83&lt;K$5,$C191&lt;&gt;"00/01/00"),1,0)</f>
        <v>0</v>
      </c>
      <c r="T191">
        <f ca="1">IF(AND('Planning initial'!$G83&lt;L$5,$C191&lt;&gt;"00/01/00"),1,0)</f>
        <v>0</v>
      </c>
      <c r="U191">
        <f ca="1">IF(AND('Planning initial'!$G83&lt;M$5,$C191&lt;&gt;"00/01/00"),1,0)</f>
        <v>0</v>
      </c>
      <c r="V191">
        <f ca="1">IF(AND('Planning initial'!$G83&lt;N$5,$C191&lt;&gt;"00/01/00"),1,0)</f>
        <v>0</v>
      </c>
      <c r="W191">
        <f ca="1">IF(AND('Planning initial'!$G83&lt;O$5,$C191&lt;&gt;"00/01/00"),1,0)</f>
        <v>0</v>
      </c>
      <c r="X191">
        <f ca="1">IF(AND('Planning initial'!$G83&lt;P$5,$C191&lt;&gt;"00/01/00"),1,0)</f>
        <v>0</v>
      </c>
      <c r="Y191">
        <f ca="1">IF(AND('Planning initial'!$G83&lt;Q$5,$C191&lt;&gt;"00/01/00"),1,0)</f>
        <v>0</v>
      </c>
      <c r="Z191">
        <f ca="1">IF(AND('Planning initial'!$G83&lt;R$5,$C191&lt;&gt;"00/01/00"),1,0)</f>
        <v>0</v>
      </c>
      <c r="AA191">
        <f ca="1">IF(AND('Planning initial'!$E83=100%,$C191&lt;&gt;"00/01/00",'Planning initial'!$G83&lt;E$5),1,0)</f>
        <v>0</v>
      </c>
      <c r="AB191">
        <f ca="1">IF(AND('Planning initial'!$E83=100%,$C191&lt;&gt;"00/01/00",'Planning initial'!$G83&lt;F$5),1,0)</f>
        <v>0</v>
      </c>
      <c r="AC191">
        <f ca="1">IF(AND('Planning initial'!$E83=100%,$C191&lt;&gt;"00/01/00",'Planning initial'!$G83&lt;G$5),1,0)</f>
        <v>0</v>
      </c>
      <c r="AD191">
        <f ca="1">IF(AND('Planning initial'!$E83=100%,$C191&lt;&gt;"00/01/00",'Planning initial'!$G83&lt;H$5),1,0)</f>
        <v>0</v>
      </c>
      <c r="AE191">
        <f ca="1">IF(AND('Planning initial'!$E83=100%,$C191&lt;&gt;"00/01/00",'Planning initial'!$G83&lt;I$5),1,0)</f>
        <v>0</v>
      </c>
      <c r="AF191">
        <f ca="1">IF(AND('Planning initial'!$E83=100%,$C191&lt;&gt;"00/01/00",'Planning initial'!$G83&lt;J$5),1,0)</f>
        <v>0</v>
      </c>
      <c r="AG191">
        <f ca="1">IF(AND('Planning initial'!$E83=100%,$C191&lt;&gt;"00/01/00",'Planning initial'!$G83&lt;K$5),1,0)</f>
        <v>0</v>
      </c>
      <c r="AH191">
        <f ca="1">IF(AND('Planning initial'!$E83=100%,$C191&lt;&gt;"00/01/00",'Planning initial'!$G83&lt;L$5),1,0)</f>
        <v>0</v>
      </c>
      <c r="AI191">
        <f ca="1">IF(AND('Planning initial'!$E83=100%,$C191&lt;&gt;"00/01/00",'Planning initial'!$G83&lt;M$5),1,0)</f>
        <v>0</v>
      </c>
      <c r="AJ191">
        <f ca="1">IF(AND('Planning initial'!$E83=100%,$C191&lt;&gt;"00/01/00",'Planning initial'!$G83&lt;N$5),1,0)</f>
        <v>0</v>
      </c>
      <c r="AK191">
        <f ca="1">IF(AND('Planning initial'!$E83=100%,$C191&lt;&gt;"00/01/00",'Planning initial'!$G83&lt;O$5),1,0)</f>
        <v>0</v>
      </c>
      <c r="AL191">
        <f ca="1">IF(AND('Planning initial'!$E83=100%,$C191&lt;&gt;"00/01/00",'Planning initial'!$G83&lt;P$5),1,0)</f>
        <v>0</v>
      </c>
      <c r="AM191">
        <f ca="1">IF(AND('Planning initial'!$E83=100%,$C191&lt;&gt;"00/01/00",'Planning initial'!$G83&lt;Q$5),1,0)</f>
        <v>0</v>
      </c>
      <c r="AN191">
        <f ca="1">IF(AND('Planning initial'!$E83=100%,$C191&lt;&gt;"00/01/00",'Planning initial'!$G83&lt;R$5),1,0)</f>
        <v>0</v>
      </c>
    </row>
    <row r="192" spans="1:40" x14ac:dyDescent="0.25">
      <c r="A192" cm="1">
        <f t="array" aca="1" ref="A192" ca="1">_xlfn.IFS('Planning initial'!$G84&lt;= $B$6, 'Planning initial'!$B84, 'Planning initial'!$G84 &gt; $B$6, "")</f>
        <v>0</v>
      </c>
      <c r="B192" s="76" cm="1">
        <f t="array" aca="1" ref="B192" ca="1">_xlfn.IFS('Planning initial'!$G84 &lt;= $B$6, 'Planning initial'!$E84, 'Planning initial'!$G84 &gt; $B$6, "")</f>
        <v>0</v>
      </c>
      <c r="C192" t="str" cm="1">
        <f t="array" aca="1" ref="C192" ca="1">TEXT(_xlfn.IFS('Planning initial'!$G84 &lt;= $B$6, 'Planning initial'!$F84, 'Planning initial'!$G84 &gt; $B$6, ""), "JJ/MM/AA")</f>
        <v>00/01/00</v>
      </c>
      <c r="D192" t="str" cm="1">
        <f t="array" aca="1" ref="D192" ca="1">TEXT(_xlfn.IFS('Planning initial'!$G84 &lt;= $B$6,'Planning initial'!$G84, 'Planning initial'!$G84&gt; $B$6, ""), "JJ/MM/AA")</f>
        <v>00/01/00</v>
      </c>
      <c r="E192">
        <f t="shared" ca="1" si="19"/>
        <v>0</v>
      </c>
      <c r="F192" s="75">
        <f ca="1">IF(AND('Planning initial'!$G84&lt;='Base de données'!$B$6,D192&lt;&gt;"00/01/00"),1,0)</f>
        <v>0</v>
      </c>
      <c r="G192" s="151">
        <f t="shared" ca="1" si="20"/>
        <v>0</v>
      </c>
      <c r="H192" s="164"/>
      <c r="I192" s="164"/>
      <c r="J192" s="164"/>
      <c r="K192" s="164"/>
      <c r="L192" s="164"/>
      <c r="M192">
        <v>0</v>
      </c>
      <c r="N192">
        <f ca="1">IF(AND('Planning initial'!$G84&lt;F$5,$C192&lt;&gt;"00/01/00"),1,0)</f>
        <v>0</v>
      </c>
      <c r="O192">
        <f ca="1">IF(AND('Planning initial'!$G84&lt;G$5,$C192&lt;&gt;"00/01/00"),1,0)</f>
        <v>0</v>
      </c>
      <c r="P192">
        <f ca="1">IF(AND('Planning initial'!$G84&lt;H$5,$C192&lt;&gt;"00/01/00"),1,0)</f>
        <v>0</v>
      </c>
      <c r="Q192">
        <f ca="1">IF(AND('Planning initial'!$G84&lt;I$5,$C192&lt;&gt;"00/01/00"),1,0)</f>
        <v>0</v>
      </c>
      <c r="R192">
        <f ca="1">IF(AND('Planning initial'!$G84&lt;J$5,$C192&lt;&gt;"00/01/00"),1,0)</f>
        <v>0</v>
      </c>
      <c r="S192">
        <f ca="1">IF(AND('Planning initial'!$G84&lt;K$5,$C192&lt;&gt;"00/01/00"),1,0)</f>
        <v>0</v>
      </c>
      <c r="T192">
        <f ca="1">IF(AND('Planning initial'!$G84&lt;L$5,$C192&lt;&gt;"00/01/00"),1,0)</f>
        <v>0</v>
      </c>
      <c r="U192">
        <f ca="1">IF(AND('Planning initial'!$G84&lt;M$5,$C192&lt;&gt;"00/01/00"),1,0)</f>
        <v>0</v>
      </c>
      <c r="V192">
        <f ca="1">IF(AND('Planning initial'!$G84&lt;N$5,$C192&lt;&gt;"00/01/00"),1,0)</f>
        <v>0</v>
      </c>
      <c r="W192">
        <f ca="1">IF(AND('Planning initial'!$G84&lt;O$5,$C192&lt;&gt;"00/01/00"),1,0)</f>
        <v>0</v>
      </c>
      <c r="X192">
        <f ca="1">IF(AND('Planning initial'!$G84&lt;P$5,$C192&lt;&gt;"00/01/00"),1,0)</f>
        <v>0</v>
      </c>
      <c r="Y192">
        <f ca="1">IF(AND('Planning initial'!$G84&lt;Q$5,$C192&lt;&gt;"00/01/00"),1,0)</f>
        <v>0</v>
      </c>
      <c r="Z192">
        <f ca="1">IF(AND('Planning initial'!$G84&lt;R$5,$C192&lt;&gt;"00/01/00"),1,0)</f>
        <v>0</v>
      </c>
      <c r="AA192">
        <f ca="1">IF(AND('Planning initial'!$E84=100%,$C192&lt;&gt;"00/01/00",'Planning initial'!$G84&lt;E$5),1,0)</f>
        <v>0</v>
      </c>
      <c r="AB192">
        <f ca="1">IF(AND('Planning initial'!$E84=100%,$C192&lt;&gt;"00/01/00",'Planning initial'!$G84&lt;F$5),1,0)</f>
        <v>0</v>
      </c>
      <c r="AC192">
        <f ca="1">IF(AND('Planning initial'!$E84=100%,$C192&lt;&gt;"00/01/00",'Planning initial'!$G84&lt;G$5),1,0)</f>
        <v>0</v>
      </c>
      <c r="AD192">
        <f ca="1">IF(AND('Planning initial'!$E84=100%,$C192&lt;&gt;"00/01/00",'Planning initial'!$G84&lt;H$5),1,0)</f>
        <v>0</v>
      </c>
      <c r="AE192">
        <f ca="1">IF(AND('Planning initial'!$E84=100%,$C192&lt;&gt;"00/01/00",'Planning initial'!$G84&lt;I$5),1,0)</f>
        <v>0</v>
      </c>
      <c r="AF192">
        <f ca="1">IF(AND('Planning initial'!$E84=100%,$C192&lt;&gt;"00/01/00",'Planning initial'!$G84&lt;J$5),1,0)</f>
        <v>0</v>
      </c>
      <c r="AG192">
        <f ca="1">IF(AND('Planning initial'!$E84=100%,$C192&lt;&gt;"00/01/00",'Planning initial'!$G84&lt;K$5),1,0)</f>
        <v>0</v>
      </c>
      <c r="AH192">
        <f ca="1">IF(AND('Planning initial'!$E84=100%,$C192&lt;&gt;"00/01/00",'Planning initial'!$G84&lt;L$5),1,0)</f>
        <v>0</v>
      </c>
      <c r="AI192">
        <f ca="1">IF(AND('Planning initial'!$E84=100%,$C192&lt;&gt;"00/01/00",'Planning initial'!$G84&lt;M$5),1,0)</f>
        <v>0</v>
      </c>
      <c r="AJ192">
        <f ca="1">IF(AND('Planning initial'!$E84=100%,$C192&lt;&gt;"00/01/00",'Planning initial'!$G84&lt;N$5),1,0)</f>
        <v>0</v>
      </c>
      <c r="AK192">
        <f ca="1">IF(AND('Planning initial'!$E84=100%,$C192&lt;&gt;"00/01/00",'Planning initial'!$G84&lt;O$5),1,0)</f>
        <v>0</v>
      </c>
      <c r="AL192">
        <f ca="1">IF(AND('Planning initial'!$E84=100%,$C192&lt;&gt;"00/01/00",'Planning initial'!$G84&lt;P$5),1,0)</f>
        <v>0</v>
      </c>
      <c r="AM192">
        <f ca="1">IF(AND('Planning initial'!$E84=100%,$C192&lt;&gt;"00/01/00",'Planning initial'!$G84&lt;Q$5),1,0)</f>
        <v>0</v>
      </c>
      <c r="AN192">
        <f ca="1">IF(AND('Planning initial'!$E84=100%,$C192&lt;&gt;"00/01/00",'Planning initial'!$G84&lt;R$5),1,0)</f>
        <v>0</v>
      </c>
    </row>
    <row r="193" spans="1:40" x14ac:dyDescent="0.25">
      <c r="A193" cm="1">
        <f t="array" aca="1" ref="A193" ca="1">_xlfn.IFS('Planning initial'!$G85&lt;= $B$6, 'Planning initial'!$B85, 'Planning initial'!$G85 &gt; $B$6, "")</f>
        <v>0</v>
      </c>
      <c r="B193" s="76" cm="1">
        <f t="array" aca="1" ref="B193" ca="1">_xlfn.IFS('Planning initial'!$G85 &lt;= $B$6, 'Planning initial'!$E85, 'Planning initial'!$G85 &gt; $B$6, "")</f>
        <v>0</v>
      </c>
      <c r="C193" t="str" cm="1">
        <f t="array" aca="1" ref="C193" ca="1">TEXT(_xlfn.IFS('Planning initial'!$G85 &lt;= $B$6, 'Planning initial'!$F85, 'Planning initial'!$G85 &gt; $B$6, ""), "JJ/MM/AA")</f>
        <v>00/01/00</v>
      </c>
      <c r="D193" t="str" cm="1">
        <f t="array" aca="1" ref="D193" ca="1">TEXT(_xlfn.IFS('Planning initial'!$G85 &lt;= $B$6,'Planning initial'!$G85, 'Planning initial'!$G85&gt; $B$6, ""), "JJ/MM/AA")</f>
        <v>00/01/00</v>
      </c>
      <c r="E193">
        <f t="shared" ca="1" si="19"/>
        <v>0</v>
      </c>
      <c r="F193" s="75">
        <f ca="1">IF(AND('Planning initial'!$G85&lt;='Base de données'!$B$6,D193&lt;&gt;"00/01/00"),1,0)</f>
        <v>0</v>
      </c>
      <c r="G193" s="151">
        <f t="shared" ca="1" si="20"/>
        <v>0</v>
      </c>
      <c r="H193" s="164"/>
      <c r="I193" s="164"/>
      <c r="J193" s="164"/>
      <c r="K193" s="164"/>
      <c r="L193" s="164"/>
      <c r="M193">
        <v>0</v>
      </c>
      <c r="N193">
        <f ca="1">IF(AND('Planning initial'!$G85&lt;F$5,$C193&lt;&gt;"00/01/00"),1,0)</f>
        <v>0</v>
      </c>
      <c r="O193">
        <f ca="1">IF(AND('Planning initial'!$G85&lt;G$5,$C193&lt;&gt;"00/01/00"),1,0)</f>
        <v>0</v>
      </c>
      <c r="P193">
        <f ca="1">IF(AND('Planning initial'!$G85&lt;H$5,$C193&lt;&gt;"00/01/00"),1,0)</f>
        <v>0</v>
      </c>
      <c r="Q193">
        <f ca="1">IF(AND('Planning initial'!$G85&lt;I$5,$C193&lt;&gt;"00/01/00"),1,0)</f>
        <v>0</v>
      </c>
      <c r="R193">
        <f ca="1">IF(AND('Planning initial'!$G85&lt;J$5,$C193&lt;&gt;"00/01/00"),1,0)</f>
        <v>0</v>
      </c>
      <c r="S193">
        <f ca="1">IF(AND('Planning initial'!$G85&lt;K$5,$C193&lt;&gt;"00/01/00"),1,0)</f>
        <v>0</v>
      </c>
      <c r="T193">
        <f ca="1">IF(AND('Planning initial'!$G85&lt;L$5,$C193&lt;&gt;"00/01/00"),1,0)</f>
        <v>0</v>
      </c>
      <c r="U193">
        <f ca="1">IF(AND('Planning initial'!$G85&lt;M$5,$C193&lt;&gt;"00/01/00"),1,0)</f>
        <v>0</v>
      </c>
      <c r="V193">
        <f ca="1">IF(AND('Planning initial'!$G85&lt;N$5,$C193&lt;&gt;"00/01/00"),1,0)</f>
        <v>0</v>
      </c>
      <c r="W193">
        <f ca="1">IF(AND('Planning initial'!$G85&lt;O$5,$C193&lt;&gt;"00/01/00"),1,0)</f>
        <v>0</v>
      </c>
      <c r="X193">
        <f ca="1">IF(AND('Planning initial'!$G85&lt;P$5,$C193&lt;&gt;"00/01/00"),1,0)</f>
        <v>0</v>
      </c>
      <c r="Y193">
        <f ca="1">IF(AND('Planning initial'!$G85&lt;Q$5,$C193&lt;&gt;"00/01/00"),1,0)</f>
        <v>0</v>
      </c>
      <c r="Z193">
        <f ca="1">IF(AND('Planning initial'!$G85&lt;R$5,$C193&lt;&gt;"00/01/00"),1,0)</f>
        <v>0</v>
      </c>
      <c r="AA193">
        <f ca="1">IF(AND('Planning initial'!$E85=100%,$C193&lt;&gt;"00/01/00",'Planning initial'!$G85&lt;E$5),1,0)</f>
        <v>0</v>
      </c>
      <c r="AB193">
        <f ca="1">IF(AND('Planning initial'!$E85=100%,$C193&lt;&gt;"00/01/00",'Planning initial'!$G85&lt;F$5),1,0)</f>
        <v>0</v>
      </c>
      <c r="AC193">
        <f ca="1">IF(AND('Planning initial'!$E85=100%,$C193&lt;&gt;"00/01/00",'Planning initial'!$G85&lt;G$5),1,0)</f>
        <v>0</v>
      </c>
      <c r="AD193">
        <f ca="1">IF(AND('Planning initial'!$E85=100%,$C193&lt;&gt;"00/01/00",'Planning initial'!$G85&lt;H$5),1,0)</f>
        <v>0</v>
      </c>
      <c r="AE193">
        <f ca="1">IF(AND('Planning initial'!$E85=100%,$C193&lt;&gt;"00/01/00",'Planning initial'!$G85&lt;I$5),1,0)</f>
        <v>0</v>
      </c>
      <c r="AF193">
        <f ca="1">IF(AND('Planning initial'!$E85=100%,$C193&lt;&gt;"00/01/00",'Planning initial'!$G85&lt;J$5),1,0)</f>
        <v>0</v>
      </c>
      <c r="AG193">
        <f ca="1">IF(AND('Planning initial'!$E85=100%,$C193&lt;&gt;"00/01/00",'Planning initial'!$G85&lt;K$5),1,0)</f>
        <v>0</v>
      </c>
      <c r="AH193">
        <f ca="1">IF(AND('Planning initial'!$E85=100%,$C193&lt;&gt;"00/01/00",'Planning initial'!$G85&lt;L$5),1,0)</f>
        <v>0</v>
      </c>
      <c r="AI193">
        <f ca="1">IF(AND('Planning initial'!$E85=100%,$C193&lt;&gt;"00/01/00",'Planning initial'!$G85&lt;M$5),1,0)</f>
        <v>0</v>
      </c>
      <c r="AJ193">
        <f ca="1">IF(AND('Planning initial'!$E85=100%,$C193&lt;&gt;"00/01/00",'Planning initial'!$G85&lt;N$5),1,0)</f>
        <v>0</v>
      </c>
      <c r="AK193">
        <f ca="1">IF(AND('Planning initial'!$E85=100%,$C193&lt;&gt;"00/01/00",'Planning initial'!$G85&lt;O$5),1,0)</f>
        <v>0</v>
      </c>
      <c r="AL193">
        <f ca="1">IF(AND('Planning initial'!$E85=100%,$C193&lt;&gt;"00/01/00",'Planning initial'!$G85&lt;P$5),1,0)</f>
        <v>0</v>
      </c>
      <c r="AM193">
        <f ca="1">IF(AND('Planning initial'!$E85=100%,$C193&lt;&gt;"00/01/00",'Planning initial'!$G85&lt;Q$5),1,0)</f>
        <v>0</v>
      </c>
      <c r="AN193">
        <f ca="1">IF(AND('Planning initial'!$E85=100%,$C193&lt;&gt;"00/01/00",'Planning initial'!$G85&lt;R$5),1,0)</f>
        <v>0</v>
      </c>
    </row>
    <row r="194" spans="1:40" x14ac:dyDescent="0.25">
      <c r="A194" cm="1">
        <f t="array" aca="1" ref="A194" ca="1">_xlfn.IFS('Planning initial'!$G86&lt;= $B$6, 'Planning initial'!$B86, 'Planning initial'!$G86 &gt; $B$6, "")</f>
        <v>0</v>
      </c>
      <c r="B194" s="76" cm="1">
        <f t="array" aca="1" ref="B194" ca="1">_xlfn.IFS('Planning initial'!$G86 &lt;= $B$6, 'Planning initial'!$E86, 'Planning initial'!$G86 &gt; $B$6, "")</f>
        <v>0</v>
      </c>
      <c r="C194" t="str" cm="1">
        <f t="array" aca="1" ref="C194" ca="1">TEXT(_xlfn.IFS('Planning initial'!$G86 &lt;= $B$6, 'Planning initial'!$F86, 'Planning initial'!$G86 &gt; $B$6, ""), "JJ/MM/AA")</f>
        <v>00/01/00</v>
      </c>
      <c r="D194" t="str" cm="1">
        <f t="array" aca="1" ref="D194" ca="1">TEXT(_xlfn.IFS('Planning initial'!$G86 &lt;= $B$6,'Planning initial'!$G86, 'Planning initial'!$G86&gt; $B$6, ""), "JJ/MM/AA")</f>
        <v>00/01/00</v>
      </c>
      <c r="E194">
        <f t="shared" ca="1" si="19"/>
        <v>0</v>
      </c>
      <c r="F194" s="75">
        <f ca="1">IF(AND('Planning initial'!$G86&lt;='Base de données'!$B$6,D194&lt;&gt;"00/01/00"),1,0)</f>
        <v>0</v>
      </c>
      <c r="G194" s="151">
        <f t="shared" ca="1" si="20"/>
        <v>0</v>
      </c>
      <c r="H194" s="164"/>
      <c r="I194" s="164"/>
      <c r="J194" s="164"/>
      <c r="K194" s="164"/>
      <c r="L194" s="164"/>
      <c r="M194">
        <v>0</v>
      </c>
      <c r="N194">
        <f ca="1">IF(AND('Planning initial'!$G86&lt;F$5,$C194&lt;&gt;"00/01/00"),1,0)</f>
        <v>0</v>
      </c>
      <c r="O194">
        <f ca="1">IF(AND('Planning initial'!$G86&lt;G$5,$C194&lt;&gt;"00/01/00"),1,0)</f>
        <v>0</v>
      </c>
      <c r="P194">
        <f ca="1">IF(AND('Planning initial'!$G86&lt;H$5,$C194&lt;&gt;"00/01/00"),1,0)</f>
        <v>0</v>
      </c>
      <c r="Q194">
        <f ca="1">IF(AND('Planning initial'!$G86&lt;I$5,$C194&lt;&gt;"00/01/00"),1,0)</f>
        <v>0</v>
      </c>
      <c r="R194">
        <f ca="1">IF(AND('Planning initial'!$G86&lt;J$5,$C194&lt;&gt;"00/01/00"),1,0)</f>
        <v>0</v>
      </c>
      <c r="S194">
        <f ca="1">IF(AND('Planning initial'!$G86&lt;K$5,$C194&lt;&gt;"00/01/00"),1,0)</f>
        <v>0</v>
      </c>
      <c r="T194">
        <f ca="1">IF(AND('Planning initial'!$G86&lt;L$5,$C194&lt;&gt;"00/01/00"),1,0)</f>
        <v>0</v>
      </c>
      <c r="U194">
        <f ca="1">IF(AND('Planning initial'!$G86&lt;M$5,$C194&lt;&gt;"00/01/00"),1,0)</f>
        <v>0</v>
      </c>
      <c r="V194">
        <f ca="1">IF(AND('Planning initial'!$G86&lt;N$5,$C194&lt;&gt;"00/01/00"),1,0)</f>
        <v>0</v>
      </c>
      <c r="W194">
        <f ca="1">IF(AND('Planning initial'!$G86&lt;O$5,$C194&lt;&gt;"00/01/00"),1,0)</f>
        <v>0</v>
      </c>
      <c r="X194">
        <f ca="1">IF(AND('Planning initial'!$G86&lt;P$5,$C194&lt;&gt;"00/01/00"),1,0)</f>
        <v>0</v>
      </c>
      <c r="Y194">
        <f ca="1">IF(AND('Planning initial'!$G86&lt;Q$5,$C194&lt;&gt;"00/01/00"),1,0)</f>
        <v>0</v>
      </c>
      <c r="Z194">
        <f ca="1">IF(AND('Planning initial'!$G86&lt;R$5,$C194&lt;&gt;"00/01/00"),1,0)</f>
        <v>0</v>
      </c>
      <c r="AA194">
        <f ca="1">IF(AND('Planning initial'!$E86=100%,$C194&lt;&gt;"00/01/00",'Planning initial'!$G86&lt;E$5),1,0)</f>
        <v>0</v>
      </c>
      <c r="AB194">
        <f ca="1">IF(AND('Planning initial'!$E86=100%,$C194&lt;&gt;"00/01/00",'Planning initial'!$G86&lt;F$5),1,0)</f>
        <v>0</v>
      </c>
      <c r="AC194">
        <f ca="1">IF(AND('Planning initial'!$E86=100%,$C194&lt;&gt;"00/01/00",'Planning initial'!$G86&lt;G$5),1,0)</f>
        <v>0</v>
      </c>
      <c r="AD194">
        <f ca="1">IF(AND('Planning initial'!$E86=100%,$C194&lt;&gt;"00/01/00",'Planning initial'!$G86&lt;H$5),1,0)</f>
        <v>0</v>
      </c>
      <c r="AE194">
        <f ca="1">IF(AND('Planning initial'!$E86=100%,$C194&lt;&gt;"00/01/00",'Planning initial'!$G86&lt;I$5),1,0)</f>
        <v>0</v>
      </c>
      <c r="AF194">
        <f ca="1">IF(AND('Planning initial'!$E86=100%,$C194&lt;&gt;"00/01/00",'Planning initial'!$G86&lt;J$5),1,0)</f>
        <v>0</v>
      </c>
      <c r="AG194">
        <f ca="1">IF(AND('Planning initial'!$E86=100%,$C194&lt;&gt;"00/01/00",'Planning initial'!$G86&lt;K$5),1,0)</f>
        <v>0</v>
      </c>
      <c r="AH194">
        <f ca="1">IF(AND('Planning initial'!$E86=100%,$C194&lt;&gt;"00/01/00",'Planning initial'!$G86&lt;L$5),1,0)</f>
        <v>0</v>
      </c>
      <c r="AI194">
        <f ca="1">IF(AND('Planning initial'!$E86=100%,$C194&lt;&gt;"00/01/00",'Planning initial'!$G86&lt;M$5),1,0)</f>
        <v>0</v>
      </c>
      <c r="AJ194">
        <f ca="1">IF(AND('Planning initial'!$E86=100%,$C194&lt;&gt;"00/01/00",'Planning initial'!$G86&lt;N$5),1,0)</f>
        <v>0</v>
      </c>
      <c r="AK194">
        <f ca="1">IF(AND('Planning initial'!$E86=100%,$C194&lt;&gt;"00/01/00",'Planning initial'!$G86&lt;O$5),1,0)</f>
        <v>0</v>
      </c>
      <c r="AL194">
        <f ca="1">IF(AND('Planning initial'!$E86=100%,$C194&lt;&gt;"00/01/00",'Planning initial'!$G86&lt;P$5),1,0)</f>
        <v>0</v>
      </c>
      <c r="AM194">
        <f ca="1">IF(AND('Planning initial'!$E86=100%,$C194&lt;&gt;"00/01/00",'Planning initial'!$G86&lt;Q$5),1,0)</f>
        <v>0</v>
      </c>
      <c r="AN194">
        <f ca="1">IF(AND('Planning initial'!$E86=100%,$C194&lt;&gt;"00/01/00",'Planning initial'!$G86&lt;R$5),1,0)</f>
        <v>0</v>
      </c>
    </row>
    <row r="195" spans="1:40" x14ac:dyDescent="0.25">
      <c r="A195" cm="1">
        <f t="array" aca="1" ref="A195" ca="1">_xlfn.IFS('Planning initial'!$G87&lt;= $B$6, 'Planning initial'!$B87, 'Planning initial'!$G87 &gt; $B$6, "")</f>
        <v>0</v>
      </c>
      <c r="B195" s="76" cm="1">
        <f t="array" aca="1" ref="B195" ca="1">_xlfn.IFS('Planning initial'!$G87 &lt;= $B$6, 'Planning initial'!$E87, 'Planning initial'!$G87 &gt; $B$6, "")</f>
        <v>0</v>
      </c>
      <c r="C195" t="str" cm="1">
        <f t="array" aca="1" ref="C195" ca="1">TEXT(_xlfn.IFS('Planning initial'!$G87 &lt;= $B$6, 'Planning initial'!$F87, 'Planning initial'!$G87 &gt; $B$6, ""), "JJ/MM/AA")</f>
        <v>00/01/00</v>
      </c>
      <c r="D195" t="str" cm="1">
        <f t="array" aca="1" ref="D195" ca="1">TEXT(_xlfn.IFS('Planning initial'!$G87 &lt;= $B$6,'Planning initial'!$G87, 'Planning initial'!$G87&gt; $B$6, ""), "JJ/MM/AA")</f>
        <v>00/01/00</v>
      </c>
      <c r="E195">
        <f t="shared" ca="1" si="19"/>
        <v>0</v>
      </c>
      <c r="F195" s="75">
        <f ca="1">IF(AND('Planning initial'!$G87&lt;='Base de données'!$B$6,D195&lt;&gt;"00/01/00"),1,0)</f>
        <v>0</v>
      </c>
      <c r="G195" s="151">
        <f t="shared" ca="1" si="20"/>
        <v>0</v>
      </c>
      <c r="H195" s="164"/>
      <c r="I195" s="164"/>
      <c r="J195" s="164"/>
      <c r="K195" s="164"/>
      <c r="L195" s="164"/>
      <c r="M195">
        <v>0</v>
      </c>
      <c r="N195">
        <f ca="1">IF(AND('Planning initial'!$G87&lt;F$5,$C195&lt;&gt;"00/01/00"),1,0)</f>
        <v>0</v>
      </c>
      <c r="O195">
        <f ca="1">IF(AND('Planning initial'!$G87&lt;G$5,$C195&lt;&gt;"00/01/00"),1,0)</f>
        <v>0</v>
      </c>
      <c r="P195">
        <f ca="1">IF(AND('Planning initial'!$G87&lt;H$5,$C195&lt;&gt;"00/01/00"),1,0)</f>
        <v>0</v>
      </c>
      <c r="Q195">
        <f ca="1">IF(AND('Planning initial'!$G87&lt;I$5,$C195&lt;&gt;"00/01/00"),1,0)</f>
        <v>0</v>
      </c>
      <c r="R195">
        <f ca="1">IF(AND('Planning initial'!$G87&lt;J$5,$C195&lt;&gt;"00/01/00"),1,0)</f>
        <v>0</v>
      </c>
      <c r="S195">
        <f ca="1">IF(AND('Planning initial'!$G87&lt;K$5,$C195&lt;&gt;"00/01/00"),1,0)</f>
        <v>0</v>
      </c>
      <c r="T195">
        <f ca="1">IF(AND('Planning initial'!$G87&lt;L$5,$C195&lt;&gt;"00/01/00"),1,0)</f>
        <v>0</v>
      </c>
      <c r="U195">
        <f ca="1">IF(AND('Planning initial'!$G87&lt;M$5,$C195&lt;&gt;"00/01/00"),1,0)</f>
        <v>0</v>
      </c>
      <c r="V195">
        <f ca="1">IF(AND('Planning initial'!$G87&lt;N$5,$C195&lt;&gt;"00/01/00"),1,0)</f>
        <v>0</v>
      </c>
      <c r="W195">
        <f ca="1">IF(AND('Planning initial'!$G87&lt;O$5,$C195&lt;&gt;"00/01/00"),1,0)</f>
        <v>0</v>
      </c>
      <c r="X195">
        <f ca="1">IF(AND('Planning initial'!$G87&lt;P$5,$C195&lt;&gt;"00/01/00"),1,0)</f>
        <v>0</v>
      </c>
      <c r="Y195">
        <f ca="1">IF(AND('Planning initial'!$G87&lt;Q$5,$C195&lt;&gt;"00/01/00"),1,0)</f>
        <v>0</v>
      </c>
      <c r="Z195">
        <f ca="1">IF(AND('Planning initial'!$G87&lt;R$5,$C195&lt;&gt;"00/01/00"),1,0)</f>
        <v>0</v>
      </c>
      <c r="AA195">
        <f ca="1">IF(AND('Planning initial'!$E87=100%,$C195&lt;&gt;"00/01/00",'Planning initial'!$G87&lt;E$5),1,0)</f>
        <v>0</v>
      </c>
      <c r="AB195">
        <f ca="1">IF(AND('Planning initial'!$E87=100%,$C195&lt;&gt;"00/01/00",'Planning initial'!$G87&lt;F$5),1,0)</f>
        <v>0</v>
      </c>
      <c r="AC195">
        <f ca="1">IF(AND('Planning initial'!$E87=100%,$C195&lt;&gt;"00/01/00",'Planning initial'!$G87&lt;G$5),1,0)</f>
        <v>0</v>
      </c>
      <c r="AD195">
        <f ca="1">IF(AND('Planning initial'!$E87=100%,$C195&lt;&gt;"00/01/00",'Planning initial'!$G87&lt;H$5),1,0)</f>
        <v>0</v>
      </c>
      <c r="AE195">
        <f ca="1">IF(AND('Planning initial'!$E87=100%,$C195&lt;&gt;"00/01/00",'Planning initial'!$G87&lt;I$5),1,0)</f>
        <v>0</v>
      </c>
      <c r="AF195">
        <f ca="1">IF(AND('Planning initial'!$E87=100%,$C195&lt;&gt;"00/01/00",'Planning initial'!$G87&lt;J$5),1,0)</f>
        <v>0</v>
      </c>
      <c r="AG195">
        <f ca="1">IF(AND('Planning initial'!$E87=100%,$C195&lt;&gt;"00/01/00",'Planning initial'!$G87&lt;K$5),1,0)</f>
        <v>0</v>
      </c>
      <c r="AH195">
        <f ca="1">IF(AND('Planning initial'!$E87=100%,$C195&lt;&gt;"00/01/00",'Planning initial'!$G87&lt;L$5),1,0)</f>
        <v>0</v>
      </c>
      <c r="AI195">
        <f ca="1">IF(AND('Planning initial'!$E87=100%,$C195&lt;&gt;"00/01/00",'Planning initial'!$G87&lt;M$5),1,0)</f>
        <v>0</v>
      </c>
      <c r="AJ195">
        <f ca="1">IF(AND('Planning initial'!$E87=100%,$C195&lt;&gt;"00/01/00",'Planning initial'!$G87&lt;N$5),1,0)</f>
        <v>0</v>
      </c>
      <c r="AK195">
        <f ca="1">IF(AND('Planning initial'!$E87=100%,$C195&lt;&gt;"00/01/00",'Planning initial'!$G87&lt;O$5),1,0)</f>
        <v>0</v>
      </c>
      <c r="AL195">
        <f ca="1">IF(AND('Planning initial'!$E87=100%,$C195&lt;&gt;"00/01/00",'Planning initial'!$G87&lt;P$5),1,0)</f>
        <v>0</v>
      </c>
      <c r="AM195">
        <f ca="1">IF(AND('Planning initial'!$E87=100%,$C195&lt;&gt;"00/01/00",'Planning initial'!$G87&lt;Q$5),1,0)</f>
        <v>0</v>
      </c>
      <c r="AN195">
        <f ca="1">IF(AND('Planning initial'!$E87=100%,$C195&lt;&gt;"00/01/00",'Planning initial'!$G87&lt;R$5),1,0)</f>
        <v>0</v>
      </c>
    </row>
    <row r="196" spans="1:40" x14ac:dyDescent="0.25">
      <c r="A196" cm="1">
        <f t="array" aca="1" ref="A196" ca="1">_xlfn.IFS('Planning initial'!$G88&lt;= $B$6, 'Planning initial'!$B88, 'Planning initial'!$G88 &gt; $B$6, "")</f>
        <v>0</v>
      </c>
      <c r="B196" s="76" cm="1">
        <f t="array" aca="1" ref="B196" ca="1">_xlfn.IFS('Planning initial'!$G88 &lt;= $B$6, 'Planning initial'!$E88, 'Planning initial'!$G88 &gt; $B$6, "")</f>
        <v>0</v>
      </c>
      <c r="C196" t="str" cm="1">
        <f t="array" aca="1" ref="C196" ca="1">TEXT(_xlfn.IFS('Planning initial'!$G88 &lt;= $B$6, 'Planning initial'!$F88, 'Planning initial'!$G88 &gt; $B$6, ""), "JJ/MM/AA")</f>
        <v>00/01/00</v>
      </c>
      <c r="D196" t="str" cm="1">
        <f t="array" aca="1" ref="D196" ca="1">TEXT(_xlfn.IFS('Planning initial'!$G88 &lt;= $B$6,'Planning initial'!$G88, 'Planning initial'!$G88&gt; $B$6, ""), "JJ/MM/AA")</f>
        <v>00/01/00</v>
      </c>
      <c r="E196">
        <f t="shared" ca="1" si="19"/>
        <v>0</v>
      </c>
      <c r="F196" s="75">
        <f ca="1">IF(AND('Planning initial'!$G88&lt;='Base de données'!$B$6,D196&lt;&gt;"00/01/00"),1,0)</f>
        <v>0</v>
      </c>
      <c r="G196" s="151">
        <f t="shared" ca="1" si="20"/>
        <v>0</v>
      </c>
      <c r="H196" s="164"/>
      <c r="I196" s="164"/>
      <c r="J196" s="164"/>
      <c r="K196" s="164"/>
      <c r="L196" s="164"/>
      <c r="M196">
        <v>0</v>
      </c>
      <c r="N196">
        <f ca="1">IF(AND('Planning initial'!$G88&lt;F$5,$C196&lt;&gt;"00/01/00"),1,0)</f>
        <v>0</v>
      </c>
      <c r="O196">
        <f ca="1">IF(AND('Planning initial'!$G88&lt;G$5,$C196&lt;&gt;"00/01/00"),1,0)</f>
        <v>0</v>
      </c>
      <c r="P196">
        <f ca="1">IF(AND('Planning initial'!$G88&lt;H$5,$C196&lt;&gt;"00/01/00"),1,0)</f>
        <v>0</v>
      </c>
      <c r="Q196">
        <f ca="1">IF(AND('Planning initial'!$G88&lt;I$5,$C196&lt;&gt;"00/01/00"),1,0)</f>
        <v>0</v>
      </c>
      <c r="R196">
        <f ca="1">IF(AND('Planning initial'!$G88&lt;J$5,$C196&lt;&gt;"00/01/00"),1,0)</f>
        <v>0</v>
      </c>
      <c r="S196">
        <f ca="1">IF(AND('Planning initial'!$G88&lt;K$5,$C196&lt;&gt;"00/01/00"),1,0)</f>
        <v>0</v>
      </c>
      <c r="T196">
        <f ca="1">IF(AND('Planning initial'!$G88&lt;L$5,$C196&lt;&gt;"00/01/00"),1,0)</f>
        <v>0</v>
      </c>
      <c r="U196">
        <f ca="1">IF(AND('Planning initial'!$G88&lt;M$5,$C196&lt;&gt;"00/01/00"),1,0)</f>
        <v>0</v>
      </c>
      <c r="V196">
        <f ca="1">IF(AND('Planning initial'!$G88&lt;N$5,$C196&lt;&gt;"00/01/00"),1,0)</f>
        <v>0</v>
      </c>
      <c r="W196">
        <f ca="1">IF(AND('Planning initial'!$G88&lt;O$5,$C196&lt;&gt;"00/01/00"),1,0)</f>
        <v>0</v>
      </c>
      <c r="X196">
        <f ca="1">IF(AND('Planning initial'!$G88&lt;P$5,$C196&lt;&gt;"00/01/00"),1,0)</f>
        <v>0</v>
      </c>
      <c r="Y196">
        <f ca="1">IF(AND('Planning initial'!$G88&lt;Q$5,$C196&lt;&gt;"00/01/00"),1,0)</f>
        <v>0</v>
      </c>
      <c r="Z196">
        <f ca="1">IF(AND('Planning initial'!$G88&lt;R$5,$C196&lt;&gt;"00/01/00"),1,0)</f>
        <v>0</v>
      </c>
      <c r="AA196">
        <f ca="1">IF(AND('Planning initial'!$E88=100%,$C196&lt;&gt;"00/01/00",'Planning initial'!$G88&lt;E$5),1,0)</f>
        <v>0</v>
      </c>
      <c r="AB196">
        <f ca="1">IF(AND('Planning initial'!$E88=100%,$C196&lt;&gt;"00/01/00",'Planning initial'!$G88&lt;F$5),1,0)</f>
        <v>0</v>
      </c>
      <c r="AC196">
        <f ca="1">IF(AND('Planning initial'!$E88=100%,$C196&lt;&gt;"00/01/00",'Planning initial'!$G88&lt;G$5),1,0)</f>
        <v>0</v>
      </c>
      <c r="AD196">
        <f ca="1">IF(AND('Planning initial'!$E88=100%,$C196&lt;&gt;"00/01/00",'Planning initial'!$G88&lt;H$5),1,0)</f>
        <v>0</v>
      </c>
      <c r="AE196">
        <f ca="1">IF(AND('Planning initial'!$E88=100%,$C196&lt;&gt;"00/01/00",'Planning initial'!$G88&lt;I$5),1,0)</f>
        <v>0</v>
      </c>
      <c r="AF196">
        <f ca="1">IF(AND('Planning initial'!$E88=100%,$C196&lt;&gt;"00/01/00",'Planning initial'!$G88&lt;J$5),1,0)</f>
        <v>0</v>
      </c>
      <c r="AG196">
        <f ca="1">IF(AND('Planning initial'!$E88=100%,$C196&lt;&gt;"00/01/00",'Planning initial'!$G88&lt;K$5),1,0)</f>
        <v>0</v>
      </c>
      <c r="AH196">
        <f ca="1">IF(AND('Planning initial'!$E88=100%,$C196&lt;&gt;"00/01/00",'Planning initial'!$G88&lt;L$5),1,0)</f>
        <v>0</v>
      </c>
      <c r="AI196">
        <f ca="1">IF(AND('Planning initial'!$E88=100%,$C196&lt;&gt;"00/01/00",'Planning initial'!$G88&lt;M$5),1,0)</f>
        <v>0</v>
      </c>
      <c r="AJ196">
        <f ca="1">IF(AND('Planning initial'!$E88=100%,$C196&lt;&gt;"00/01/00",'Planning initial'!$G88&lt;N$5),1,0)</f>
        <v>0</v>
      </c>
      <c r="AK196">
        <f ca="1">IF(AND('Planning initial'!$E88=100%,$C196&lt;&gt;"00/01/00",'Planning initial'!$G88&lt;O$5),1,0)</f>
        <v>0</v>
      </c>
      <c r="AL196">
        <f ca="1">IF(AND('Planning initial'!$E88=100%,$C196&lt;&gt;"00/01/00",'Planning initial'!$G88&lt;P$5),1,0)</f>
        <v>0</v>
      </c>
      <c r="AM196">
        <f ca="1">IF(AND('Planning initial'!$E88=100%,$C196&lt;&gt;"00/01/00",'Planning initial'!$G88&lt;Q$5),1,0)</f>
        <v>0</v>
      </c>
      <c r="AN196">
        <f ca="1">IF(AND('Planning initial'!$E88=100%,$C196&lt;&gt;"00/01/00",'Planning initial'!$G88&lt;R$5),1,0)</f>
        <v>0</v>
      </c>
    </row>
    <row r="197" spans="1:40" x14ac:dyDescent="0.25">
      <c r="A197" cm="1">
        <f t="array" aca="1" ref="A197" ca="1">_xlfn.IFS('Planning initial'!$G89&lt;= $B$6, 'Planning initial'!$B89, 'Planning initial'!$G89 &gt; $B$6, "")</f>
        <v>0</v>
      </c>
      <c r="B197" s="76" cm="1">
        <f t="array" aca="1" ref="B197" ca="1">_xlfn.IFS('Planning initial'!$G89 &lt;= $B$6, 'Planning initial'!$E89, 'Planning initial'!$G89 &gt; $B$6, "")</f>
        <v>0</v>
      </c>
      <c r="C197" t="str" cm="1">
        <f t="array" aca="1" ref="C197" ca="1">TEXT(_xlfn.IFS('Planning initial'!$G89 &lt;= $B$6, 'Planning initial'!$F89, 'Planning initial'!$G89 &gt; $B$6, ""), "JJ/MM/AA")</f>
        <v>00/01/00</v>
      </c>
      <c r="D197" t="str" cm="1">
        <f t="array" aca="1" ref="D197" ca="1">TEXT(_xlfn.IFS('Planning initial'!$G89 &lt;= $B$6,'Planning initial'!$G89, 'Planning initial'!$G89&gt; $B$6, ""), "JJ/MM/AA")</f>
        <v>00/01/00</v>
      </c>
      <c r="E197">
        <f t="shared" ca="1" si="19"/>
        <v>0</v>
      </c>
      <c r="F197" s="75">
        <f ca="1">IF(AND('Planning initial'!$G89&lt;='Base de données'!$B$6,D197&lt;&gt;"00/01/00"),1,0)</f>
        <v>0</v>
      </c>
      <c r="G197" s="151">
        <f t="shared" ca="1" si="20"/>
        <v>0</v>
      </c>
      <c r="H197" s="164"/>
      <c r="I197" s="164"/>
      <c r="J197" s="164"/>
      <c r="K197" s="164"/>
      <c r="L197" s="164"/>
      <c r="M197">
        <v>0</v>
      </c>
      <c r="N197">
        <f ca="1">IF(AND('Planning initial'!$G89&lt;F$5,$C197&lt;&gt;"00/01/00"),1,0)</f>
        <v>0</v>
      </c>
      <c r="O197">
        <f ca="1">IF(AND('Planning initial'!$G89&lt;G$5,$C197&lt;&gt;"00/01/00"),1,0)</f>
        <v>0</v>
      </c>
      <c r="P197">
        <f ca="1">IF(AND('Planning initial'!$G89&lt;H$5,$C197&lt;&gt;"00/01/00"),1,0)</f>
        <v>0</v>
      </c>
      <c r="Q197">
        <f ca="1">IF(AND('Planning initial'!$G89&lt;I$5,$C197&lt;&gt;"00/01/00"),1,0)</f>
        <v>0</v>
      </c>
      <c r="R197">
        <f ca="1">IF(AND('Planning initial'!$G89&lt;J$5,$C197&lt;&gt;"00/01/00"),1,0)</f>
        <v>0</v>
      </c>
      <c r="S197">
        <f ca="1">IF(AND('Planning initial'!$G89&lt;K$5,$C197&lt;&gt;"00/01/00"),1,0)</f>
        <v>0</v>
      </c>
      <c r="T197">
        <f ca="1">IF(AND('Planning initial'!$G89&lt;L$5,$C197&lt;&gt;"00/01/00"),1,0)</f>
        <v>0</v>
      </c>
      <c r="U197">
        <f ca="1">IF(AND('Planning initial'!$G89&lt;M$5,$C197&lt;&gt;"00/01/00"),1,0)</f>
        <v>0</v>
      </c>
      <c r="V197">
        <f ca="1">IF(AND('Planning initial'!$G89&lt;N$5,$C197&lt;&gt;"00/01/00"),1,0)</f>
        <v>0</v>
      </c>
      <c r="W197">
        <f ca="1">IF(AND('Planning initial'!$G89&lt;O$5,$C197&lt;&gt;"00/01/00"),1,0)</f>
        <v>0</v>
      </c>
      <c r="X197">
        <f ca="1">IF(AND('Planning initial'!$G89&lt;P$5,$C197&lt;&gt;"00/01/00"),1,0)</f>
        <v>0</v>
      </c>
      <c r="Y197">
        <f ca="1">IF(AND('Planning initial'!$G89&lt;Q$5,$C197&lt;&gt;"00/01/00"),1,0)</f>
        <v>0</v>
      </c>
      <c r="Z197">
        <f ca="1">IF(AND('Planning initial'!$G89&lt;R$5,$C197&lt;&gt;"00/01/00"),1,0)</f>
        <v>0</v>
      </c>
      <c r="AA197">
        <f ca="1">IF(AND('Planning initial'!$E89=100%,$C197&lt;&gt;"00/01/00",'Planning initial'!$G89&lt;E$5),1,0)</f>
        <v>0</v>
      </c>
      <c r="AB197">
        <f ca="1">IF(AND('Planning initial'!$E89=100%,$C197&lt;&gt;"00/01/00",'Planning initial'!$G89&lt;F$5),1,0)</f>
        <v>0</v>
      </c>
      <c r="AC197">
        <f ca="1">IF(AND('Planning initial'!$E89=100%,$C197&lt;&gt;"00/01/00",'Planning initial'!$G89&lt;G$5),1,0)</f>
        <v>0</v>
      </c>
      <c r="AD197">
        <f ca="1">IF(AND('Planning initial'!$E89=100%,$C197&lt;&gt;"00/01/00",'Planning initial'!$G89&lt;H$5),1,0)</f>
        <v>0</v>
      </c>
      <c r="AE197">
        <f ca="1">IF(AND('Planning initial'!$E89=100%,$C197&lt;&gt;"00/01/00",'Planning initial'!$G89&lt;I$5),1,0)</f>
        <v>0</v>
      </c>
      <c r="AF197">
        <f ca="1">IF(AND('Planning initial'!$E89=100%,$C197&lt;&gt;"00/01/00",'Planning initial'!$G89&lt;J$5),1,0)</f>
        <v>0</v>
      </c>
      <c r="AG197">
        <f ca="1">IF(AND('Planning initial'!$E89=100%,$C197&lt;&gt;"00/01/00",'Planning initial'!$G89&lt;K$5),1,0)</f>
        <v>0</v>
      </c>
      <c r="AH197">
        <f ca="1">IF(AND('Planning initial'!$E89=100%,$C197&lt;&gt;"00/01/00",'Planning initial'!$G89&lt;L$5),1,0)</f>
        <v>0</v>
      </c>
      <c r="AI197">
        <f ca="1">IF(AND('Planning initial'!$E89=100%,$C197&lt;&gt;"00/01/00",'Planning initial'!$G89&lt;M$5),1,0)</f>
        <v>0</v>
      </c>
      <c r="AJ197">
        <f ca="1">IF(AND('Planning initial'!$E89=100%,$C197&lt;&gt;"00/01/00",'Planning initial'!$G89&lt;N$5),1,0)</f>
        <v>0</v>
      </c>
      <c r="AK197">
        <f ca="1">IF(AND('Planning initial'!$E89=100%,$C197&lt;&gt;"00/01/00",'Planning initial'!$G89&lt;O$5),1,0)</f>
        <v>0</v>
      </c>
      <c r="AL197">
        <f ca="1">IF(AND('Planning initial'!$E89=100%,$C197&lt;&gt;"00/01/00",'Planning initial'!$G89&lt;P$5),1,0)</f>
        <v>0</v>
      </c>
      <c r="AM197">
        <f ca="1">IF(AND('Planning initial'!$E89=100%,$C197&lt;&gt;"00/01/00",'Planning initial'!$G89&lt;Q$5),1,0)</f>
        <v>0</v>
      </c>
      <c r="AN197">
        <f ca="1">IF(AND('Planning initial'!$E89=100%,$C197&lt;&gt;"00/01/00",'Planning initial'!$G89&lt;R$5),1,0)</f>
        <v>0</v>
      </c>
    </row>
    <row r="198" spans="1:40" x14ac:dyDescent="0.25">
      <c r="A198" cm="1">
        <f t="array" aca="1" ref="A198" ca="1">_xlfn.IFS('Planning initial'!$G90&lt;= $B$6, 'Planning initial'!$B90, 'Planning initial'!$G90 &gt; $B$6, "")</f>
        <v>0</v>
      </c>
      <c r="B198" s="76" cm="1">
        <f t="array" aca="1" ref="B198" ca="1">_xlfn.IFS('Planning initial'!$G90 &lt;= $B$6, 'Planning initial'!$E90, 'Planning initial'!$G90 &gt; $B$6, "")</f>
        <v>0</v>
      </c>
      <c r="C198" t="str" cm="1">
        <f t="array" aca="1" ref="C198" ca="1">TEXT(_xlfn.IFS('Planning initial'!$G90 &lt;= $B$6, 'Planning initial'!$F90, 'Planning initial'!$G90 &gt; $B$6, ""), "JJ/MM/AA")</f>
        <v>00/01/00</v>
      </c>
      <c r="D198" t="str" cm="1">
        <f t="array" aca="1" ref="D198" ca="1">TEXT(_xlfn.IFS('Planning initial'!$G90 &lt;= $B$6,'Planning initial'!$G90, 'Planning initial'!$G90&gt; $B$6, ""), "JJ/MM/AA")</f>
        <v>00/01/00</v>
      </c>
      <c r="E198">
        <f t="shared" ca="1" si="19"/>
        <v>0</v>
      </c>
      <c r="F198" s="75">
        <f ca="1">IF(AND('Planning initial'!$G90&lt;='Base de données'!$B$6,D198&lt;&gt;"00/01/00"),1,0)</f>
        <v>0</v>
      </c>
      <c r="G198" s="151">
        <f t="shared" ca="1" si="20"/>
        <v>0</v>
      </c>
      <c r="H198" s="164"/>
      <c r="I198" s="164"/>
      <c r="J198" s="164"/>
      <c r="K198" s="164"/>
      <c r="L198" s="164"/>
      <c r="M198">
        <v>0</v>
      </c>
      <c r="N198">
        <f ca="1">IF(AND('Planning initial'!$G90&lt;F$5,$C198&lt;&gt;"00/01/00"),1,0)</f>
        <v>0</v>
      </c>
      <c r="O198">
        <f ca="1">IF(AND('Planning initial'!$G90&lt;G$5,$C198&lt;&gt;"00/01/00"),1,0)</f>
        <v>0</v>
      </c>
      <c r="P198">
        <f ca="1">IF(AND('Planning initial'!$G90&lt;H$5,$C198&lt;&gt;"00/01/00"),1,0)</f>
        <v>0</v>
      </c>
      <c r="Q198">
        <f ca="1">IF(AND('Planning initial'!$G90&lt;I$5,$C198&lt;&gt;"00/01/00"),1,0)</f>
        <v>0</v>
      </c>
      <c r="R198">
        <f ca="1">IF(AND('Planning initial'!$G90&lt;J$5,$C198&lt;&gt;"00/01/00"),1,0)</f>
        <v>0</v>
      </c>
      <c r="S198">
        <f ca="1">IF(AND('Planning initial'!$G90&lt;K$5,$C198&lt;&gt;"00/01/00"),1,0)</f>
        <v>0</v>
      </c>
      <c r="T198">
        <f ca="1">IF(AND('Planning initial'!$G90&lt;L$5,$C198&lt;&gt;"00/01/00"),1,0)</f>
        <v>0</v>
      </c>
      <c r="U198">
        <f ca="1">IF(AND('Planning initial'!$G90&lt;M$5,$C198&lt;&gt;"00/01/00"),1,0)</f>
        <v>0</v>
      </c>
      <c r="V198">
        <f ca="1">IF(AND('Planning initial'!$G90&lt;N$5,$C198&lt;&gt;"00/01/00"),1,0)</f>
        <v>0</v>
      </c>
      <c r="W198">
        <f ca="1">IF(AND('Planning initial'!$G90&lt;O$5,$C198&lt;&gt;"00/01/00"),1,0)</f>
        <v>0</v>
      </c>
      <c r="X198">
        <f ca="1">IF(AND('Planning initial'!$G90&lt;P$5,$C198&lt;&gt;"00/01/00"),1,0)</f>
        <v>0</v>
      </c>
      <c r="Y198">
        <f ca="1">IF(AND('Planning initial'!$G90&lt;Q$5,$C198&lt;&gt;"00/01/00"),1,0)</f>
        <v>0</v>
      </c>
      <c r="Z198">
        <f ca="1">IF(AND('Planning initial'!$G90&lt;R$5,$C198&lt;&gt;"00/01/00"),1,0)</f>
        <v>0</v>
      </c>
      <c r="AA198">
        <f ca="1">IF(AND('Planning initial'!$E90=100%,$C198&lt;&gt;"00/01/00",'Planning initial'!$G90&lt;E$5),1,0)</f>
        <v>0</v>
      </c>
      <c r="AB198">
        <f ca="1">IF(AND('Planning initial'!$E90=100%,$C198&lt;&gt;"00/01/00",'Planning initial'!$G90&lt;F$5),1,0)</f>
        <v>0</v>
      </c>
      <c r="AC198">
        <f ca="1">IF(AND('Planning initial'!$E90=100%,$C198&lt;&gt;"00/01/00",'Planning initial'!$G90&lt;G$5),1,0)</f>
        <v>0</v>
      </c>
      <c r="AD198">
        <f ca="1">IF(AND('Planning initial'!$E90=100%,$C198&lt;&gt;"00/01/00",'Planning initial'!$G90&lt;H$5),1,0)</f>
        <v>0</v>
      </c>
      <c r="AE198">
        <f ca="1">IF(AND('Planning initial'!$E90=100%,$C198&lt;&gt;"00/01/00",'Planning initial'!$G90&lt;I$5),1,0)</f>
        <v>0</v>
      </c>
      <c r="AF198">
        <f ca="1">IF(AND('Planning initial'!$E90=100%,$C198&lt;&gt;"00/01/00",'Planning initial'!$G90&lt;J$5),1,0)</f>
        <v>0</v>
      </c>
      <c r="AG198">
        <f ca="1">IF(AND('Planning initial'!$E90=100%,$C198&lt;&gt;"00/01/00",'Planning initial'!$G90&lt;K$5),1,0)</f>
        <v>0</v>
      </c>
      <c r="AH198">
        <f ca="1">IF(AND('Planning initial'!$E90=100%,$C198&lt;&gt;"00/01/00",'Planning initial'!$G90&lt;L$5),1,0)</f>
        <v>0</v>
      </c>
      <c r="AI198">
        <f ca="1">IF(AND('Planning initial'!$E90=100%,$C198&lt;&gt;"00/01/00",'Planning initial'!$G90&lt;M$5),1,0)</f>
        <v>0</v>
      </c>
      <c r="AJ198">
        <f ca="1">IF(AND('Planning initial'!$E90=100%,$C198&lt;&gt;"00/01/00",'Planning initial'!$G90&lt;N$5),1,0)</f>
        <v>0</v>
      </c>
      <c r="AK198">
        <f ca="1">IF(AND('Planning initial'!$E90=100%,$C198&lt;&gt;"00/01/00",'Planning initial'!$G90&lt;O$5),1,0)</f>
        <v>0</v>
      </c>
      <c r="AL198">
        <f ca="1">IF(AND('Planning initial'!$E90=100%,$C198&lt;&gt;"00/01/00",'Planning initial'!$G90&lt;P$5),1,0)</f>
        <v>0</v>
      </c>
      <c r="AM198">
        <f ca="1">IF(AND('Planning initial'!$E90=100%,$C198&lt;&gt;"00/01/00",'Planning initial'!$G90&lt;Q$5),1,0)</f>
        <v>0</v>
      </c>
      <c r="AN198">
        <f ca="1">IF(AND('Planning initial'!$E90=100%,$C198&lt;&gt;"00/01/00",'Planning initial'!$G90&lt;R$5),1,0)</f>
        <v>0</v>
      </c>
    </row>
    <row r="199" spans="1:40" x14ac:dyDescent="0.25">
      <c r="A199" cm="1">
        <f t="array" aca="1" ref="A199" ca="1">_xlfn.IFS('Planning initial'!$G91&lt;= $B$6, 'Planning initial'!$B91, 'Planning initial'!$G91 &gt; $B$6, "")</f>
        <v>0</v>
      </c>
      <c r="B199" s="76" cm="1">
        <f t="array" aca="1" ref="B199" ca="1">_xlfn.IFS('Planning initial'!$G91 &lt;= $B$6, 'Planning initial'!$E91, 'Planning initial'!$G91 &gt; $B$6, "")</f>
        <v>0</v>
      </c>
      <c r="C199" t="str" cm="1">
        <f t="array" aca="1" ref="C199" ca="1">TEXT(_xlfn.IFS('Planning initial'!$G91 &lt;= $B$6, 'Planning initial'!$F91, 'Planning initial'!$G91 &gt; $B$6, ""), "JJ/MM/AA")</f>
        <v>00/01/00</v>
      </c>
      <c r="D199" t="str" cm="1">
        <f t="array" aca="1" ref="D199" ca="1">TEXT(_xlfn.IFS('Planning initial'!$G91 &lt;= $B$6,'Planning initial'!$G91, 'Planning initial'!$G91&gt; $B$6, ""), "JJ/MM/AA")</f>
        <v>00/01/00</v>
      </c>
      <c r="E199">
        <f t="shared" ca="1" si="19"/>
        <v>0</v>
      </c>
      <c r="F199" s="75">
        <f ca="1">IF(AND('Planning initial'!$G91&lt;='Base de données'!$B$6,D199&lt;&gt;"00/01/00"),1,0)</f>
        <v>0</v>
      </c>
      <c r="G199" s="151">
        <f t="shared" ca="1" si="20"/>
        <v>0</v>
      </c>
      <c r="H199" s="164"/>
      <c r="I199" s="164"/>
      <c r="J199" s="164"/>
      <c r="K199" s="164"/>
      <c r="L199" s="164"/>
      <c r="M199">
        <v>0</v>
      </c>
      <c r="N199">
        <f ca="1">IF(AND('Planning initial'!$G91&lt;F$5,$C199&lt;&gt;"00/01/00"),1,0)</f>
        <v>0</v>
      </c>
      <c r="O199">
        <f ca="1">IF(AND('Planning initial'!$G91&lt;G$5,$C199&lt;&gt;"00/01/00"),1,0)</f>
        <v>0</v>
      </c>
      <c r="P199">
        <f ca="1">IF(AND('Planning initial'!$G91&lt;H$5,$C199&lt;&gt;"00/01/00"),1,0)</f>
        <v>0</v>
      </c>
      <c r="Q199">
        <f ca="1">IF(AND('Planning initial'!$G91&lt;I$5,$C199&lt;&gt;"00/01/00"),1,0)</f>
        <v>0</v>
      </c>
      <c r="R199">
        <f ca="1">IF(AND('Planning initial'!$G91&lt;J$5,$C199&lt;&gt;"00/01/00"),1,0)</f>
        <v>0</v>
      </c>
      <c r="S199">
        <f ca="1">IF(AND('Planning initial'!$G91&lt;K$5,$C199&lt;&gt;"00/01/00"),1,0)</f>
        <v>0</v>
      </c>
      <c r="T199">
        <f ca="1">IF(AND('Planning initial'!$G91&lt;L$5,$C199&lt;&gt;"00/01/00"),1,0)</f>
        <v>0</v>
      </c>
      <c r="U199">
        <f ca="1">IF(AND('Planning initial'!$G91&lt;M$5,$C199&lt;&gt;"00/01/00"),1,0)</f>
        <v>0</v>
      </c>
      <c r="V199">
        <f ca="1">IF(AND('Planning initial'!$G91&lt;N$5,$C199&lt;&gt;"00/01/00"),1,0)</f>
        <v>0</v>
      </c>
      <c r="W199">
        <f ca="1">IF(AND('Planning initial'!$G91&lt;O$5,$C199&lt;&gt;"00/01/00"),1,0)</f>
        <v>0</v>
      </c>
      <c r="X199">
        <f ca="1">IF(AND('Planning initial'!$G91&lt;P$5,$C199&lt;&gt;"00/01/00"),1,0)</f>
        <v>0</v>
      </c>
      <c r="Y199">
        <f ca="1">IF(AND('Planning initial'!$G91&lt;Q$5,$C199&lt;&gt;"00/01/00"),1,0)</f>
        <v>0</v>
      </c>
      <c r="Z199">
        <f ca="1">IF(AND('Planning initial'!$G91&lt;R$5,$C199&lt;&gt;"00/01/00"),1,0)</f>
        <v>0</v>
      </c>
      <c r="AA199">
        <f ca="1">IF(AND('Planning initial'!$E91=100%,$C199&lt;&gt;"00/01/00",'Planning initial'!$G91&lt;E$5),1,0)</f>
        <v>0</v>
      </c>
      <c r="AB199">
        <f ca="1">IF(AND('Planning initial'!$E91=100%,$C199&lt;&gt;"00/01/00",'Planning initial'!$G91&lt;F$5),1,0)</f>
        <v>0</v>
      </c>
      <c r="AC199">
        <f ca="1">IF(AND('Planning initial'!$E91=100%,$C199&lt;&gt;"00/01/00",'Planning initial'!$G91&lt;G$5),1,0)</f>
        <v>0</v>
      </c>
      <c r="AD199">
        <f ca="1">IF(AND('Planning initial'!$E91=100%,$C199&lt;&gt;"00/01/00",'Planning initial'!$G91&lt;H$5),1,0)</f>
        <v>0</v>
      </c>
      <c r="AE199">
        <f ca="1">IF(AND('Planning initial'!$E91=100%,$C199&lt;&gt;"00/01/00",'Planning initial'!$G91&lt;I$5),1,0)</f>
        <v>0</v>
      </c>
      <c r="AF199">
        <f ca="1">IF(AND('Planning initial'!$E91=100%,$C199&lt;&gt;"00/01/00",'Planning initial'!$G91&lt;J$5),1,0)</f>
        <v>0</v>
      </c>
      <c r="AG199">
        <f ca="1">IF(AND('Planning initial'!$E91=100%,$C199&lt;&gt;"00/01/00",'Planning initial'!$G91&lt;K$5),1,0)</f>
        <v>0</v>
      </c>
      <c r="AH199">
        <f ca="1">IF(AND('Planning initial'!$E91=100%,$C199&lt;&gt;"00/01/00",'Planning initial'!$G91&lt;L$5),1,0)</f>
        <v>0</v>
      </c>
      <c r="AI199">
        <f ca="1">IF(AND('Planning initial'!$E91=100%,$C199&lt;&gt;"00/01/00",'Planning initial'!$G91&lt;M$5),1,0)</f>
        <v>0</v>
      </c>
      <c r="AJ199">
        <f ca="1">IF(AND('Planning initial'!$E91=100%,$C199&lt;&gt;"00/01/00",'Planning initial'!$G91&lt;N$5),1,0)</f>
        <v>0</v>
      </c>
      <c r="AK199">
        <f ca="1">IF(AND('Planning initial'!$E91=100%,$C199&lt;&gt;"00/01/00",'Planning initial'!$G91&lt;O$5),1,0)</f>
        <v>0</v>
      </c>
      <c r="AL199">
        <f ca="1">IF(AND('Planning initial'!$E91=100%,$C199&lt;&gt;"00/01/00",'Planning initial'!$G91&lt;P$5),1,0)</f>
        <v>0</v>
      </c>
      <c r="AM199">
        <f ca="1">IF(AND('Planning initial'!$E91=100%,$C199&lt;&gt;"00/01/00",'Planning initial'!$G91&lt;Q$5),1,0)</f>
        <v>0</v>
      </c>
      <c r="AN199">
        <f ca="1">IF(AND('Planning initial'!$E91=100%,$C199&lt;&gt;"00/01/00",'Planning initial'!$G91&lt;R$5),1,0)</f>
        <v>0</v>
      </c>
    </row>
    <row r="200" spans="1:40" x14ac:dyDescent="0.25">
      <c r="A200" cm="1">
        <f t="array" aca="1" ref="A200" ca="1">_xlfn.IFS('Planning initial'!$G92&lt;= $B$6, 'Planning initial'!$B92, 'Planning initial'!$G92 &gt; $B$6, "")</f>
        <v>0</v>
      </c>
      <c r="B200" s="76" cm="1">
        <f t="array" aca="1" ref="B200" ca="1">_xlfn.IFS('Planning initial'!$G92 &lt;= $B$6, 'Planning initial'!$E92, 'Planning initial'!$G92 &gt; $B$6, "")</f>
        <v>0</v>
      </c>
      <c r="C200" t="str" cm="1">
        <f t="array" aca="1" ref="C200" ca="1">TEXT(_xlfn.IFS('Planning initial'!$G92 &lt;= $B$6, 'Planning initial'!$F92, 'Planning initial'!$G92 &gt; $B$6, ""), "JJ/MM/AA")</f>
        <v>00/01/00</v>
      </c>
      <c r="D200" t="str" cm="1">
        <f t="array" aca="1" ref="D200" ca="1">TEXT(_xlfn.IFS('Planning initial'!$G92 &lt;= $B$6,'Planning initial'!$G92, 'Planning initial'!$G92&gt; $B$6, ""), "JJ/MM/AA")</f>
        <v>00/01/00</v>
      </c>
      <c r="E200">
        <f t="shared" ca="1" si="19"/>
        <v>0</v>
      </c>
      <c r="F200" s="75">
        <f ca="1">IF(AND('Planning initial'!$G92&lt;='Base de données'!$B$6,D200&lt;&gt;"00/01/00"),1,0)</f>
        <v>0</v>
      </c>
      <c r="G200" s="151">
        <f t="shared" ca="1" si="20"/>
        <v>0</v>
      </c>
      <c r="H200" s="164"/>
      <c r="I200" s="164"/>
      <c r="J200" s="164"/>
      <c r="K200" s="164"/>
      <c r="L200" s="164"/>
      <c r="M200">
        <v>0</v>
      </c>
      <c r="N200">
        <f ca="1">IF(AND('Planning initial'!$G92&lt;F$5,$C200&lt;&gt;"00/01/00"),1,0)</f>
        <v>0</v>
      </c>
      <c r="O200">
        <f ca="1">IF(AND('Planning initial'!$G92&lt;G$5,$C200&lt;&gt;"00/01/00"),1,0)</f>
        <v>0</v>
      </c>
      <c r="P200">
        <f ca="1">IF(AND('Planning initial'!$G92&lt;H$5,$C200&lt;&gt;"00/01/00"),1,0)</f>
        <v>0</v>
      </c>
      <c r="Q200">
        <f ca="1">IF(AND('Planning initial'!$G92&lt;I$5,$C200&lt;&gt;"00/01/00"),1,0)</f>
        <v>0</v>
      </c>
      <c r="R200">
        <f ca="1">IF(AND('Planning initial'!$G92&lt;J$5,$C200&lt;&gt;"00/01/00"),1,0)</f>
        <v>0</v>
      </c>
      <c r="S200">
        <f ca="1">IF(AND('Planning initial'!$G92&lt;K$5,$C200&lt;&gt;"00/01/00"),1,0)</f>
        <v>0</v>
      </c>
      <c r="T200">
        <f ca="1">IF(AND('Planning initial'!$G92&lt;L$5,$C200&lt;&gt;"00/01/00"),1,0)</f>
        <v>0</v>
      </c>
      <c r="U200">
        <f ca="1">IF(AND('Planning initial'!$G92&lt;M$5,$C200&lt;&gt;"00/01/00"),1,0)</f>
        <v>0</v>
      </c>
      <c r="V200">
        <f ca="1">IF(AND('Planning initial'!$G92&lt;N$5,$C200&lt;&gt;"00/01/00"),1,0)</f>
        <v>0</v>
      </c>
      <c r="W200">
        <f ca="1">IF(AND('Planning initial'!$G92&lt;O$5,$C200&lt;&gt;"00/01/00"),1,0)</f>
        <v>0</v>
      </c>
      <c r="X200">
        <f ca="1">IF(AND('Planning initial'!$G92&lt;P$5,$C200&lt;&gt;"00/01/00"),1,0)</f>
        <v>0</v>
      </c>
      <c r="Y200">
        <f ca="1">IF(AND('Planning initial'!$G92&lt;Q$5,$C200&lt;&gt;"00/01/00"),1,0)</f>
        <v>0</v>
      </c>
      <c r="Z200">
        <f ca="1">IF(AND('Planning initial'!$G92&lt;R$5,$C200&lt;&gt;"00/01/00"),1,0)</f>
        <v>0</v>
      </c>
      <c r="AA200">
        <f ca="1">IF(AND('Planning initial'!$E92=100%,$C200&lt;&gt;"00/01/00",'Planning initial'!$G92&lt;E$5),1,0)</f>
        <v>0</v>
      </c>
      <c r="AB200">
        <f ca="1">IF(AND('Planning initial'!$E92=100%,$C200&lt;&gt;"00/01/00",'Planning initial'!$G92&lt;F$5),1,0)</f>
        <v>0</v>
      </c>
      <c r="AC200">
        <f ca="1">IF(AND('Planning initial'!$E92=100%,$C200&lt;&gt;"00/01/00",'Planning initial'!$G92&lt;G$5),1,0)</f>
        <v>0</v>
      </c>
      <c r="AD200">
        <f ca="1">IF(AND('Planning initial'!$E92=100%,$C200&lt;&gt;"00/01/00",'Planning initial'!$G92&lt;H$5),1,0)</f>
        <v>0</v>
      </c>
      <c r="AE200">
        <f ca="1">IF(AND('Planning initial'!$E92=100%,$C200&lt;&gt;"00/01/00",'Planning initial'!$G92&lt;I$5),1,0)</f>
        <v>0</v>
      </c>
      <c r="AF200">
        <f ca="1">IF(AND('Planning initial'!$E92=100%,$C200&lt;&gt;"00/01/00",'Planning initial'!$G92&lt;J$5),1,0)</f>
        <v>0</v>
      </c>
      <c r="AG200">
        <f ca="1">IF(AND('Planning initial'!$E92=100%,$C200&lt;&gt;"00/01/00",'Planning initial'!$G92&lt;K$5),1,0)</f>
        <v>0</v>
      </c>
      <c r="AH200">
        <f ca="1">IF(AND('Planning initial'!$E92=100%,$C200&lt;&gt;"00/01/00",'Planning initial'!$G92&lt;L$5),1,0)</f>
        <v>0</v>
      </c>
      <c r="AI200">
        <f ca="1">IF(AND('Planning initial'!$E92=100%,$C200&lt;&gt;"00/01/00",'Planning initial'!$G92&lt;M$5),1,0)</f>
        <v>0</v>
      </c>
      <c r="AJ200">
        <f ca="1">IF(AND('Planning initial'!$E92=100%,$C200&lt;&gt;"00/01/00",'Planning initial'!$G92&lt;N$5),1,0)</f>
        <v>0</v>
      </c>
      <c r="AK200">
        <f ca="1">IF(AND('Planning initial'!$E92=100%,$C200&lt;&gt;"00/01/00",'Planning initial'!$G92&lt;O$5),1,0)</f>
        <v>0</v>
      </c>
      <c r="AL200">
        <f ca="1">IF(AND('Planning initial'!$E92=100%,$C200&lt;&gt;"00/01/00",'Planning initial'!$G92&lt;P$5),1,0)</f>
        <v>0</v>
      </c>
      <c r="AM200">
        <f ca="1">IF(AND('Planning initial'!$E92=100%,$C200&lt;&gt;"00/01/00",'Planning initial'!$G92&lt;Q$5),1,0)</f>
        <v>0</v>
      </c>
      <c r="AN200">
        <f ca="1">IF(AND('Planning initial'!$E92=100%,$C200&lt;&gt;"00/01/00",'Planning initial'!$G92&lt;R$5),1,0)</f>
        <v>0</v>
      </c>
    </row>
    <row r="201" spans="1:40" x14ac:dyDescent="0.25">
      <c r="A201" cm="1">
        <f t="array" aca="1" ref="A201" ca="1">_xlfn.IFS('Planning initial'!$G93&lt;= $B$6, 'Planning initial'!$B93, 'Planning initial'!$G93 &gt; $B$6, "")</f>
        <v>0</v>
      </c>
      <c r="B201" s="76" cm="1">
        <f t="array" aca="1" ref="B201" ca="1">_xlfn.IFS('Planning initial'!$G93 &lt;= $B$6, 'Planning initial'!$E93, 'Planning initial'!$G93 &gt; $B$6, "")</f>
        <v>0</v>
      </c>
      <c r="C201" t="str" cm="1">
        <f t="array" aca="1" ref="C201" ca="1">TEXT(_xlfn.IFS('Planning initial'!$G93 &lt;= $B$6, 'Planning initial'!$F93, 'Planning initial'!$G93 &gt; $B$6, ""), "JJ/MM/AA")</f>
        <v>00/01/00</v>
      </c>
      <c r="D201" t="str" cm="1">
        <f t="array" aca="1" ref="D201" ca="1">TEXT(_xlfn.IFS('Planning initial'!$G93 &lt;= $B$6,'Planning initial'!$G93, 'Planning initial'!$G93&gt; $B$6, ""), "JJ/MM/AA")</f>
        <v>00/01/00</v>
      </c>
      <c r="E201">
        <f t="shared" ca="1" si="19"/>
        <v>0</v>
      </c>
      <c r="F201" s="75">
        <f ca="1">IF(AND('Planning initial'!$G93&lt;='Base de données'!$B$6,D201&lt;&gt;"00/01/00"),1,0)</f>
        <v>0</v>
      </c>
      <c r="G201" s="151">
        <f t="shared" ca="1" si="20"/>
        <v>0</v>
      </c>
      <c r="H201" s="164"/>
      <c r="I201" s="164"/>
      <c r="J201" s="164"/>
      <c r="K201" s="164"/>
      <c r="L201" s="164"/>
      <c r="M201">
        <v>0</v>
      </c>
      <c r="N201">
        <f ca="1">IF(AND('Planning initial'!$G93&lt;F$5,$C201&lt;&gt;"00/01/00"),1,0)</f>
        <v>0</v>
      </c>
      <c r="O201">
        <f ca="1">IF(AND('Planning initial'!$G93&lt;G$5,$C201&lt;&gt;"00/01/00"),1,0)</f>
        <v>0</v>
      </c>
      <c r="P201">
        <f ca="1">IF(AND('Planning initial'!$G93&lt;H$5,$C201&lt;&gt;"00/01/00"),1,0)</f>
        <v>0</v>
      </c>
      <c r="Q201">
        <f ca="1">IF(AND('Planning initial'!$G93&lt;I$5,$C201&lt;&gt;"00/01/00"),1,0)</f>
        <v>0</v>
      </c>
      <c r="R201">
        <f ca="1">IF(AND('Planning initial'!$G93&lt;J$5,$C201&lt;&gt;"00/01/00"),1,0)</f>
        <v>0</v>
      </c>
      <c r="S201">
        <f ca="1">IF(AND('Planning initial'!$G93&lt;K$5,$C201&lt;&gt;"00/01/00"),1,0)</f>
        <v>0</v>
      </c>
      <c r="T201">
        <f ca="1">IF(AND('Planning initial'!$G93&lt;L$5,$C201&lt;&gt;"00/01/00"),1,0)</f>
        <v>0</v>
      </c>
      <c r="U201">
        <f ca="1">IF(AND('Planning initial'!$G93&lt;M$5,$C201&lt;&gt;"00/01/00"),1,0)</f>
        <v>0</v>
      </c>
      <c r="V201">
        <f ca="1">IF(AND('Planning initial'!$G93&lt;N$5,$C201&lt;&gt;"00/01/00"),1,0)</f>
        <v>0</v>
      </c>
      <c r="W201">
        <f ca="1">IF(AND('Planning initial'!$G93&lt;O$5,$C201&lt;&gt;"00/01/00"),1,0)</f>
        <v>0</v>
      </c>
      <c r="X201">
        <f ca="1">IF(AND('Planning initial'!$G93&lt;P$5,$C201&lt;&gt;"00/01/00"),1,0)</f>
        <v>0</v>
      </c>
      <c r="Y201">
        <f ca="1">IF(AND('Planning initial'!$G93&lt;Q$5,$C201&lt;&gt;"00/01/00"),1,0)</f>
        <v>0</v>
      </c>
      <c r="Z201">
        <f ca="1">IF(AND('Planning initial'!$G93&lt;R$5,$C201&lt;&gt;"00/01/00"),1,0)</f>
        <v>0</v>
      </c>
      <c r="AA201">
        <f ca="1">IF(AND('Planning initial'!$E93=100%,$C201&lt;&gt;"00/01/00",'Planning initial'!$G93&lt;E$5),1,0)</f>
        <v>0</v>
      </c>
      <c r="AB201">
        <f ca="1">IF(AND('Planning initial'!$E93=100%,$C201&lt;&gt;"00/01/00",'Planning initial'!$G93&lt;F$5),1,0)</f>
        <v>0</v>
      </c>
      <c r="AC201">
        <f ca="1">IF(AND('Planning initial'!$E93=100%,$C201&lt;&gt;"00/01/00",'Planning initial'!$G93&lt;G$5),1,0)</f>
        <v>0</v>
      </c>
      <c r="AD201">
        <f ca="1">IF(AND('Planning initial'!$E93=100%,$C201&lt;&gt;"00/01/00",'Planning initial'!$G93&lt;H$5),1,0)</f>
        <v>0</v>
      </c>
      <c r="AE201">
        <f ca="1">IF(AND('Planning initial'!$E93=100%,$C201&lt;&gt;"00/01/00",'Planning initial'!$G93&lt;I$5),1,0)</f>
        <v>0</v>
      </c>
      <c r="AF201">
        <f ca="1">IF(AND('Planning initial'!$E93=100%,$C201&lt;&gt;"00/01/00",'Planning initial'!$G93&lt;J$5),1,0)</f>
        <v>0</v>
      </c>
      <c r="AG201">
        <f ca="1">IF(AND('Planning initial'!$E93=100%,$C201&lt;&gt;"00/01/00",'Planning initial'!$G93&lt;K$5),1,0)</f>
        <v>0</v>
      </c>
      <c r="AH201">
        <f ca="1">IF(AND('Planning initial'!$E93=100%,$C201&lt;&gt;"00/01/00",'Planning initial'!$G93&lt;L$5),1,0)</f>
        <v>0</v>
      </c>
      <c r="AI201">
        <f ca="1">IF(AND('Planning initial'!$E93=100%,$C201&lt;&gt;"00/01/00",'Planning initial'!$G93&lt;M$5),1,0)</f>
        <v>0</v>
      </c>
      <c r="AJ201">
        <f ca="1">IF(AND('Planning initial'!$E93=100%,$C201&lt;&gt;"00/01/00",'Planning initial'!$G93&lt;N$5),1,0)</f>
        <v>0</v>
      </c>
      <c r="AK201">
        <f ca="1">IF(AND('Planning initial'!$E93=100%,$C201&lt;&gt;"00/01/00",'Planning initial'!$G93&lt;O$5),1,0)</f>
        <v>0</v>
      </c>
      <c r="AL201">
        <f ca="1">IF(AND('Planning initial'!$E93=100%,$C201&lt;&gt;"00/01/00",'Planning initial'!$G93&lt;P$5),1,0)</f>
        <v>0</v>
      </c>
      <c r="AM201">
        <f ca="1">IF(AND('Planning initial'!$E93=100%,$C201&lt;&gt;"00/01/00",'Planning initial'!$G93&lt;Q$5),1,0)</f>
        <v>0</v>
      </c>
      <c r="AN201">
        <f ca="1">IF(AND('Planning initial'!$E93=100%,$C201&lt;&gt;"00/01/00",'Planning initial'!$G93&lt;R$5),1,0)</f>
        <v>0</v>
      </c>
    </row>
    <row r="202" spans="1:40" x14ac:dyDescent="0.25">
      <c r="A202" cm="1">
        <f t="array" aca="1" ref="A202" ca="1">_xlfn.IFS('Planning initial'!$G94&lt;= $B$6, 'Planning initial'!$B94, 'Planning initial'!$G94 &gt; $B$6, "")</f>
        <v>0</v>
      </c>
      <c r="B202" s="76" cm="1">
        <f t="array" aca="1" ref="B202" ca="1">_xlfn.IFS('Planning initial'!$G94 &lt;= $B$6, 'Planning initial'!$E94, 'Planning initial'!$G94 &gt; $B$6, "")</f>
        <v>0</v>
      </c>
      <c r="C202" t="str" cm="1">
        <f t="array" aca="1" ref="C202" ca="1">TEXT(_xlfn.IFS('Planning initial'!$G94 &lt;= $B$6, 'Planning initial'!$F94, 'Planning initial'!$G94 &gt; $B$6, ""), "JJ/MM/AA")</f>
        <v>00/01/00</v>
      </c>
      <c r="D202" t="str" cm="1">
        <f t="array" aca="1" ref="D202" ca="1">TEXT(_xlfn.IFS('Planning initial'!$G94 &lt;= $B$6,'Planning initial'!$G94, 'Planning initial'!$G94&gt; $B$6, ""), "JJ/MM/AA")</f>
        <v>00/01/00</v>
      </c>
      <c r="E202">
        <f t="shared" ca="1" si="19"/>
        <v>0</v>
      </c>
      <c r="F202" s="75">
        <f ca="1">IF(AND('Planning initial'!$G94&lt;='Base de données'!$B$6,D202&lt;&gt;"00/01/00"),1,0)</f>
        <v>0</v>
      </c>
      <c r="G202" s="151">
        <f t="shared" ca="1" si="20"/>
        <v>0</v>
      </c>
      <c r="H202" s="164"/>
      <c r="I202" s="164"/>
      <c r="J202" s="164"/>
      <c r="K202" s="164"/>
      <c r="L202" s="164"/>
      <c r="M202">
        <v>0</v>
      </c>
      <c r="N202">
        <f ca="1">IF(AND('Planning initial'!$G94&lt;F$5,$C202&lt;&gt;"00/01/00"),1,0)</f>
        <v>0</v>
      </c>
      <c r="O202">
        <f ca="1">IF(AND('Planning initial'!$G94&lt;G$5,$C202&lt;&gt;"00/01/00"),1,0)</f>
        <v>0</v>
      </c>
      <c r="P202">
        <f ca="1">IF(AND('Planning initial'!$G94&lt;H$5,$C202&lt;&gt;"00/01/00"),1,0)</f>
        <v>0</v>
      </c>
      <c r="Q202">
        <f ca="1">IF(AND('Planning initial'!$G94&lt;I$5,$C202&lt;&gt;"00/01/00"),1,0)</f>
        <v>0</v>
      </c>
      <c r="R202">
        <f ca="1">IF(AND('Planning initial'!$G94&lt;J$5,$C202&lt;&gt;"00/01/00"),1,0)</f>
        <v>0</v>
      </c>
      <c r="S202">
        <f ca="1">IF(AND('Planning initial'!$G94&lt;K$5,$C202&lt;&gt;"00/01/00"),1,0)</f>
        <v>0</v>
      </c>
      <c r="T202">
        <f ca="1">IF(AND('Planning initial'!$G94&lt;L$5,$C202&lt;&gt;"00/01/00"),1,0)</f>
        <v>0</v>
      </c>
      <c r="U202">
        <f ca="1">IF(AND('Planning initial'!$G94&lt;M$5,$C202&lt;&gt;"00/01/00"),1,0)</f>
        <v>0</v>
      </c>
      <c r="V202">
        <f ca="1">IF(AND('Planning initial'!$G94&lt;N$5,$C202&lt;&gt;"00/01/00"),1,0)</f>
        <v>0</v>
      </c>
      <c r="W202">
        <f ca="1">IF(AND('Planning initial'!$G94&lt;O$5,$C202&lt;&gt;"00/01/00"),1,0)</f>
        <v>0</v>
      </c>
      <c r="X202">
        <f ca="1">IF(AND('Planning initial'!$G94&lt;P$5,$C202&lt;&gt;"00/01/00"),1,0)</f>
        <v>0</v>
      </c>
      <c r="Y202">
        <f ca="1">IF(AND('Planning initial'!$G94&lt;Q$5,$C202&lt;&gt;"00/01/00"),1,0)</f>
        <v>0</v>
      </c>
      <c r="Z202">
        <f ca="1">IF(AND('Planning initial'!$G94&lt;R$5,$C202&lt;&gt;"00/01/00"),1,0)</f>
        <v>0</v>
      </c>
      <c r="AA202">
        <f ca="1">IF(AND('Planning initial'!$E94=100%,$C202&lt;&gt;"00/01/00",'Planning initial'!$G94&lt;E$5),1,0)</f>
        <v>0</v>
      </c>
      <c r="AB202">
        <f ca="1">IF(AND('Planning initial'!$E94=100%,$C202&lt;&gt;"00/01/00",'Planning initial'!$G94&lt;F$5),1,0)</f>
        <v>0</v>
      </c>
      <c r="AC202">
        <f ca="1">IF(AND('Planning initial'!$E94=100%,$C202&lt;&gt;"00/01/00",'Planning initial'!$G94&lt;G$5),1,0)</f>
        <v>0</v>
      </c>
      <c r="AD202">
        <f ca="1">IF(AND('Planning initial'!$E94=100%,$C202&lt;&gt;"00/01/00",'Planning initial'!$G94&lt;H$5),1,0)</f>
        <v>0</v>
      </c>
      <c r="AE202">
        <f ca="1">IF(AND('Planning initial'!$E94=100%,$C202&lt;&gt;"00/01/00",'Planning initial'!$G94&lt;I$5),1,0)</f>
        <v>0</v>
      </c>
      <c r="AF202">
        <f ca="1">IF(AND('Planning initial'!$E94=100%,$C202&lt;&gt;"00/01/00",'Planning initial'!$G94&lt;J$5),1,0)</f>
        <v>0</v>
      </c>
      <c r="AG202">
        <f ca="1">IF(AND('Planning initial'!$E94=100%,$C202&lt;&gt;"00/01/00",'Planning initial'!$G94&lt;K$5),1,0)</f>
        <v>0</v>
      </c>
      <c r="AH202">
        <f ca="1">IF(AND('Planning initial'!$E94=100%,$C202&lt;&gt;"00/01/00",'Planning initial'!$G94&lt;L$5),1,0)</f>
        <v>0</v>
      </c>
      <c r="AI202">
        <f ca="1">IF(AND('Planning initial'!$E94=100%,$C202&lt;&gt;"00/01/00",'Planning initial'!$G94&lt;M$5),1,0)</f>
        <v>0</v>
      </c>
      <c r="AJ202">
        <f ca="1">IF(AND('Planning initial'!$E94=100%,$C202&lt;&gt;"00/01/00",'Planning initial'!$G94&lt;N$5),1,0)</f>
        <v>0</v>
      </c>
      <c r="AK202">
        <f ca="1">IF(AND('Planning initial'!$E94=100%,$C202&lt;&gt;"00/01/00",'Planning initial'!$G94&lt;O$5),1,0)</f>
        <v>0</v>
      </c>
      <c r="AL202">
        <f ca="1">IF(AND('Planning initial'!$E94=100%,$C202&lt;&gt;"00/01/00",'Planning initial'!$G94&lt;P$5),1,0)</f>
        <v>0</v>
      </c>
      <c r="AM202">
        <f ca="1">IF(AND('Planning initial'!$E94=100%,$C202&lt;&gt;"00/01/00",'Planning initial'!$G94&lt;Q$5),1,0)</f>
        <v>0</v>
      </c>
      <c r="AN202">
        <f ca="1">IF(AND('Planning initial'!$E94=100%,$C202&lt;&gt;"00/01/00",'Planning initial'!$G94&lt;R$5),1,0)</f>
        <v>0</v>
      </c>
    </row>
    <row r="203" spans="1:40" x14ac:dyDescent="0.25">
      <c r="A203" cm="1">
        <f t="array" aca="1" ref="A203" ca="1">_xlfn.IFS('Planning initial'!$G95&lt;= $B$6, 'Planning initial'!$B95, 'Planning initial'!$G95 &gt; $B$6, "")</f>
        <v>0</v>
      </c>
      <c r="B203" s="76" cm="1">
        <f t="array" aca="1" ref="B203" ca="1">_xlfn.IFS('Planning initial'!$G95 &lt;= $B$6, 'Planning initial'!$E95, 'Planning initial'!$G95 &gt; $B$6, "")</f>
        <v>0</v>
      </c>
      <c r="C203" t="str" cm="1">
        <f t="array" aca="1" ref="C203" ca="1">TEXT(_xlfn.IFS('Planning initial'!$G95 &lt;= $B$6, 'Planning initial'!$F95, 'Planning initial'!$G95 &gt; $B$6, ""), "JJ/MM/AA")</f>
        <v>00/01/00</v>
      </c>
      <c r="D203" t="str" cm="1">
        <f t="array" aca="1" ref="D203" ca="1">TEXT(_xlfn.IFS('Planning initial'!$G95 &lt;= $B$6,'Planning initial'!$G95, 'Planning initial'!$G95&gt; $B$6, ""), "JJ/MM/AA")</f>
        <v>00/01/00</v>
      </c>
      <c r="E203">
        <f t="shared" ca="1" si="19"/>
        <v>0</v>
      </c>
      <c r="F203" s="75">
        <f ca="1">IF(AND('Planning initial'!$G95&lt;='Base de données'!$B$6,D203&lt;&gt;"00/01/00"),1,0)</f>
        <v>0</v>
      </c>
      <c r="G203" s="151">
        <f t="shared" ca="1" si="20"/>
        <v>0</v>
      </c>
      <c r="H203" s="164"/>
      <c r="I203" s="164"/>
      <c r="J203" s="164"/>
      <c r="K203" s="164"/>
      <c r="L203" s="164"/>
      <c r="M203">
        <v>0</v>
      </c>
      <c r="N203">
        <f ca="1">IF(AND('Planning initial'!$G95&lt;F$5,$C203&lt;&gt;"00/01/00"),1,0)</f>
        <v>0</v>
      </c>
      <c r="O203">
        <f ca="1">IF(AND('Planning initial'!$G95&lt;G$5,$C203&lt;&gt;"00/01/00"),1,0)</f>
        <v>0</v>
      </c>
      <c r="P203">
        <f ca="1">IF(AND('Planning initial'!$G95&lt;H$5,$C203&lt;&gt;"00/01/00"),1,0)</f>
        <v>0</v>
      </c>
      <c r="Q203">
        <f ca="1">IF(AND('Planning initial'!$G95&lt;I$5,$C203&lt;&gt;"00/01/00"),1,0)</f>
        <v>0</v>
      </c>
      <c r="R203">
        <f ca="1">IF(AND('Planning initial'!$G95&lt;J$5,$C203&lt;&gt;"00/01/00"),1,0)</f>
        <v>0</v>
      </c>
      <c r="S203">
        <f ca="1">IF(AND('Planning initial'!$G95&lt;K$5,$C203&lt;&gt;"00/01/00"),1,0)</f>
        <v>0</v>
      </c>
      <c r="T203">
        <f ca="1">IF(AND('Planning initial'!$G95&lt;L$5,$C203&lt;&gt;"00/01/00"),1,0)</f>
        <v>0</v>
      </c>
      <c r="U203">
        <f ca="1">IF(AND('Planning initial'!$G95&lt;M$5,$C203&lt;&gt;"00/01/00"),1,0)</f>
        <v>0</v>
      </c>
      <c r="V203">
        <f ca="1">IF(AND('Planning initial'!$G95&lt;N$5,$C203&lt;&gt;"00/01/00"),1,0)</f>
        <v>0</v>
      </c>
      <c r="W203">
        <f ca="1">IF(AND('Planning initial'!$G95&lt;O$5,$C203&lt;&gt;"00/01/00"),1,0)</f>
        <v>0</v>
      </c>
      <c r="X203">
        <f ca="1">IF(AND('Planning initial'!$G95&lt;P$5,$C203&lt;&gt;"00/01/00"),1,0)</f>
        <v>0</v>
      </c>
      <c r="Y203">
        <f ca="1">IF(AND('Planning initial'!$G95&lt;Q$5,$C203&lt;&gt;"00/01/00"),1,0)</f>
        <v>0</v>
      </c>
      <c r="Z203">
        <f ca="1">IF(AND('Planning initial'!$G95&lt;R$5,$C203&lt;&gt;"00/01/00"),1,0)</f>
        <v>0</v>
      </c>
      <c r="AA203">
        <f ca="1">IF(AND('Planning initial'!$E95=100%,$C203&lt;&gt;"00/01/00",'Planning initial'!$G95&lt;E$5),1,0)</f>
        <v>0</v>
      </c>
      <c r="AB203">
        <f ca="1">IF(AND('Planning initial'!$E95=100%,$C203&lt;&gt;"00/01/00",'Planning initial'!$G95&lt;F$5),1,0)</f>
        <v>0</v>
      </c>
      <c r="AC203">
        <f ca="1">IF(AND('Planning initial'!$E95=100%,$C203&lt;&gt;"00/01/00",'Planning initial'!$G95&lt;G$5),1,0)</f>
        <v>0</v>
      </c>
      <c r="AD203">
        <f ca="1">IF(AND('Planning initial'!$E95=100%,$C203&lt;&gt;"00/01/00",'Planning initial'!$G95&lt;H$5),1,0)</f>
        <v>0</v>
      </c>
      <c r="AE203">
        <f ca="1">IF(AND('Planning initial'!$E95=100%,$C203&lt;&gt;"00/01/00",'Planning initial'!$G95&lt;I$5),1,0)</f>
        <v>0</v>
      </c>
      <c r="AF203">
        <f ca="1">IF(AND('Planning initial'!$E95=100%,$C203&lt;&gt;"00/01/00",'Planning initial'!$G95&lt;J$5),1,0)</f>
        <v>0</v>
      </c>
      <c r="AG203">
        <f ca="1">IF(AND('Planning initial'!$E95=100%,$C203&lt;&gt;"00/01/00",'Planning initial'!$G95&lt;K$5),1,0)</f>
        <v>0</v>
      </c>
      <c r="AH203">
        <f ca="1">IF(AND('Planning initial'!$E95=100%,$C203&lt;&gt;"00/01/00",'Planning initial'!$G95&lt;L$5),1,0)</f>
        <v>0</v>
      </c>
      <c r="AI203">
        <f ca="1">IF(AND('Planning initial'!$E95=100%,$C203&lt;&gt;"00/01/00",'Planning initial'!$G95&lt;M$5),1,0)</f>
        <v>0</v>
      </c>
      <c r="AJ203">
        <f ca="1">IF(AND('Planning initial'!$E95=100%,$C203&lt;&gt;"00/01/00",'Planning initial'!$G95&lt;N$5),1,0)</f>
        <v>0</v>
      </c>
      <c r="AK203">
        <f ca="1">IF(AND('Planning initial'!$E95=100%,$C203&lt;&gt;"00/01/00",'Planning initial'!$G95&lt;O$5),1,0)</f>
        <v>0</v>
      </c>
      <c r="AL203">
        <f ca="1">IF(AND('Planning initial'!$E95=100%,$C203&lt;&gt;"00/01/00",'Planning initial'!$G95&lt;P$5),1,0)</f>
        <v>0</v>
      </c>
      <c r="AM203">
        <f ca="1">IF(AND('Planning initial'!$E95=100%,$C203&lt;&gt;"00/01/00",'Planning initial'!$G95&lt;Q$5),1,0)</f>
        <v>0</v>
      </c>
      <c r="AN203">
        <f ca="1">IF(AND('Planning initial'!$E95=100%,$C203&lt;&gt;"00/01/00",'Planning initial'!$G95&lt;R$5),1,0)</f>
        <v>0</v>
      </c>
    </row>
    <row r="204" spans="1:40" x14ac:dyDescent="0.25">
      <c r="A204" cm="1">
        <f t="array" aca="1" ref="A204" ca="1">_xlfn.IFS('Planning initial'!$G96&lt;= $B$6, 'Planning initial'!$B96, 'Planning initial'!$G96 &gt; $B$6, "")</f>
        <v>0</v>
      </c>
      <c r="B204" s="76" cm="1">
        <f t="array" aca="1" ref="B204" ca="1">_xlfn.IFS('Planning initial'!$G96 &lt;= $B$6, 'Planning initial'!$E96, 'Planning initial'!$G96 &gt; $B$6, "")</f>
        <v>0</v>
      </c>
      <c r="C204" t="str" cm="1">
        <f t="array" aca="1" ref="C204" ca="1">TEXT(_xlfn.IFS('Planning initial'!$G96 &lt;= $B$6, 'Planning initial'!$F96, 'Planning initial'!$G96 &gt; $B$6, ""), "JJ/MM/AA")</f>
        <v>00/01/00</v>
      </c>
      <c r="D204" t="str" cm="1">
        <f t="array" aca="1" ref="D204" ca="1">TEXT(_xlfn.IFS('Planning initial'!$G96 &lt;= $B$6,'Planning initial'!$G96, 'Planning initial'!$G96&gt; $B$6, ""), "JJ/MM/AA")</f>
        <v>00/01/00</v>
      </c>
      <c r="E204">
        <f t="shared" ca="1" si="19"/>
        <v>0</v>
      </c>
      <c r="F204" s="75">
        <f ca="1">IF(AND('Planning initial'!$G96&lt;='Base de données'!$B$6,D204&lt;&gt;"00/01/00"),1,0)</f>
        <v>0</v>
      </c>
      <c r="G204" s="151">
        <f t="shared" ca="1" si="20"/>
        <v>0</v>
      </c>
      <c r="H204" s="164"/>
      <c r="I204" s="164"/>
      <c r="J204" s="164"/>
      <c r="K204" s="164"/>
      <c r="L204" s="164"/>
      <c r="M204">
        <v>0</v>
      </c>
      <c r="N204">
        <f ca="1">IF(AND('Planning initial'!$G96&lt;F$5,$C204&lt;&gt;"00/01/00"),1,0)</f>
        <v>0</v>
      </c>
      <c r="O204">
        <f ca="1">IF(AND('Planning initial'!$G96&lt;G$5,$C204&lt;&gt;"00/01/00"),1,0)</f>
        <v>0</v>
      </c>
      <c r="P204">
        <f ca="1">IF(AND('Planning initial'!$G96&lt;H$5,$C204&lt;&gt;"00/01/00"),1,0)</f>
        <v>0</v>
      </c>
      <c r="Q204">
        <f ca="1">IF(AND('Planning initial'!$G96&lt;I$5,$C204&lt;&gt;"00/01/00"),1,0)</f>
        <v>0</v>
      </c>
      <c r="R204">
        <f ca="1">IF(AND('Planning initial'!$G96&lt;J$5,$C204&lt;&gt;"00/01/00"),1,0)</f>
        <v>0</v>
      </c>
      <c r="S204">
        <f ca="1">IF(AND('Planning initial'!$G96&lt;K$5,$C204&lt;&gt;"00/01/00"),1,0)</f>
        <v>0</v>
      </c>
      <c r="T204">
        <f ca="1">IF(AND('Planning initial'!$G96&lt;L$5,$C204&lt;&gt;"00/01/00"),1,0)</f>
        <v>0</v>
      </c>
      <c r="U204">
        <f ca="1">IF(AND('Planning initial'!$G96&lt;M$5,$C204&lt;&gt;"00/01/00"),1,0)</f>
        <v>0</v>
      </c>
      <c r="V204">
        <f ca="1">IF(AND('Planning initial'!$G96&lt;N$5,$C204&lt;&gt;"00/01/00"),1,0)</f>
        <v>0</v>
      </c>
      <c r="W204">
        <f ca="1">IF(AND('Planning initial'!$G96&lt;O$5,$C204&lt;&gt;"00/01/00"),1,0)</f>
        <v>0</v>
      </c>
      <c r="X204">
        <f ca="1">IF(AND('Planning initial'!$G96&lt;P$5,$C204&lt;&gt;"00/01/00"),1,0)</f>
        <v>0</v>
      </c>
      <c r="Y204">
        <f ca="1">IF(AND('Planning initial'!$G96&lt;Q$5,$C204&lt;&gt;"00/01/00"),1,0)</f>
        <v>0</v>
      </c>
      <c r="Z204">
        <f ca="1">IF(AND('Planning initial'!$G96&lt;R$5,$C204&lt;&gt;"00/01/00"),1,0)</f>
        <v>0</v>
      </c>
      <c r="AA204">
        <f ca="1">IF(AND('Planning initial'!$E96=100%,$C204&lt;&gt;"00/01/00",'Planning initial'!$G96&lt;E$5),1,0)</f>
        <v>0</v>
      </c>
      <c r="AB204">
        <f ca="1">IF(AND('Planning initial'!$E96=100%,$C204&lt;&gt;"00/01/00",'Planning initial'!$G96&lt;F$5),1,0)</f>
        <v>0</v>
      </c>
      <c r="AC204">
        <f ca="1">IF(AND('Planning initial'!$E96=100%,$C204&lt;&gt;"00/01/00",'Planning initial'!$G96&lt;G$5),1,0)</f>
        <v>0</v>
      </c>
      <c r="AD204">
        <f ca="1">IF(AND('Planning initial'!$E96=100%,$C204&lt;&gt;"00/01/00",'Planning initial'!$G96&lt;H$5),1,0)</f>
        <v>0</v>
      </c>
      <c r="AE204">
        <f ca="1">IF(AND('Planning initial'!$E96=100%,$C204&lt;&gt;"00/01/00",'Planning initial'!$G96&lt;I$5),1,0)</f>
        <v>0</v>
      </c>
      <c r="AF204">
        <f ca="1">IF(AND('Planning initial'!$E96=100%,$C204&lt;&gt;"00/01/00",'Planning initial'!$G96&lt;J$5),1,0)</f>
        <v>0</v>
      </c>
      <c r="AG204">
        <f ca="1">IF(AND('Planning initial'!$E96=100%,$C204&lt;&gt;"00/01/00",'Planning initial'!$G96&lt;K$5),1,0)</f>
        <v>0</v>
      </c>
      <c r="AH204">
        <f ca="1">IF(AND('Planning initial'!$E96=100%,$C204&lt;&gt;"00/01/00",'Planning initial'!$G96&lt;L$5),1,0)</f>
        <v>0</v>
      </c>
      <c r="AI204">
        <f ca="1">IF(AND('Planning initial'!$E96=100%,$C204&lt;&gt;"00/01/00",'Planning initial'!$G96&lt;M$5),1,0)</f>
        <v>0</v>
      </c>
      <c r="AJ204">
        <f ca="1">IF(AND('Planning initial'!$E96=100%,$C204&lt;&gt;"00/01/00",'Planning initial'!$G96&lt;N$5),1,0)</f>
        <v>0</v>
      </c>
      <c r="AK204">
        <f ca="1">IF(AND('Planning initial'!$E96=100%,$C204&lt;&gt;"00/01/00",'Planning initial'!$G96&lt;O$5),1,0)</f>
        <v>0</v>
      </c>
      <c r="AL204">
        <f ca="1">IF(AND('Planning initial'!$E96=100%,$C204&lt;&gt;"00/01/00",'Planning initial'!$G96&lt;P$5),1,0)</f>
        <v>0</v>
      </c>
      <c r="AM204">
        <f ca="1">IF(AND('Planning initial'!$E96=100%,$C204&lt;&gt;"00/01/00",'Planning initial'!$G96&lt;Q$5),1,0)</f>
        <v>0</v>
      </c>
      <c r="AN204">
        <f ca="1">IF(AND('Planning initial'!$E96=100%,$C204&lt;&gt;"00/01/00",'Planning initial'!$G96&lt;R$5),1,0)</f>
        <v>0</v>
      </c>
    </row>
    <row r="205" spans="1:40" x14ac:dyDescent="0.25">
      <c r="A205" cm="1">
        <f t="array" aca="1" ref="A205" ca="1">_xlfn.IFS('Planning initial'!$G97&lt;= $B$6, 'Planning initial'!$B97, 'Planning initial'!$G97 &gt; $B$6, "")</f>
        <v>0</v>
      </c>
      <c r="B205" s="76" cm="1">
        <f t="array" aca="1" ref="B205" ca="1">_xlfn.IFS('Planning initial'!$G97 &lt;= $B$6, 'Planning initial'!$E97, 'Planning initial'!$G97 &gt; $B$6, "")</f>
        <v>0</v>
      </c>
      <c r="C205" t="str" cm="1">
        <f t="array" aca="1" ref="C205" ca="1">TEXT(_xlfn.IFS('Planning initial'!$G97 &lt;= $B$6, 'Planning initial'!$F97, 'Planning initial'!$G97 &gt; $B$6, ""), "JJ/MM/AA")</f>
        <v>00/01/00</v>
      </c>
      <c r="D205" t="str" cm="1">
        <f t="array" aca="1" ref="D205" ca="1">TEXT(_xlfn.IFS('Planning initial'!$G97 &lt;= $B$6,'Planning initial'!$G97, 'Planning initial'!$G97&gt; $B$6, ""), "JJ/MM/AA")</f>
        <v>00/01/00</v>
      </c>
      <c r="E205">
        <f t="shared" ca="1" si="19"/>
        <v>0</v>
      </c>
      <c r="F205" s="75">
        <f ca="1">IF(AND('Planning initial'!$G97&lt;='Base de données'!$B$6,D205&lt;&gt;"00/01/00"),1,0)</f>
        <v>0</v>
      </c>
      <c r="G205" s="151">
        <f t="shared" ca="1" si="20"/>
        <v>0</v>
      </c>
      <c r="H205" s="164"/>
      <c r="I205" s="164"/>
      <c r="J205" s="164"/>
      <c r="K205" s="164"/>
      <c r="L205" s="164"/>
      <c r="M205">
        <v>0</v>
      </c>
      <c r="N205">
        <f ca="1">IF(AND('Planning initial'!$G97&lt;F$5,$C205&lt;&gt;"00/01/00"),1,0)</f>
        <v>0</v>
      </c>
      <c r="O205">
        <f ca="1">IF(AND('Planning initial'!$G97&lt;G$5,$C205&lt;&gt;"00/01/00"),1,0)</f>
        <v>0</v>
      </c>
      <c r="P205">
        <f ca="1">IF(AND('Planning initial'!$G97&lt;H$5,$C205&lt;&gt;"00/01/00"),1,0)</f>
        <v>0</v>
      </c>
      <c r="Q205">
        <f ca="1">IF(AND('Planning initial'!$G97&lt;I$5,$C205&lt;&gt;"00/01/00"),1,0)</f>
        <v>0</v>
      </c>
      <c r="R205">
        <f ca="1">IF(AND('Planning initial'!$G97&lt;J$5,$C205&lt;&gt;"00/01/00"),1,0)</f>
        <v>0</v>
      </c>
      <c r="S205">
        <f ca="1">IF(AND('Planning initial'!$G97&lt;K$5,$C205&lt;&gt;"00/01/00"),1,0)</f>
        <v>0</v>
      </c>
      <c r="T205">
        <f ca="1">IF(AND('Planning initial'!$G97&lt;L$5,$C205&lt;&gt;"00/01/00"),1,0)</f>
        <v>0</v>
      </c>
      <c r="U205">
        <f ca="1">IF(AND('Planning initial'!$G97&lt;M$5,$C205&lt;&gt;"00/01/00"),1,0)</f>
        <v>0</v>
      </c>
      <c r="V205">
        <f ca="1">IF(AND('Planning initial'!$G97&lt;N$5,$C205&lt;&gt;"00/01/00"),1,0)</f>
        <v>0</v>
      </c>
      <c r="W205">
        <f ca="1">IF(AND('Planning initial'!$G97&lt;O$5,$C205&lt;&gt;"00/01/00"),1,0)</f>
        <v>0</v>
      </c>
      <c r="X205">
        <f ca="1">IF(AND('Planning initial'!$G97&lt;P$5,$C205&lt;&gt;"00/01/00"),1,0)</f>
        <v>0</v>
      </c>
      <c r="Y205">
        <f ca="1">IF(AND('Planning initial'!$G97&lt;Q$5,$C205&lt;&gt;"00/01/00"),1,0)</f>
        <v>0</v>
      </c>
      <c r="Z205">
        <f ca="1">IF(AND('Planning initial'!$G97&lt;R$5,$C205&lt;&gt;"00/01/00"),1,0)</f>
        <v>0</v>
      </c>
      <c r="AA205">
        <f ca="1">IF(AND('Planning initial'!$E97=100%,$C205&lt;&gt;"00/01/00",'Planning initial'!$G97&lt;E$5),1,0)</f>
        <v>0</v>
      </c>
      <c r="AB205">
        <f ca="1">IF(AND('Planning initial'!$E97=100%,$C205&lt;&gt;"00/01/00",'Planning initial'!$G97&lt;F$5),1,0)</f>
        <v>0</v>
      </c>
      <c r="AC205">
        <f ca="1">IF(AND('Planning initial'!$E97=100%,$C205&lt;&gt;"00/01/00",'Planning initial'!$G97&lt;G$5),1,0)</f>
        <v>0</v>
      </c>
      <c r="AD205">
        <f ca="1">IF(AND('Planning initial'!$E97=100%,$C205&lt;&gt;"00/01/00",'Planning initial'!$G97&lt;H$5),1,0)</f>
        <v>0</v>
      </c>
      <c r="AE205">
        <f ca="1">IF(AND('Planning initial'!$E97=100%,$C205&lt;&gt;"00/01/00",'Planning initial'!$G97&lt;I$5),1,0)</f>
        <v>0</v>
      </c>
      <c r="AF205">
        <f ca="1">IF(AND('Planning initial'!$E97=100%,$C205&lt;&gt;"00/01/00",'Planning initial'!$G97&lt;J$5),1,0)</f>
        <v>0</v>
      </c>
      <c r="AG205">
        <f ca="1">IF(AND('Planning initial'!$E97=100%,$C205&lt;&gt;"00/01/00",'Planning initial'!$G97&lt;K$5),1,0)</f>
        <v>0</v>
      </c>
      <c r="AH205">
        <f ca="1">IF(AND('Planning initial'!$E97=100%,$C205&lt;&gt;"00/01/00",'Planning initial'!$G97&lt;L$5),1,0)</f>
        <v>0</v>
      </c>
      <c r="AI205">
        <f ca="1">IF(AND('Planning initial'!$E97=100%,$C205&lt;&gt;"00/01/00",'Planning initial'!$G97&lt;M$5),1,0)</f>
        <v>0</v>
      </c>
      <c r="AJ205">
        <f ca="1">IF(AND('Planning initial'!$E97=100%,$C205&lt;&gt;"00/01/00",'Planning initial'!$G97&lt;N$5),1,0)</f>
        <v>0</v>
      </c>
      <c r="AK205">
        <f ca="1">IF(AND('Planning initial'!$E97=100%,$C205&lt;&gt;"00/01/00",'Planning initial'!$G97&lt;O$5),1,0)</f>
        <v>0</v>
      </c>
      <c r="AL205">
        <f ca="1">IF(AND('Planning initial'!$E97=100%,$C205&lt;&gt;"00/01/00",'Planning initial'!$G97&lt;P$5),1,0)</f>
        <v>0</v>
      </c>
      <c r="AM205">
        <f ca="1">IF(AND('Planning initial'!$E97=100%,$C205&lt;&gt;"00/01/00",'Planning initial'!$G97&lt;Q$5),1,0)</f>
        <v>0</v>
      </c>
      <c r="AN205">
        <f ca="1">IF(AND('Planning initial'!$E97=100%,$C205&lt;&gt;"00/01/00",'Planning initial'!$G97&lt;R$5),1,0)</f>
        <v>0</v>
      </c>
    </row>
    <row r="206" spans="1:40" x14ac:dyDescent="0.25">
      <c r="A206" cm="1">
        <f t="array" aca="1" ref="A206" ca="1">_xlfn.IFS('Planning initial'!$G98&lt;= $B$6, 'Planning initial'!$B98, 'Planning initial'!$G98 &gt; $B$6, "")</f>
        <v>0</v>
      </c>
      <c r="B206" s="76" cm="1">
        <f t="array" aca="1" ref="B206" ca="1">_xlfn.IFS('Planning initial'!$G98 &lt;= $B$6, 'Planning initial'!$E98, 'Planning initial'!$G98 &gt; $B$6, "")</f>
        <v>0</v>
      </c>
      <c r="C206" t="str" cm="1">
        <f t="array" aca="1" ref="C206" ca="1">TEXT(_xlfn.IFS('Planning initial'!$G98 &lt;= $B$6, 'Planning initial'!$F98, 'Planning initial'!$G98 &gt; $B$6, ""), "JJ/MM/AA")</f>
        <v>00/01/00</v>
      </c>
      <c r="D206" t="str" cm="1">
        <f t="array" aca="1" ref="D206" ca="1">TEXT(_xlfn.IFS('Planning initial'!$G98 &lt;= $B$6,'Planning initial'!$G98, 'Planning initial'!$G98&gt; $B$6, ""), "JJ/MM/AA")</f>
        <v>00/01/00</v>
      </c>
      <c r="E206">
        <f t="shared" ca="1" si="19"/>
        <v>0</v>
      </c>
      <c r="F206" s="75">
        <f ca="1">IF(AND('Planning initial'!$G98&lt;='Base de données'!$B$6,D206&lt;&gt;"00/01/00"),1,0)</f>
        <v>0</v>
      </c>
      <c r="G206" s="151">
        <f t="shared" ca="1" si="20"/>
        <v>0</v>
      </c>
      <c r="H206" s="164"/>
      <c r="I206" s="164"/>
      <c r="J206" s="164"/>
      <c r="K206" s="164"/>
      <c r="L206" s="164"/>
      <c r="M206">
        <v>0</v>
      </c>
      <c r="N206">
        <f ca="1">IF(AND('Planning initial'!$G98&lt;F$5,$C206&lt;&gt;"00/01/00"),1,0)</f>
        <v>0</v>
      </c>
      <c r="O206">
        <f ca="1">IF(AND('Planning initial'!$G98&lt;G$5,$C206&lt;&gt;"00/01/00"),1,0)</f>
        <v>0</v>
      </c>
      <c r="P206">
        <f ca="1">IF(AND('Planning initial'!$G98&lt;H$5,$C206&lt;&gt;"00/01/00"),1,0)</f>
        <v>0</v>
      </c>
      <c r="Q206">
        <f ca="1">IF(AND('Planning initial'!$G98&lt;I$5,$C206&lt;&gt;"00/01/00"),1,0)</f>
        <v>0</v>
      </c>
      <c r="R206">
        <f ca="1">IF(AND('Planning initial'!$G98&lt;J$5,$C206&lt;&gt;"00/01/00"),1,0)</f>
        <v>0</v>
      </c>
      <c r="S206">
        <f ca="1">IF(AND('Planning initial'!$G98&lt;K$5,$C206&lt;&gt;"00/01/00"),1,0)</f>
        <v>0</v>
      </c>
      <c r="T206">
        <f ca="1">IF(AND('Planning initial'!$G98&lt;L$5,$C206&lt;&gt;"00/01/00"),1,0)</f>
        <v>0</v>
      </c>
      <c r="U206">
        <f ca="1">IF(AND('Planning initial'!$G98&lt;M$5,$C206&lt;&gt;"00/01/00"),1,0)</f>
        <v>0</v>
      </c>
      <c r="V206">
        <f ca="1">IF(AND('Planning initial'!$G98&lt;N$5,$C206&lt;&gt;"00/01/00"),1,0)</f>
        <v>0</v>
      </c>
      <c r="W206">
        <f ca="1">IF(AND('Planning initial'!$G98&lt;O$5,$C206&lt;&gt;"00/01/00"),1,0)</f>
        <v>0</v>
      </c>
      <c r="X206">
        <f ca="1">IF(AND('Planning initial'!$G98&lt;P$5,$C206&lt;&gt;"00/01/00"),1,0)</f>
        <v>0</v>
      </c>
      <c r="Y206">
        <f ca="1">IF(AND('Planning initial'!$G98&lt;Q$5,$C206&lt;&gt;"00/01/00"),1,0)</f>
        <v>0</v>
      </c>
      <c r="Z206">
        <f ca="1">IF(AND('Planning initial'!$G98&lt;R$5,$C206&lt;&gt;"00/01/00"),1,0)</f>
        <v>0</v>
      </c>
      <c r="AA206">
        <f ca="1">IF(AND('Planning initial'!$E98=100%,$C206&lt;&gt;"00/01/00",'Planning initial'!$G98&lt;E$5),1,0)</f>
        <v>0</v>
      </c>
      <c r="AB206">
        <f ca="1">IF(AND('Planning initial'!$E98=100%,$C206&lt;&gt;"00/01/00",'Planning initial'!$G98&lt;F$5),1,0)</f>
        <v>0</v>
      </c>
      <c r="AC206">
        <f ca="1">IF(AND('Planning initial'!$E98=100%,$C206&lt;&gt;"00/01/00",'Planning initial'!$G98&lt;G$5),1,0)</f>
        <v>0</v>
      </c>
      <c r="AD206">
        <f ca="1">IF(AND('Planning initial'!$E98=100%,$C206&lt;&gt;"00/01/00",'Planning initial'!$G98&lt;H$5),1,0)</f>
        <v>0</v>
      </c>
      <c r="AE206">
        <f ca="1">IF(AND('Planning initial'!$E98=100%,$C206&lt;&gt;"00/01/00",'Planning initial'!$G98&lt;I$5),1,0)</f>
        <v>0</v>
      </c>
      <c r="AF206">
        <f ca="1">IF(AND('Planning initial'!$E98=100%,$C206&lt;&gt;"00/01/00",'Planning initial'!$G98&lt;J$5),1,0)</f>
        <v>0</v>
      </c>
      <c r="AG206">
        <f ca="1">IF(AND('Planning initial'!$E98=100%,$C206&lt;&gt;"00/01/00",'Planning initial'!$G98&lt;K$5),1,0)</f>
        <v>0</v>
      </c>
      <c r="AH206">
        <f ca="1">IF(AND('Planning initial'!$E98=100%,$C206&lt;&gt;"00/01/00",'Planning initial'!$G98&lt;L$5),1,0)</f>
        <v>0</v>
      </c>
      <c r="AI206">
        <f ca="1">IF(AND('Planning initial'!$E98=100%,$C206&lt;&gt;"00/01/00",'Planning initial'!$G98&lt;M$5),1,0)</f>
        <v>0</v>
      </c>
      <c r="AJ206">
        <f ca="1">IF(AND('Planning initial'!$E98=100%,$C206&lt;&gt;"00/01/00",'Planning initial'!$G98&lt;N$5),1,0)</f>
        <v>0</v>
      </c>
      <c r="AK206">
        <f ca="1">IF(AND('Planning initial'!$E98=100%,$C206&lt;&gt;"00/01/00",'Planning initial'!$G98&lt;O$5),1,0)</f>
        <v>0</v>
      </c>
      <c r="AL206">
        <f ca="1">IF(AND('Planning initial'!$E98=100%,$C206&lt;&gt;"00/01/00",'Planning initial'!$G98&lt;P$5),1,0)</f>
        <v>0</v>
      </c>
      <c r="AM206">
        <f ca="1">IF(AND('Planning initial'!$E98=100%,$C206&lt;&gt;"00/01/00",'Planning initial'!$G98&lt;Q$5),1,0)</f>
        <v>0</v>
      </c>
      <c r="AN206">
        <f ca="1">IF(AND('Planning initial'!$E98=100%,$C206&lt;&gt;"00/01/00",'Planning initial'!$G98&lt;R$5),1,0)</f>
        <v>0</v>
      </c>
    </row>
    <row r="207" spans="1:40" x14ac:dyDescent="0.25">
      <c r="A207" cm="1">
        <f t="array" aca="1" ref="A207" ca="1">_xlfn.IFS('Planning initial'!$G99&lt;= $B$6, 'Planning initial'!$B99, 'Planning initial'!$G99 &gt; $B$6, "")</f>
        <v>0</v>
      </c>
      <c r="B207" s="76" cm="1">
        <f t="array" aca="1" ref="B207" ca="1">_xlfn.IFS('Planning initial'!$G99 &lt;= $B$6, 'Planning initial'!$E99, 'Planning initial'!$G99 &gt; $B$6, "")</f>
        <v>0</v>
      </c>
      <c r="C207" t="str" cm="1">
        <f t="array" aca="1" ref="C207" ca="1">TEXT(_xlfn.IFS('Planning initial'!$G99 &lt;= $B$6, 'Planning initial'!$F99, 'Planning initial'!$G99 &gt; $B$6, ""), "JJ/MM/AA")</f>
        <v>00/01/00</v>
      </c>
      <c r="D207" t="str" cm="1">
        <f t="array" aca="1" ref="D207" ca="1">TEXT(_xlfn.IFS('Planning initial'!$G99 &lt;= $B$6,'Planning initial'!$G99, 'Planning initial'!$G99&gt; $B$6, ""), "JJ/MM/AA")</f>
        <v>00/01/00</v>
      </c>
      <c r="E207">
        <f t="shared" ca="1" si="19"/>
        <v>0</v>
      </c>
      <c r="F207" s="75">
        <f ca="1">IF(AND('Planning initial'!$G99&lt;='Base de données'!$B$6,D207&lt;&gt;"00/01/00"),1,0)</f>
        <v>0</v>
      </c>
      <c r="G207" s="151">
        <f t="shared" ca="1" si="20"/>
        <v>0</v>
      </c>
      <c r="H207" s="164"/>
      <c r="I207" s="164"/>
      <c r="J207" s="164"/>
      <c r="K207" s="164"/>
      <c r="L207" s="164"/>
      <c r="M207">
        <v>0</v>
      </c>
      <c r="N207">
        <f ca="1">IF(AND('Planning initial'!$G99&lt;F$5,$C207&lt;&gt;"00/01/00"),1,0)</f>
        <v>0</v>
      </c>
      <c r="O207">
        <f ca="1">IF(AND('Planning initial'!$G99&lt;G$5,$C207&lt;&gt;"00/01/00"),1,0)</f>
        <v>0</v>
      </c>
      <c r="P207">
        <f ca="1">IF(AND('Planning initial'!$G99&lt;H$5,$C207&lt;&gt;"00/01/00"),1,0)</f>
        <v>0</v>
      </c>
      <c r="Q207">
        <f ca="1">IF(AND('Planning initial'!$G99&lt;I$5,$C207&lt;&gt;"00/01/00"),1,0)</f>
        <v>0</v>
      </c>
      <c r="R207">
        <f ca="1">IF(AND('Planning initial'!$G99&lt;J$5,$C207&lt;&gt;"00/01/00"),1,0)</f>
        <v>0</v>
      </c>
      <c r="S207">
        <f ca="1">IF(AND('Planning initial'!$G99&lt;K$5,$C207&lt;&gt;"00/01/00"),1,0)</f>
        <v>0</v>
      </c>
      <c r="T207">
        <f ca="1">IF(AND('Planning initial'!$G99&lt;L$5,$C207&lt;&gt;"00/01/00"),1,0)</f>
        <v>0</v>
      </c>
      <c r="U207">
        <f ca="1">IF(AND('Planning initial'!$G99&lt;M$5,$C207&lt;&gt;"00/01/00"),1,0)</f>
        <v>0</v>
      </c>
      <c r="V207">
        <f ca="1">IF(AND('Planning initial'!$G99&lt;N$5,$C207&lt;&gt;"00/01/00"),1,0)</f>
        <v>0</v>
      </c>
      <c r="W207">
        <f ca="1">IF(AND('Planning initial'!$G99&lt;O$5,$C207&lt;&gt;"00/01/00"),1,0)</f>
        <v>0</v>
      </c>
      <c r="X207">
        <f ca="1">IF(AND('Planning initial'!$G99&lt;P$5,$C207&lt;&gt;"00/01/00"),1,0)</f>
        <v>0</v>
      </c>
      <c r="Y207">
        <f ca="1">IF(AND('Planning initial'!$G99&lt;Q$5,$C207&lt;&gt;"00/01/00"),1,0)</f>
        <v>0</v>
      </c>
      <c r="Z207">
        <f ca="1">IF(AND('Planning initial'!$G99&lt;R$5,$C207&lt;&gt;"00/01/00"),1,0)</f>
        <v>0</v>
      </c>
      <c r="AA207">
        <f ca="1">IF(AND('Planning initial'!$E99=100%,$C207&lt;&gt;"00/01/00",'Planning initial'!$G99&lt;E$5),1,0)</f>
        <v>0</v>
      </c>
      <c r="AB207">
        <f ca="1">IF(AND('Planning initial'!$E99=100%,$C207&lt;&gt;"00/01/00",'Planning initial'!$G99&lt;F$5),1,0)</f>
        <v>0</v>
      </c>
      <c r="AC207">
        <f ca="1">IF(AND('Planning initial'!$E99=100%,$C207&lt;&gt;"00/01/00",'Planning initial'!$G99&lt;G$5),1,0)</f>
        <v>0</v>
      </c>
      <c r="AD207">
        <f ca="1">IF(AND('Planning initial'!$E99=100%,$C207&lt;&gt;"00/01/00",'Planning initial'!$G99&lt;H$5),1,0)</f>
        <v>0</v>
      </c>
      <c r="AE207">
        <f ca="1">IF(AND('Planning initial'!$E99=100%,$C207&lt;&gt;"00/01/00",'Planning initial'!$G99&lt;I$5),1,0)</f>
        <v>0</v>
      </c>
      <c r="AF207">
        <f ca="1">IF(AND('Planning initial'!$E99=100%,$C207&lt;&gt;"00/01/00",'Planning initial'!$G99&lt;J$5),1,0)</f>
        <v>0</v>
      </c>
      <c r="AG207">
        <f ca="1">IF(AND('Planning initial'!$E99=100%,$C207&lt;&gt;"00/01/00",'Planning initial'!$G99&lt;K$5),1,0)</f>
        <v>0</v>
      </c>
      <c r="AH207">
        <f ca="1">IF(AND('Planning initial'!$E99=100%,$C207&lt;&gt;"00/01/00",'Planning initial'!$G99&lt;L$5),1,0)</f>
        <v>0</v>
      </c>
      <c r="AI207">
        <f ca="1">IF(AND('Planning initial'!$E99=100%,$C207&lt;&gt;"00/01/00",'Planning initial'!$G99&lt;M$5),1,0)</f>
        <v>0</v>
      </c>
      <c r="AJ207">
        <f ca="1">IF(AND('Planning initial'!$E99=100%,$C207&lt;&gt;"00/01/00",'Planning initial'!$G99&lt;N$5),1,0)</f>
        <v>0</v>
      </c>
      <c r="AK207">
        <f ca="1">IF(AND('Planning initial'!$E99=100%,$C207&lt;&gt;"00/01/00",'Planning initial'!$G99&lt;O$5),1,0)</f>
        <v>0</v>
      </c>
      <c r="AL207">
        <f ca="1">IF(AND('Planning initial'!$E99=100%,$C207&lt;&gt;"00/01/00",'Planning initial'!$G99&lt;P$5),1,0)</f>
        <v>0</v>
      </c>
      <c r="AM207">
        <f ca="1">IF(AND('Planning initial'!$E99=100%,$C207&lt;&gt;"00/01/00",'Planning initial'!$G99&lt;Q$5),1,0)</f>
        <v>0</v>
      </c>
      <c r="AN207">
        <f ca="1">IF(AND('Planning initial'!$E99=100%,$C207&lt;&gt;"00/01/00",'Planning initial'!$G99&lt;R$5),1,0)</f>
        <v>0</v>
      </c>
    </row>
    <row r="208" spans="1:40" x14ac:dyDescent="0.25">
      <c r="A208" cm="1">
        <f t="array" aca="1" ref="A208" ca="1">_xlfn.IFS('Planning initial'!$G100&lt;= $B$6, 'Planning initial'!$B100, 'Planning initial'!$G100 &gt; $B$6, "")</f>
        <v>0</v>
      </c>
      <c r="B208" s="76" cm="1">
        <f t="array" aca="1" ref="B208" ca="1">_xlfn.IFS('Planning initial'!$G100 &lt;= $B$6, 'Planning initial'!$E100, 'Planning initial'!$G100 &gt; $B$6, "")</f>
        <v>0</v>
      </c>
      <c r="C208" t="str" cm="1">
        <f t="array" aca="1" ref="C208" ca="1">TEXT(_xlfn.IFS('Planning initial'!$G100 &lt;= $B$6, 'Planning initial'!$F100, 'Planning initial'!$G100 &gt; $B$6, ""), "JJ/MM/AA")</f>
        <v>00/01/00</v>
      </c>
      <c r="D208" t="str" cm="1">
        <f t="array" aca="1" ref="D208" ca="1">TEXT(_xlfn.IFS('Planning initial'!$G100 &lt;= $B$6,'Planning initial'!$G100, 'Planning initial'!$G100&gt; $B$6, ""), "JJ/MM/AA")</f>
        <v>00/01/00</v>
      </c>
      <c r="E208">
        <f t="shared" ca="1" si="19"/>
        <v>0</v>
      </c>
      <c r="F208" s="75">
        <f ca="1">IF(AND('Planning initial'!$G100&lt;='Base de données'!$B$6,D208&lt;&gt;"00/01/00"),1,0)</f>
        <v>0</v>
      </c>
      <c r="G208" s="151">
        <f t="shared" ca="1" si="20"/>
        <v>0</v>
      </c>
      <c r="H208" s="164"/>
      <c r="I208" s="164"/>
      <c r="J208" s="164"/>
      <c r="K208" s="164"/>
      <c r="L208" s="164"/>
      <c r="M208">
        <v>0</v>
      </c>
      <c r="N208">
        <f ca="1">IF(AND('Planning initial'!$G100&lt;F$5,$C208&lt;&gt;"00/01/00"),1,0)</f>
        <v>0</v>
      </c>
      <c r="O208">
        <f ca="1">IF(AND('Planning initial'!$G100&lt;G$5,$C208&lt;&gt;"00/01/00"),1,0)</f>
        <v>0</v>
      </c>
      <c r="P208">
        <f ca="1">IF(AND('Planning initial'!$G100&lt;H$5,$C208&lt;&gt;"00/01/00"),1,0)</f>
        <v>0</v>
      </c>
      <c r="Q208">
        <f ca="1">IF(AND('Planning initial'!$G100&lt;I$5,$C208&lt;&gt;"00/01/00"),1,0)</f>
        <v>0</v>
      </c>
      <c r="R208">
        <f ca="1">IF(AND('Planning initial'!$G100&lt;J$5,$C208&lt;&gt;"00/01/00"),1,0)</f>
        <v>0</v>
      </c>
      <c r="S208">
        <f ca="1">IF(AND('Planning initial'!$G100&lt;K$5,$C208&lt;&gt;"00/01/00"),1,0)</f>
        <v>0</v>
      </c>
      <c r="T208">
        <f ca="1">IF(AND('Planning initial'!$G100&lt;L$5,$C208&lt;&gt;"00/01/00"),1,0)</f>
        <v>0</v>
      </c>
      <c r="U208">
        <f ca="1">IF(AND('Planning initial'!$G100&lt;M$5,$C208&lt;&gt;"00/01/00"),1,0)</f>
        <v>0</v>
      </c>
      <c r="V208">
        <f ca="1">IF(AND('Planning initial'!$G100&lt;N$5,$C208&lt;&gt;"00/01/00"),1,0)</f>
        <v>0</v>
      </c>
      <c r="W208">
        <f ca="1">IF(AND('Planning initial'!$G100&lt;O$5,$C208&lt;&gt;"00/01/00"),1,0)</f>
        <v>0</v>
      </c>
      <c r="X208">
        <f ca="1">IF(AND('Planning initial'!$G100&lt;P$5,$C208&lt;&gt;"00/01/00"),1,0)</f>
        <v>0</v>
      </c>
      <c r="Y208">
        <f ca="1">IF(AND('Planning initial'!$G100&lt;Q$5,$C208&lt;&gt;"00/01/00"),1,0)</f>
        <v>0</v>
      </c>
      <c r="Z208">
        <f ca="1">IF(AND('Planning initial'!$G100&lt;R$5,$C208&lt;&gt;"00/01/00"),1,0)</f>
        <v>0</v>
      </c>
      <c r="AA208">
        <f ca="1">IF(AND('Planning initial'!$E100=100%,$C208&lt;&gt;"00/01/00",'Planning initial'!$G100&lt;E$5),1,0)</f>
        <v>0</v>
      </c>
      <c r="AB208">
        <f ca="1">IF(AND('Planning initial'!$E100=100%,$C208&lt;&gt;"00/01/00",'Planning initial'!$G100&lt;F$5),1,0)</f>
        <v>0</v>
      </c>
      <c r="AC208">
        <f ca="1">IF(AND('Planning initial'!$E100=100%,$C208&lt;&gt;"00/01/00",'Planning initial'!$G100&lt;G$5),1,0)</f>
        <v>0</v>
      </c>
      <c r="AD208">
        <f ca="1">IF(AND('Planning initial'!$E100=100%,$C208&lt;&gt;"00/01/00",'Planning initial'!$G100&lt;H$5),1,0)</f>
        <v>0</v>
      </c>
      <c r="AE208">
        <f ca="1">IF(AND('Planning initial'!$E100=100%,$C208&lt;&gt;"00/01/00",'Planning initial'!$G100&lt;I$5),1,0)</f>
        <v>0</v>
      </c>
      <c r="AF208">
        <f ca="1">IF(AND('Planning initial'!$E100=100%,$C208&lt;&gt;"00/01/00",'Planning initial'!$G100&lt;J$5),1,0)</f>
        <v>0</v>
      </c>
      <c r="AG208">
        <f ca="1">IF(AND('Planning initial'!$E100=100%,$C208&lt;&gt;"00/01/00",'Planning initial'!$G100&lt;K$5),1,0)</f>
        <v>0</v>
      </c>
      <c r="AH208">
        <f ca="1">IF(AND('Planning initial'!$E100=100%,$C208&lt;&gt;"00/01/00",'Planning initial'!$G100&lt;L$5),1,0)</f>
        <v>0</v>
      </c>
      <c r="AI208">
        <f ca="1">IF(AND('Planning initial'!$E100=100%,$C208&lt;&gt;"00/01/00",'Planning initial'!$G100&lt;M$5),1,0)</f>
        <v>0</v>
      </c>
      <c r="AJ208">
        <f ca="1">IF(AND('Planning initial'!$E100=100%,$C208&lt;&gt;"00/01/00",'Planning initial'!$G100&lt;N$5),1,0)</f>
        <v>0</v>
      </c>
      <c r="AK208">
        <f ca="1">IF(AND('Planning initial'!$E100=100%,$C208&lt;&gt;"00/01/00",'Planning initial'!$G100&lt;O$5),1,0)</f>
        <v>0</v>
      </c>
      <c r="AL208">
        <f ca="1">IF(AND('Planning initial'!$E100=100%,$C208&lt;&gt;"00/01/00",'Planning initial'!$G100&lt;P$5),1,0)</f>
        <v>0</v>
      </c>
      <c r="AM208">
        <f ca="1">IF(AND('Planning initial'!$E100=100%,$C208&lt;&gt;"00/01/00",'Planning initial'!$G100&lt;Q$5),1,0)</f>
        <v>0</v>
      </c>
      <c r="AN208">
        <f ca="1">IF(AND('Planning initial'!$E100=100%,$C208&lt;&gt;"00/01/00",'Planning initial'!$G100&lt;R$5),1,0)</f>
        <v>0</v>
      </c>
    </row>
  </sheetData>
  <mergeCells count="12">
    <mergeCell ref="H12:H106"/>
    <mergeCell ref="L12:L106"/>
    <mergeCell ref="M10:Z10"/>
    <mergeCell ref="AA10:AN10"/>
    <mergeCell ref="J12:J106"/>
    <mergeCell ref="K12:K106"/>
    <mergeCell ref="I12:I106"/>
    <mergeCell ref="H114:H208"/>
    <mergeCell ref="I114:I208"/>
    <mergeCell ref="J114:J208"/>
    <mergeCell ref="K114:K208"/>
    <mergeCell ref="L114:L20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A9995071742B4387AA8A20BEECB6F0" ma:contentTypeVersion="8" ma:contentTypeDescription="Crée un document." ma:contentTypeScope="" ma:versionID="0e6b6eb8f2a86f700f3c1f859d6203b6">
  <xsd:schema xmlns:xsd="http://www.w3.org/2001/XMLSchema" xmlns:xs="http://www.w3.org/2001/XMLSchema" xmlns:p="http://schemas.microsoft.com/office/2006/metadata/properties" xmlns:ns2="71919119-591b-4025-a758-7e3fda4f98b9" targetNamespace="http://schemas.microsoft.com/office/2006/metadata/properties" ma:root="true" ma:fieldsID="baa0c1969ab534876f3d9bfdae40e7b1" ns2:_="">
    <xsd:import namespace="71919119-591b-4025-a758-7e3fda4f98b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919119-591b-4025-a758-7e3fda4f98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F1B76A-9B3B-4393-87CD-2F33E3C8E11D}">
  <ds:schemaRefs>
    <ds:schemaRef ds:uri="http://schemas.microsoft.com/office/2006/documentManagement/types"/>
    <ds:schemaRef ds:uri="http://purl.org/dc/elements/1.1/"/>
    <ds:schemaRef ds:uri="http://purl.org/dc/dcmitype/"/>
    <ds:schemaRef ds:uri="http://purl.org/dc/terms/"/>
    <ds:schemaRef ds:uri="http://schemas.openxmlformats.org/package/2006/metadata/core-properties"/>
    <ds:schemaRef ds:uri="http://schemas.microsoft.com/office/2006/metadata/properties"/>
    <ds:schemaRef ds:uri="http://schemas.microsoft.com/office/infopath/2007/PartnerControls"/>
    <ds:schemaRef ds:uri="71919119-591b-4025-a758-7e3fda4f98b9"/>
    <ds:schemaRef ds:uri="http://www.w3.org/XML/1998/namespace"/>
  </ds:schemaRefs>
</ds:datastoreItem>
</file>

<file path=customXml/itemProps2.xml><?xml version="1.0" encoding="utf-8"?>
<ds:datastoreItem xmlns:ds="http://schemas.openxmlformats.org/officeDocument/2006/customXml" ds:itemID="{5F9C60B3-F2B0-4949-B689-4B8AEB9A9743}">
  <ds:schemaRefs>
    <ds:schemaRef ds:uri="http://schemas.microsoft.com/sharepoint/v3/contenttype/forms"/>
  </ds:schemaRefs>
</ds:datastoreItem>
</file>

<file path=customXml/itemProps3.xml><?xml version="1.0" encoding="utf-8"?>
<ds:datastoreItem xmlns:ds="http://schemas.openxmlformats.org/officeDocument/2006/customXml" ds:itemID="{6C5D0456-220B-46F7-9E4A-DDEF32EFF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919119-591b-4025-a758-7e3fda4f9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18</vt:i4>
      </vt:variant>
    </vt:vector>
  </HeadingPairs>
  <TitlesOfParts>
    <vt:vector size="23" baseType="lpstr">
      <vt:lpstr>Phasage</vt:lpstr>
      <vt:lpstr>Planning initial</vt:lpstr>
      <vt:lpstr>Planning</vt:lpstr>
      <vt:lpstr>Graphiques</vt:lpstr>
      <vt:lpstr>Base de données</vt:lpstr>
      <vt:lpstr>Phasage!avancement_tâche</vt:lpstr>
      <vt:lpstr>Planning!avancement_tâche</vt:lpstr>
      <vt:lpstr>'Planning initial'!avancement_tâche</vt:lpstr>
      <vt:lpstr>Planning!Début_Projet</vt:lpstr>
      <vt:lpstr>'Planning initial'!Début_Projet</vt:lpstr>
      <vt:lpstr>Début_Projet</vt:lpstr>
      <vt:lpstr>Phasage!début_tâche</vt:lpstr>
      <vt:lpstr>Planning!début_tâche</vt:lpstr>
      <vt:lpstr>'Planning initial'!début_tâche</vt:lpstr>
      <vt:lpstr>Phasage!fin_tâche</vt:lpstr>
      <vt:lpstr>Planning!fin_tâche</vt:lpstr>
      <vt:lpstr>'Planning initial'!fin_tâche</vt:lpstr>
      <vt:lpstr>Phasage!Impression_des_titres</vt:lpstr>
      <vt:lpstr>Planning!Impression_des_titres</vt:lpstr>
      <vt:lpstr>'Planning initial'!Impression_des_titres</vt:lpstr>
      <vt:lpstr>Planning!Semaine_Affichage</vt:lpstr>
      <vt:lpstr>'Planning initial'!Semaine_Affichage</vt:lpstr>
      <vt:lpstr>Semaine_Affichage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2022-01-24T17:47:19Z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0x010100D4A9995071742B4387AA8A20BEECB6F0</vt:lpwstr>
  </property>
</Properties>
</file>