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45" tabRatio="927" firstSheet="16" activeTab="30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cashflow heads" sheetId="55" r:id="rId31"/>
    <sheet name="budget_cashflow_details" sheetId="51" r:id="rId32"/>
    <sheet name="rewised_budget_cashflow" sheetId="54" r:id="rId33"/>
    <sheet name="budget_cashflow_details_1" sheetId="23" r:id="rId34"/>
    <sheet name="budget_cashflow_extention" sheetId="41" r:id="rId35"/>
    <sheet name="ledgar_bal" sheetId="24" r:id="rId36"/>
    <sheet name="ledger_bal_billwise" sheetId="25" r:id="rId37"/>
    <sheet name="op_bal_billwise_costcenter" sheetId="27" r:id="rId38"/>
    <sheet name="op_bal__ledg_costcenter" sheetId="28" state="hidden" r:id="rId39"/>
    <sheet name="op_bal_BRS" sheetId="30" r:id="rId40"/>
    <sheet name="lc" sheetId="31" r:id="rId41"/>
    <sheet name="lc_docs" sheetId="42" r:id="rId42"/>
    <sheet name="lc_amend" sheetId="32" r:id="rId43"/>
    <sheet name="transactions" sheetId="34" r:id="rId44"/>
    <sheet name="transactions_details" sheetId="35" r:id="rId45"/>
    <sheet name="transactions_details_billwise" sheetId="36" r:id="rId46"/>
    <sheet name="transactions_details_bill_costc" sheetId="37" state="hidden" r:id="rId47"/>
    <sheet name="trans_details__ledg_costcente" sheetId="38" r:id="rId48"/>
    <sheet name="transactions_docs" sheetId="40" r:id="rId49"/>
  </sheets>
  <definedNames>
    <definedName name="_xlnm.Print_Titles" localSheetId="43">transactions!$1:$1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4" l="1"/>
  <c r="C56" i="24" l="1"/>
  <c r="A56" i="24"/>
  <c r="A55" i="24"/>
  <c r="A54" i="24"/>
  <c r="A53" i="24"/>
  <c r="F20" i="43" l="1"/>
  <c r="E20" i="43"/>
  <c r="D20" i="43"/>
  <c r="C20" i="43"/>
  <c r="B20" i="43"/>
  <c r="I16" i="38" l="1"/>
  <c r="M19" i="36"/>
  <c r="C23" i="11" l="1"/>
  <c r="D23" i="11" s="1"/>
  <c r="D22" i="11"/>
  <c r="C22" i="11"/>
  <c r="G24" i="38" l="1"/>
  <c r="G23" i="38"/>
  <c r="G22" i="38"/>
  <c r="G21" i="38"/>
  <c r="G20" i="38"/>
  <c r="H19" i="38"/>
  <c r="G18" i="38"/>
  <c r="G17" i="38"/>
  <c r="H16" i="38"/>
  <c r="G16" i="38"/>
  <c r="A20" i="38"/>
  <c r="C19" i="38"/>
  <c r="F19" i="38" s="1"/>
  <c r="A19" i="38"/>
  <c r="F17" i="38"/>
  <c r="F18" i="38"/>
  <c r="A18" i="38"/>
  <c r="A17" i="38"/>
  <c r="F26" i="35"/>
  <c r="F25" i="35"/>
  <c r="L27" i="36"/>
  <c r="L26" i="36"/>
  <c r="L25" i="36"/>
  <c r="L24" i="36"/>
  <c r="L23" i="36"/>
  <c r="L22" i="36"/>
  <c r="L21" i="36"/>
  <c r="L20" i="36"/>
  <c r="L19" i="36"/>
  <c r="K21" i="36"/>
  <c r="I19" i="35"/>
  <c r="I18" i="35"/>
  <c r="C18" i="24" l="1"/>
  <c r="F19" i="24"/>
  <c r="P13" i="24" l="1"/>
  <c r="O13" i="24"/>
  <c r="P6" i="24"/>
  <c r="O6" i="24"/>
  <c r="J17" i="24" l="1"/>
  <c r="A49" i="24" s="1"/>
  <c r="I17" i="24"/>
  <c r="A48" i="24" s="1"/>
  <c r="C12" i="54"/>
  <c r="B12" i="54"/>
  <c r="A12" i="54"/>
  <c r="B12" i="53"/>
  <c r="A12" i="53"/>
  <c r="C11" i="51" l="1"/>
  <c r="B11" i="51"/>
  <c r="A11" i="51"/>
  <c r="B10" i="50"/>
  <c r="A10" i="50"/>
  <c r="A9" i="47"/>
  <c r="A10" i="47" s="1"/>
  <c r="A11" i="47" s="1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D20" i="11" l="1"/>
  <c r="C20" i="11" s="1"/>
  <c r="D21" i="11"/>
  <c r="K19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4" i="36"/>
  <c r="B25" i="36" s="1"/>
  <c r="J19" i="36"/>
  <c r="G17" i="35"/>
  <c r="B23" i="36"/>
  <c r="B27" i="36" s="1"/>
  <c r="I19" i="36"/>
  <c r="H19" i="36"/>
  <c r="G19" i="36"/>
  <c r="F19" i="36"/>
  <c r="E19" i="36"/>
  <c r="C20" i="36"/>
  <c r="K20" i="36" s="1"/>
  <c r="B20" i="36"/>
  <c r="B22" i="36" s="1"/>
  <c r="B26" i="36" s="1"/>
  <c r="E53" i="34"/>
  <c r="A20" i="36"/>
  <c r="D19" i="36"/>
  <c r="C19" i="36"/>
  <c r="B19" i="36"/>
  <c r="A19" i="36"/>
  <c r="F17" i="35"/>
  <c r="E17" i="35"/>
  <c r="D17" i="35"/>
  <c r="C17" i="35"/>
  <c r="B17" i="35"/>
  <c r="A17" i="35"/>
  <c r="D53" i="34"/>
  <c r="C53" i="34"/>
  <c r="B53" i="34"/>
  <c r="A53" i="34"/>
  <c r="I16" i="27" l="1"/>
  <c r="G28" i="4" l="1"/>
  <c r="G29" i="4" s="1"/>
  <c r="G30" i="4" s="1"/>
  <c r="G31" i="4" s="1"/>
  <c r="G32" i="4" s="1"/>
  <c r="G33" i="4" s="1"/>
  <c r="H40" i="6"/>
  <c r="G13" i="5"/>
  <c r="G13" i="4"/>
  <c r="F13" i="4"/>
  <c r="G15" i="3"/>
  <c r="C13" i="15" l="1"/>
  <c r="B7" i="47"/>
  <c r="D19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3" i="38" l="1"/>
  <c r="E31" i="38"/>
  <c r="F16" i="38"/>
  <c r="E16" i="38"/>
  <c r="D16" i="38"/>
  <c r="C16" i="38"/>
  <c r="B16" i="38"/>
  <c r="A16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A50" i="24" l="1"/>
  <c r="A47" i="24"/>
  <c r="D18" i="11"/>
  <c r="F26" i="12"/>
  <c r="K21" i="13" l="1"/>
  <c r="K19" i="13"/>
  <c r="K20" i="13"/>
  <c r="K18" i="13"/>
  <c r="K17" i="13"/>
  <c r="F24" i="12"/>
  <c r="F25" i="12"/>
  <c r="F23" i="12"/>
  <c r="D14" i="11"/>
  <c r="D15" i="11"/>
  <c r="D16" i="11"/>
  <c r="D17" i="11"/>
  <c r="D13" i="1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inhouse salary +Outsource salary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Local Vendors 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International Vendors +
FOCUS PRIME : 400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ONLY A PROVISION</t>
        </r>
      </text>
    </comment>
  </commentList>
</comments>
</file>

<file path=xl/sharedStrings.xml><?xml version="1.0" encoding="utf-8"?>
<sst xmlns="http://schemas.openxmlformats.org/spreadsheetml/2006/main" count="3365" uniqueCount="1020">
  <si>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</si>
  <si>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</si>
  <si>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</si>
  <si>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</si>
  <si>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</si>
  <si>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</si>
  <si>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</si>
  <si>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</si>
  <si>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</si>
  <si>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</si>
  <si>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</si>
  <si>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</si>
  <si>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</si>
  <si>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</si>
  <si>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</si>
  <si>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</si>
  <si>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</si>
  <si>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</si>
  <si>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</si>
  <si>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</si>
  <si>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</si>
  <si>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</si>
  <si>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</si>
  <si>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</si>
  <si>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</si>
  <si>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</si>
  <si>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</si>
  <si>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</si>
  <si>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</si>
  <si>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</si>
  <si>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</si>
  <si>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</si>
  <si>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</si>
  <si>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</si>
  <si>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</si>
  <si>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</si>
  <si>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</si>
  <si>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</si>
  <si>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</si>
  <si>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</si>
  <si>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</si>
  <si>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</si>
  <si>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</si>
  <si>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</si>
  <si>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</si>
  <si>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</si>
  <si>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</si>
  <si>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</si>
  <si>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</si>
  <si>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</si>
  <si>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</si>
  <si>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</si>
  <si>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</si>
  <si>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</si>
  <si>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</si>
  <si>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</si>
  <si>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</si>
  <si>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</si>
  <si>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</si>
  <si>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</si>
  <si>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</si>
  <si>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</si>
  <si>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</si>
  <si>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</si>
  <si>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</si>
  <si>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</si>
  <si>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</si>
  <si>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</si>
  <si>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</si>
  <si>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</si>
  <si>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</si>
  <si>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</si>
  <si>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</si>
  <si>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</si>
  <si>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</si>
  <si>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</si>
  <si>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</si>
  <si>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</si>
  <si>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</si>
  <si>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</si>
  <si>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</si>
  <si>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</si>
  <si>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</si>
  <si>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</si>
  <si>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</si>
  <si>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</si>
  <si>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</si>
  <si>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</si>
  <si>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</si>
  <si>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</si>
  <si>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</si>
  <si>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</si>
  <si>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</si>
  <si>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</si>
  <si>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</si>
  <si>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</si>
  <si>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</si>
  <si>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</si>
  <si>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</si>
  <si>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</si>
  <si>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</si>
  <si>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</si>
  <si>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</si>
  <si>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</si>
  <si>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</si>
  <si>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</si>
  <si>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</si>
  <si>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</si>
  <si>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</si>
  <si>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</si>
  <si>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</si>
  <si>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</si>
  <si>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</si>
  <si>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</si>
  <si>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</si>
  <si>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</si>
  <si>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</si>
  <si>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</si>
  <si>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</si>
  <si>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</si>
  <si>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</si>
  <si>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</si>
  <si>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</si>
  <si>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</si>
  <si>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</si>
  <si>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</si>
  <si>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</si>
  <si>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</si>
  <si>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</si>
  <si>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</si>
  <si>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</si>
  <si>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</si>
  <si>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</si>
  <si>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</si>
  <si>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</si>
  <si>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</si>
  <si>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</si>
  <si>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</si>
  <si>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</si>
  <si>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</si>
  <si>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</si>
  <si>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</si>
  <si>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</si>
  <si>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</si>
  <si>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</si>
  <si>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</si>
  <si>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</si>
  <si>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</si>
  <si>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</si>
  <si>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</si>
  <si>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</si>
  <si>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</si>
  <si>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</si>
  <si>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</si>
  <si>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</si>
  <si>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</si>
  <si>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</si>
  <si>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</si>
  <si>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</si>
  <si>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</si>
  <si>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</si>
  <si>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</si>
  <si>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</si>
  <si>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</si>
  <si>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</si>
  <si>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</si>
  <si>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</si>
  <si>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</si>
  <si>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</si>
  <si>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</si>
  <si>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</si>
  <si>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</si>
  <si>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</si>
  <si>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</si>
  <si>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</si>
  <si>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</si>
  <si>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</si>
  <si>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</si>
  <si>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</si>
  <si>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</si>
  <si>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</si>
  <si>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</si>
  <si>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</si>
  <si>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</si>
  <si>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</si>
  <si>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</si>
  <si>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</si>
  <si>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</si>
  <si>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</si>
  <si>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</si>
  <si>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</si>
  <si>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</si>
  <si>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</si>
  <si>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</si>
  <si>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</si>
  <si>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</si>
  <si>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</si>
  <si>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</si>
  <si>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</si>
  <si>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</si>
  <si>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</si>
  <si>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</si>
  <si>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</si>
  <si>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</si>
  <si>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</si>
  <si>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</si>
  <si>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</si>
  <si>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</si>
  <si>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</si>
  <si>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</si>
  <si>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</si>
  <si>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</si>
  <si>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</si>
  <si>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</si>
  <si>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</si>
  <si>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</si>
  <si>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</si>
  <si>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</si>
  <si>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</si>
  <si>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</si>
  <si>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</si>
  <si>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</si>
  <si>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</si>
  <si>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</si>
  <si>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</si>
  <si>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</si>
  <si>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</si>
  <si>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</si>
  <si>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</si>
  <si>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</si>
  <si>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</si>
  <si>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</si>
  <si>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</si>
  <si>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</si>
  <si>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</si>
  <si>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</si>
  <si>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</si>
  <si>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</si>
  <si>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</si>
  <si>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</si>
  <si>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</si>
  <si>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</si>
  <si>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</si>
  <si>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</si>
  <si>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</si>
  <si>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</si>
  <si>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</si>
  <si>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</si>
  <si>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</si>
  <si>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</si>
  <si>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</si>
  <si>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</si>
  <si>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</si>
  <si>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</si>
  <si>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</si>
  <si>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</si>
  <si>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</si>
  <si>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</si>
  <si>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</si>
  <si>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</si>
  <si>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</si>
  <si>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</si>
  <si>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</si>
  <si>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</si>
  <si>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</si>
  <si>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</si>
  <si>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</si>
  <si>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</si>
  <si>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</si>
  <si>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</si>
  <si>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</si>
  <si>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</si>
  <si>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</si>
  <si>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</si>
  <si>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</si>
  <si>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</si>
  <si>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</si>
  <si>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</si>
  <si>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</si>
  <si>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</si>
  <si>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</si>
  <si>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</si>
  <si>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</si>
  <si>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</si>
  <si>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</si>
  <si>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</si>
  <si>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</si>
  <si>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</si>
  <si>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</si>
  <si>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</si>
  <si>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</si>
  <si>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</si>
  <si>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</si>
  <si>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</si>
  <si>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</si>
  <si>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</si>
  <si>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</si>
  <si>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</si>
  <si>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</si>
  <si>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</si>
  <si>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</si>
  <si>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</si>
  <si>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</si>
  <si>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</si>
  <si>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</si>
  <si>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</si>
  <si>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</si>
  <si>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</si>
  <si>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</si>
  <si>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</si>
  <si>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</si>
  <si>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</si>
  <si>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</si>
  <si>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</si>
  <si>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</si>
  <si>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</si>
  <si>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</si>
  <si>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</si>
  <si>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</si>
  <si>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</si>
  <si>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</si>
  <si>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</si>
  <si>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</si>
  <si>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</si>
  <si>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</si>
  <si>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</si>
  <si>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</si>
  <si>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</si>
  <si>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</si>
  <si>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</si>
  <si>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</si>
  <si>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</si>
  <si>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</si>
  <si>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</si>
  <si>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</si>
  <si>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</si>
  <si>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</si>
  <si>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</si>
  <si>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</si>
  <si>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</si>
  <si>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</si>
  <si>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</si>
  <si>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</si>
  <si>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</si>
  <si>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</si>
  <si>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</si>
  <si>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</si>
  <si>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</si>
  <si>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</si>
  <si>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</si>
  <si>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</si>
  <si>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</si>
  <si>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</si>
  <si>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</si>
  <si>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</si>
  <si>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</si>
  <si>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</si>
  <si>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</si>
  <si>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</si>
  <si>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</si>
  <si>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</si>
  <si>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</si>
  <si>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</si>
  <si>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</si>
  <si>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</si>
  <si>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</si>
  <si>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</si>
  <si>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</si>
  <si>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</si>
  <si>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</si>
  <si>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</si>
  <si>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</si>
  <si>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</si>
  <si>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</si>
  <si>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</si>
  <si>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</si>
  <si>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</si>
  <si>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</si>
  <si>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</si>
  <si>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</si>
  <si>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</si>
  <si>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</si>
  <si>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</si>
  <si>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</si>
  <si>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</si>
  <si>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</si>
  <si>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</si>
  <si>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</si>
  <si>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</si>
  <si>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</si>
  <si>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</si>
  <si>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</si>
  <si>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</si>
  <si>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</si>
  <si>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</si>
  <si>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</si>
  <si>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</si>
  <si>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</si>
  <si>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</si>
  <si>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</si>
  <si>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</si>
  <si>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</si>
  <si>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</si>
  <si>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</si>
  <si>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</si>
  <si>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</si>
  <si>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</si>
  <si>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</si>
  <si>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</si>
  <si>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</si>
  <si>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</si>
  <si>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</si>
  <si>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</si>
  <si>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</si>
  <si>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</si>
  <si>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</si>
  <si>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</si>
  <si>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</si>
  <si>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</si>
  <si>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</si>
  <si>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</si>
  <si>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</si>
  <si>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</si>
  <si>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</si>
  <si>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</si>
  <si>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</si>
  <si>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</si>
  <si>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</si>
  <si>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</si>
  <si>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</si>
  <si>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</si>
  <si>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</si>
  <si>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</si>
  <si>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</si>
  <si>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</si>
  <si>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</si>
  <si>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</si>
  <si>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</si>
  <si>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</si>
  <si>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</si>
  <si>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</si>
  <si>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</si>
  <si>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</si>
  <si>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</si>
  <si>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</si>
  <si>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</si>
  <si>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</si>
  <si>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</si>
  <si>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</si>
  <si>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</si>
  <si>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</si>
  <si>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</si>
  <si>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</si>
  <si>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</si>
  <si>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</si>
  <si>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</si>
  <si>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</si>
  <si>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</si>
  <si>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</si>
  <si>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</si>
  <si>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</si>
  <si>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</si>
  <si>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</si>
  <si>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</si>
  <si>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</si>
  <si>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</si>
  <si>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</si>
  <si>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</si>
  <si>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</si>
  <si>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</si>
  <si>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</si>
  <si>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</si>
  <si>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</si>
  <si>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</si>
  <si>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</si>
  <si>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</si>
  <si>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</si>
  <si>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</si>
  <si>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</si>
  <si>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</si>
  <si>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</si>
  <si>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</si>
  <si>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LC_no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</si>
  <si>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</si>
  <si>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</si>
  <si>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</si>
  <si>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</si>
  <si>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</si>
  <si>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</si>
  <si>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</si>
  <si>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</si>
  <si>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</si>
  <si>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</si>
  <si>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</si>
  <si>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</si>
  <si>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</si>
  <si>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</si>
  <si>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</si>
  <si>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</si>
  <si>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</si>
  <si>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</si>
  <si>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</si>
  <si>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</si>
  <si>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</si>
  <si>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</si>
  <si>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</si>
  <si>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</si>
  <si>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</si>
  <si>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</si>
  <si>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</si>
  <si>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</si>
  <si>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</si>
  <si>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</si>
  <si>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</si>
  <si>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</si>
  <si>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</si>
  <si>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</si>
  <si>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</si>
  <si>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</si>
  <si>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</si>
  <si>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</si>
  <si>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</si>
  <si>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</si>
  <si>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</si>
  <si>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</si>
  <si>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</si>
  <si>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</si>
  <si>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</si>
  <si>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</si>
  <si>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</si>
  <si>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</si>
  <si>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</si>
  <si>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</si>
  <si>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</si>
  <si>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</si>
  <si>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</si>
  <si>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</si>
  <si>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</si>
  <si>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</si>
  <si>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</si>
  <si>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</si>
  <si>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</si>
  <si>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</si>
  <si>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</si>
  <si>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</si>
  <si>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</si>
  <si>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</si>
  <si>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</si>
  <si>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</si>
  <si>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</si>
  <si>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</si>
  <si>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</si>
  <si>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</si>
  <si>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</si>
  <si>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</si>
  <si>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</si>
  <si>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</si>
  <si>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</si>
  <si>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</si>
  <si>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</si>
  <si>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</si>
  <si>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</si>
  <si>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</si>
  <si>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</si>
  <si>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</si>
  <si>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</si>
  <si>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</si>
  <si>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</si>
  <si>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</si>
  <si>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</si>
  <si>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</si>
  <si>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</si>
  <si>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</si>
  <si>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</si>
  <si>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</si>
  <si>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</si>
  <si>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</si>
  <si>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</si>
  <si>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</si>
  <si>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</si>
  <si>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</si>
  <si>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</si>
  <si>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</si>
  <si>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</si>
  <si>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</si>
  <si>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</si>
  <si>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</si>
  <si>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</si>
  <si>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</si>
  <si>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</si>
  <si>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</si>
  <si>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</si>
  <si>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</si>
  <si>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</si>
  <si>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</si>
  <si>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</si>
  <si>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</si>
  <si>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</si>
  <si>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</si>
  <si>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</si>
  <si>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</si>
  <si>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</si>
  <si>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</si>
  <si>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</si>
  <si>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</si>
  <si>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</si>
  <si>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</si>
  <si>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</si>
  <si>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</si>
  <si>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</si>
  <si>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</si>
  <si>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</si>
  <si>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</si>
  <si>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</si>
  <si>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</si>
  <si>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</si>
  <si>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</si>
  <si>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</si>
  <si>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</si>
  <si>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</si>
  <si>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</si>
  <si>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</si>
  <si>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</si>
  <si>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</si>
  <si>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</si>
  <si>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</si>
  <si>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</si>
  <si>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</si>
  <si>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</si>
  <si>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</si>
  <si>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</si>
  <si>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</si>
  <si>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</si>
  <si>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</si>
  <si>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</si>
  <si>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</si>
  <si>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</si>
  <si>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</si>
  <si>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</si>
  <si>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</si>
  <si>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</si>
  <si>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</si>
  <si>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</si>
  <si>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</si>
  <si>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</si>
  <si>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</si>
  <si>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</si>
  <si>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</si>
  <si>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</si>
  <si>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</si>
  <si>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</si>
  <si>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</si>
  <si>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</si>
  <si>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</si>
  <si>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</si>
  <si>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</si>
  <si>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</si>
  <si>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</si>
  <si>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</si>
  <si>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</si>
  <si>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</si>
  <si>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</si>
  <si>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</si>
  <si>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</si>
  <si>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</si>
  <si>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</si>
  <si>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</si>
  <si>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</si>
  <si>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</si>
  <si>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</si>
  <si>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</si>
  <si>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</si>
  <si>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</si>
  <si>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</si>
  <si>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</si>
  <si>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</si>
  <si>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</si>
  <si>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</si>
  <si>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</si>
  <si>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</si>
  <si>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</si>
  <si>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</si>
  <si>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</si>
  <si>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</si>
  <si>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</si>
  <si>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</si>
  <si>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</si>
  <si>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</si>
  <si>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</si>
  <si>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</si>
  <si>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</si>
  <si>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</si>
  <si>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</si>
  <si>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</si>
  <si>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</si>
  <si>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</si>
  <si>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</si>
  <si>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</si>
  <si>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</si>
  <si>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</si>
  <si>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</si>
  <si>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</si>
  <si>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</si>
  <si>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</si>
  <si>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</si>
  <si>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</si>
  <si>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</si>
  <si>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</si>
  <si>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</si>
  <si>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icici</t>
  </si>
  <si>
    <t>hdfc</t>
  </si>
  <si>
    <t>bank</t>
  </si>
  <si>
    <t>non\ca</t>
  </si>
  <si>
    <t>caur</t>
  </si>
  <si>
    <t>drop down-receipt /payment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</si>
  <si>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</si>
  <si>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</si>
  <si>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</si>
  <si>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</si>
  <si>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</si>
  <si>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</si>
  <si>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</si>
  <si>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</si>
  <si>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</si>
  <si>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</si>
  <si>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</si>
  <si>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</si>
  <si>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</si>
  <si>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</si>
  <si>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</si>
  <si>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</si>
  <si>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</si>
  <si>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</si>
  <si>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</si>
  <si>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</si>
  <si>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</si>
  <si>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</si>
  <si>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</si>
  <si>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ref_type</t>
  </si>
  <si>
    <t>sale 1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</si>
  <si>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</si>
  <si>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</si>
  <si>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</si>
  <si>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</si>
  <si>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</si>
  <si>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</si>
  <si>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</si>
  <si>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</si>
  <si>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</si>
  <si>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</si>
  <si>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</si>
  <si>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</si>
  <si>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</si>
  <si>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</si>
  <si>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</si>
  <si>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</si>
  <si>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</si>
  <si>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</si>
  <si>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</si>
  <si>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</si>
  <si>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</si>
  <si>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</si>
  <si>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</si>
  <si>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</si>
  <si>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</si>
  <si>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</si>
  <si>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</si>
  <si>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</si>
  <si>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</si>
  <si>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</si>
  <si>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</si>
  <si>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</si>
  <si>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</si>
  <si>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</si>
  <si>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</si>
  <si>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</si>
  <si>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</si>
  <si>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</si>
  <si>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</si>
  <si>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</si>
  <si>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</si>
  <si>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</si>
  <si>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</si>
  <si>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</si>
  <si>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</si>
  <si>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</si>
  <si>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</si>
  <si>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</si>
  <si>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</si>
  <si>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</si>
  <si>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</si>
  <si>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</si>
  <si>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</si>
  <si>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</si>
  <si>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</si>
  <si>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</si>
  <si>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</si>
  <si>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</si>
  <si>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</si>
  <si>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</si>
  <si>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</si>
  <si>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</si>
  <si>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</si>
  <si>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</si>
  <si>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</si>
  <si>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</si>
  <si>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</si>
  <si>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</si>
  <si>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</si>
  <si>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</si>
  <si>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</si>
  <si>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</si>
  <si>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</si>
  <si>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</si>
  <si>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</si>
  <si>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</si>
  <si>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</si>
  <si>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</si>
  <si>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</si>
  <si>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</si>
  <si>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</si>
  <si>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</si>
  <si>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</si>
  <si>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</si>
  <si>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</si>
  <si>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</si>
  <si>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</si>
  <si>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</si>
  <si>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</si>
  <si>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</si>
  <si>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</si>
  <si>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</si>
  <si>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</si>
  <si>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</si>
  <si>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</si>
  <si>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</si>
  <si>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</si>
  <si>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</si>
  <si>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</si>
  <si>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</si>
  <si>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</si>
  <si>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</si>
  <si>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</si>
  <si>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</si>
  <si>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</si>
  <si>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</si>
  <si>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</si>
  <si>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</si>
  <si>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</si>
  <si>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</si>
  <si>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</si>
  <si>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</si>
  <si>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</si>
  <si>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</si>
  <si>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</si>
  <si>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</si>
  <si>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</si>
  <si>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</si>
  <si>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</si>
  <si>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</si>
  <si>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</si>
  <si>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</si>
  <si>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</si>
  <si>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</si>
  <si>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</si>
  <si>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</si>
  <si>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</si>
  <si>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</si>
  <si>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</si>
  <si>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>ledger of bank a/c- where group id/ child of = cash at bank / bank od</t>
  </si>
  <si>
    <t>not null if chq_date is null</t>
  </si>
  <si>
    <t>not null if trans_date is null</t>
  </si>
  <si>
    <t>when we modify must be&gt; opening date of year</t>
  </si>
  <si>
    <t>NOT FROM FRONTEND only for year no --0 for selected company</t>
  </si>
  <si>
    <t>NOT FROM FRONTEND</t>
  </si>
  <si>
    <t>NOT FROM FRONTEND if fc amount 0- rate=Null</t>
  </si>
  <si>
    <t>FK -ledger_bal_id</t>
  </si>
  <si>
    <t>uniqe(ref_no,ledger_bal_id)</t>
  </si>
  <si>
    <t>ledger_bal_id</t>
  </si>
  <si>
    <t>fk- ledger -id- Unique(budget id &amp;  ledger ID)</t>
  </si>
  <si>
    <t>this can be modified/deleted by Authoriser only from budget details</t>
  </si>
  <si>
    <t>by default on creating budget details add same rows here</t>
  </si>
  <si>
    <t>Ledger</t>
  </si>
  <si>
    <t>Dr</t>
  </si>
  <si>
    <t>Cr</t>
  </si>
  <si>
    <t>Fc</t>
  </si>
  <si>
    <t>Fc amount</t>
  </si>
  <si>
    <t>d</t>
  </si>
  <si>
    <t>Create</t>
  </si>
  <si>
    <t>on front end- select bank &amp; the CRUD BRS</t>
  </si>
  <si>
    <t>unique(ref_no+ref_type+ledger id)</t>
  </si>
  <si>
    <t>Ref-</t>
  </si>
  <si>
    <t>on account/ advance</t>
  </si>
  <si>
    <t>receipt /payment</t>
  </si>
  <si>
    <t>against Ref</t>
  </si>
  <si>
    <t>Purchase / sale/ JV/DR note/Cr Note</t>
  </si>
  <si>
    <t>Dropdown-  Ref/ Against Ref/ On account/advance</t>
  </si>
  <si>
    <t>receipt /payment/JV/DR Note/Cr Note</t>
  </si>
  <si>
    <t>Knock off</t>
  </si>
  <si>
    <t>Aginst Ref</t>
  </si>
  <si>
    <t>must show only pending Ref in Dropdown- for pending amount</t>
  </si>
  <si>
    <t>sum(amount) wher ledger id== &amp; ref no==)</t>
  </si>
  <si>
    <t>only in case of Ref type</t>
  </si>
  <si>
    <t>scrap sales</t>
  </si>
  <si>
    <t>based on vouchertype -Auto/ manual</t>
  </si>
  <si>
    <t>only for cash/bank receipt/payments/cash purchase/ cash sales/PDC-receipt,payment</t>
  </si>
  <si>
    <t>for Memo/Planning- all voucher types availbvel in menu</t>
  </si>
  <si>
    <t>referes to year in which transaction date falls</t>
  </si>
  <si>
    <t>fill up when authorised / rejected</t>
  </si>
  <si>
    <t>blank/null</t>
  </si>
  <si>
    <t>updated in bank reco</t>
  </si>
  <si>
    <t>no front end</t>
  </si>
  <si>
    <t>shipped_by</t>
  </si>
  <si>
    <t>will be. updated in BRS</t>
  </si>
  <si>
    <t>year 0 for that a/c</t>
  </si>
  <si>
    <t>total dr</t>
  </si>
  <si>
    <t>total cr</t>
  </si>
  <si>
    <t>closing balance</t>
  </si>
  <si>
    <t>year 1,2,3,4... for that a/c</t>
  </si>
  <si>
    <t>on C/U/D-transaction</t>
  </si>
  <si>
    <t>sum Dr in this year</t>
  </si>
  <si>
    <t>sum Cr in this year</t>
  </si>
  <si>
    <t>trigger on CRUD</t>
  </si>
  <si>
    <t>TOTAL OF amount ALLOCATED TO ALL COST CENTERS UNDER 1 COST CENTER GROUP SHOULD NOT EXCEED THAT  AMOUNT</t>
  </si>
  <si>
    <t>eg  amount 600 in case of 3</t>
  </si>
  <si>
    <t>invoice no/ supplier's invoice_no in transaction table</t>
  </si>
  <si>
    <t xml:space="preserve"> </t>
  </si>
  <si>
    <t>current Balance-</t>
  </si>
  <si>
    <t>if BS</t>
  </si>
  <si>
    <t>if PL</t>
  </si>
  <si>
    <t>opening balance+sum(all amount) all years</t>
  </si>
  <si>
    <t>Trigger-on CUD transaction</t>
  </si>
  <si>
    <t>sum(all amount) for the latest year(status=True)</t>
  </si>
  <si>
    <t>&amp; this can be modified by Authoriser only (only amounts)</t>
  </si>
  <si>
    <t>can not be negative</t>
  </si>
  <si>
    <t>unique(type+company id+year id)</t>
  </si>
  <si>
    <t>drop down users for this company</t>
  </si>
  <si>
    <t>hidden</t>
  </si>
  <si>
    <t>hidden(st date-End Date)</t>
  </si>
  <si>
    <t>Details</t>
  </si>
  <si>
    <t>sssdva</t>
  </si>
  <si>
    <t>PL- Ledgers</t>
  </si>
  <si>
    <t>select from dropdown(PL- Ledgers)</t>
  </si>
  <si>
    <t>if null =0; non negative</t>
  </si>
  <si>
    <t>add</t>
  </si>
  <si>
    <t>on Ledger Master</t>
  </si>
  <si>
    <t>add rows for all ledgers with 0 default values</t>
  </si>
  <si>
    <t>on new year creation</t>
  </si>
  <si>
    <t>no effect on above for that ledger</t>
  </si>
  <si>
    <t>Ledger_bal-create/update</t>
  </si>
  <si>
    <t>op Bal(ie Balance for 0 year+for all earlier years(Dr-Cr)</t>
  </si>
  <si>
    <t>On Transactions</t>
  </si>
  <si>
    <t>update Total Dr</t>
  </si>
  <si>
    <t>update Total Cr</t>
  </si>
  <si>
    <t>update Balance</t>
  </si>
  <si>
    <t>for that year &amp; all next years of company</t>
  </si>
  <si>
    <t>sum(all transactions Debit) in that year</t>
  </si>
  <si>
    <t>sum(all transactions Credit) in that year</t>
  </si>
  <si>
    <t>what about default ledgers created at company creation?</t>
  </si>
  <si>
    <t>After create</t>
  </si>
  <si>
    <t>After update</t>
  </si>
  <si>
    <t>After delete</t>
  </si>
  <si>
    <t>For all ledgers</t>
  </si>
  <si>
    <t>for each year no==1&amp; above of that company- insert a row add row with -balance, Fcamt, ,FC rate,dr,cr, total_dr,Total Cr== 0 &amp; Fc name= Null</t>
  </si>
  <si>
    <t>billwise os= Sum(amount) group by Ref No &amp; ledger id</t>
  </si>
  <si>
    <t>advance/on-account/against-Ref</t>
  </si>
  <si>
    <t>once lock cant pass any entry</t>
  </si>
  <si>
    <t>(&gt;= start date of year number 1 of company) &amp; (&lt;= end date of last year of company ) BUT can't be between Start &amp; end date of the years where Locked =True</t>
  </si>
  <si>
    <t>op Bal(ie Balance for  year0 of that Company)+ (sum amount of all transactions from year 1 to This year) of that company (where authoristion_status==Pending/Approved;dummy_entry==False)</t>
  </si>
  <si>
    <t>supplier invoice_no</t>
  </si>
  <si>
    <t>select from drop down-Start date- End date(except YearNo=0</t>
  </si>
  <si>
    <t>1- name</t>
  </si>
  <si>
    <t>only ledgers where-account head- bs= no----for that company</t>
  </si>
  <si>
    <t>Rewise</t>
  </si>
  <si>
    <t>Revison</t>
  </si>
  <si>
    <t>Original</t>
  </si>
  <si>
    <t>save</t>
  </si>
  <si>
    <t>same as Currency</t>
  </si>
  <si>
    <t>Save</t>
  </si>
  <si>
    <t>dfds</t>
  </si>
  <si>
    <t>IF BS - Yes</t>
  </si>
  <si>
    <t>for that Year(year ofTransaction Date)</t>
  </si>
  <si>
    <t>sum(all transactions Debit) in that year - sum(all transactions Credit) in that year</t>
  </si>
  <si>
    <t>IF BS - No &amp; transaction type NOT=PL</t>
  </si>
  <si>
    <t>IF BS - No &amp; transaction type ==PL</t>
  </si>
  <si>
    <t>transaction type NOT=PL</t>
  </si>
  <si>
    <t>No Trigger</t>
  </si>
  <si>
    <t>ledger id---1 BS</t>
  </si>
  <si>
    <t>ledger id---2 PL</t>
  </si>
  <si>
    <t>there is no record for this</t>
  </si>
  <si>
    <t>sum(all transactions Debit) in that year - sum(all transactions Credit) in that year) where transaction type NOT=PL</t>
  </si>
  <si>
    <t>Salaries &amp; Benefits</t>
  </si>
  <si>
    <t>Rent+Utilites</t>
  </si>
  <si>
    <t>Barwa Bank to QNB</t>
  </si>
  <si>
    <t>LC Payable : QIB</t>
  </si>
  <si>
    <t>LC Payable : SCB</t>
  </si>
  <si>
    <t>Royalty Expense</t>
  </si>
  <si>
    <t>Outsource Charges - C I T</t>
  </si>
  <si>
    <t xml:space="preserve">PDC Issued : Barwa Bank </t>
  </si>
  <si>
    <t>PDC Issued : QIB Bank</t>
  </si>
  <si>
    <t xml:space="preserve">PDC Issued : SCB </t>
  </si>
  <si>
    <t xml:space="preserve">Directors Dividend </t>
  </si>
  <si>
    <t>Technical Fees</t>
  </si>
  <si>
    <t>Insurance</t>
  </si>
  <si>
    <t>Custom &amp; Legalisation Charge</t>
  </si>
  <si>
    <t>QNB Credit Card</t>
  </si>
  <si>
    <t>Commissions / REFUNDS</t>
  </si>
  <si>
    <t>Payments to Creditors</t>
  </si>
  <si>
    <t>Repairs &amp; Maintenance</t>
  </si>
  <si>
    <t>Travel expenses</t>
  </si>
  <si>
    <t>Audit &amp; Legal Fees</t>
  </si>
  <si>
    <t>Office Supplies &amp; Stationnary/ Cash Purchase</t>
  </si>
  <si>
    <t>Purchase of Fixed Assets</t>
  </si>
  <si>
    <t>Petty Cash / Cash Purchases</t>
  </si>
  <si>
    <t>payments</t>
  </si>
  <si>
    <t>Cash in : Cheque in hand</t>
  </si>
  <si>
    <t>Cash in : LC Receivables</t>
  </si>
  <si>
    <t>Cash in : Month Target</t>
  </si>
  <si>
    <t>receipts</t>
  </si>
  <si>
    <t>cashflow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</si>
</sst>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17" xfId="6" applyBorder="1"/>
    <xf numFmtId="0" fontId="13" fillId="6" borderId="18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0" fontId="1" fillId="10" borderId="0" xfId="0" applyFont="1" applyFill="1" applyAlignment="1">
      <alignment horizontal="center"/>
    </xf>
    <xf numFmtId="0" fontId="0" fillId="2" borderId="0" xfId="1" applyFont="1" applyBorder="1" applyAlignment="1">
      <alignment wrapText="1"/>
    </xf>
    <xf numFmtId="16" fontId="4" fillId="3" borderId="0" xfId="2" applyNumberFormat="1"/>
    <xf numFmtId="0" fontId="13" fillId="6" borderId="12" xfId="6" applyAlignment="1"/>
    <xf numFmtId="1" fontId="4" fillId="3" borderId="0" xfId="2" applyNumberFormat="1"/>
    <xf numFmtId="14" fontId="4" fillId="3" borderId="0" xfId="2" applyNumberFormat="1"/>
    <xf numFmtId="0" fontId="13" fillId="6" borderId="12" xfId="6" applyAlignment="1">
      <alignment horizontal="center" vertical="center" wrapText="1"/>
    </xf>
    <xf numFmtId="0" fontId="4" fillId="3" borderId="7" xfId="2" applyBorder="1"/>
    <xf numFmtId="0" fontId="15" fillId="7" borderId="6" xfId="7" applyBorder="1"/>
    <xf numFmtId="0" fontId="15" fillId="7" borderId="8" xfId="7" applyBorder="1"/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9" borderId="0" xfId="2" applyFill="1" applyBorder="1"/>
    <xf numFmtId="0" fontId="0" fillId="9" borderId="0" xfId="0" applyFill="1" applyBorder="1"/>
    <xf numFmtId="0" fontId="0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3" xfId="0" applyFont="1" applyBorder="1"/>
    <xf numFmtId="0" fontId="13" fillId="6" borderId="19" xfId="6" applyBorder="1"/>
    <xf numFmtId="14" fontId="0" fillId="10" borderId="0" xfId="1" applyNumberFormat="1" applyFont="1" applyFill="1" applyBorder="1" applyAlignment="1">
      <alignment wrapText="1"/>
    </xf>
    <xf numFmtId="0" fontId="13" fillId="6" borderId="0" xfId="6" applyBorder="1"/>
    <xf numFmtId="0" fontId="1" fillId="0" borderId="4" xfId="0" applyFont="1" applyBorder="1" applyAlignment="1">
      <alignment horizontal="center"/>
    </xf>
    <xf numFmtId="14" fontId="0" fillId="0" borderId="0" xfId="0" applyNumberFormat="1" applyBorder="1"/>
    <xf numFmtId="0" fontId="13" fillId="6" borderId="20" xfId="6" applyBorder="1"/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0" fillId="0" borderId="9" xfId="0" applyNumberFormat="1" applyBorder="1"/>
    <xf numFmtId="0" fontId="5" fillId="4" borderId="10" xfId="3" applyBorder="1"/>
    <xf numFmtId="0" fontId="9" fillId="3" borderId="13" xfId="2" applyFont="1" applyBorder="1"/>
    <xf numFmtId="0" fontId="16" fillId="7" borderId="13" xfId="7" applyFont="1" applyBorder="1"/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1" fontId="4" fillId="3" borderId="21" xfId="2" applyNumberFormat="1" applyBorder="1" applyAlignment="1">
      <alignment horizontal="center" vertical="center"/>
    </xf>
    <xf numFmtId="0" fontId="4" fillId="3" borderId="22" xfId="2" applyBorder="1" applyAlignment="1">
      <alignment horizontal="center" vertical="center"/>
    </xf>
    <xf numFmtId="0" fontId="4" fillId="3" borderId="23" xfId="2" applyBorder="1" applyAlignment="1">
      <alignment wrapText="1"/>
    </xf>
    <xf numFmtId="0" fontId="0" fillId="11" borderId="0" xfId="0" applyFill="1"/>
    <xf numFmtId="0" fontId="3" fillId="11" borderId="0" xfId="0" applyFont="1" applyFill="1"/>
    <xf numFmtId="0" fontId="13" fillId="11" borderId="12" xfId="6" applyFill="1"/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  <xf numFmtId="0" fontId="4" fillId="3" borderId="0" xfId="2" applyAlignment="1">
      <alignment horizontal="center" vertic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97444</xdr:colOff>
      <xdr:row>0</xdr:row>
      <xdr:rowOff>0</xdr:rowOff>
    </xdr:from>
    <xdr:to>
      <xdr:col>15</xdr:col>
      <xdr:colOff>504087</xdr:colOff>
      <xdr:row>11</xdr:row>
      <xdr:rowOff>112568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8376" y="0"/>
          <a:ext cx="5818575" cy="278822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7</xdr:col>
      <xdr:colOff>251111</xdr:colOff>
      <xdr:row>15</xdr:row>
      <xdr:rowOff>75044</xdr:rowOff>
    </xdr:from>
    <xdr:to>
      <xdr:col>22</xdr:col>
      <xdr:colOff>401322</xdr:colOff>
      <xdr:row>46</xdr:row>
      <xdr:rowOff>34636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2043" y="3512703"/>
          <a:ext cx="9805097" cy="58910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21</xdr:col>
      <xdr:colOff>485190</xdr:colOff>
      <xdr:row>21</xdr:row>
      <xdr:rowOff>149689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6115" y="1524000"/>
          <a:ext cx="5958402" cy="283867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17</xdr:row>
      <xdr:rowOff>57037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42578125" customWidth="1"/>
  </cols>
  <sheetData>
    <row r="1" spans="1:4" s="47" customFormat="1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25">
      <c r="A2">
        <v>1</v>
      </c>
      <c r="B2" s="46" t="s">
        <v>256</v>
      </c>
    </row>
    <row r="3" spans="1:4" x14ac:dyDescent="0.25">
      <c r="A3">
        <v>2</v>
      </c>
      <c r="B3" s="48" t="s">
        <v>261</v>
      </c>
    </row>
    <row r="4" spans="1:4" x14ac:dyDescent="0.25">
      <c r="B4" s="48" t="s">
        <v>259</v>
      </c>
    </row>
    <row r="5" spans="1:4" x14ac:dyDescent="0.25">
      <c r="B5" s="49" t="s">
        <v>260</v>
      </c>
    </row>
    <row r="6" spans="1:4" x14ac:dyDescent="0.25">
      <c r="A6">
        <v>3</v>
      </c>
      <c r="B6" s="48" t="s">
        <v>655</v>
      </c>
    </row>
    <row r="7" spans="1:4" x14ac:dyDescent="0.25">
      <c r="B7" s="49" t="s">
        <v>262</v>
      </c>
    </row>
    <row r="8" spans="1:4" x14ac:dyDescent="0.25">
      <c r="A8">
        <v>4</v>
      </c>
      <c r="B8" s="48" t="s">
        <v>264</v>
      </c>
    </row>
    <row r="9" spans="1:4" x14ac:dyDescent="0.25">
      <c r="B9" s="49" t="s">
        <v>263</v>
      </c>
    </row>
    <row r="10" spans="1:4" x14ac:dyDescent="0.25">
      <c r="B10" s="48" t="s">
        <v>265</v>
      </c>
    </row>
    <row r="12" spans="1:4" x14ac:dyDescent="0.25">
      <c r="A12">
        <v>5</v>
      </c>
      <c r="B12" s="48" t="s">
        <v>484</v>
      </c>
    </row>
    <row r="13" spans="1:4" x14ac:dyDescent="0.25">
      <c r="A13">
        <v>6</v>
      </c>
      <c r="B13" s="48" t="s">
        <v>266</v>
      </c>
    </row>
    <row r="14" spans="1:4" x14ac:dyDescent="0.25">
      <c r="B14" s="48" t="s">
        <v>773</v>
      </c>
    </row>
    <row r="16" spans="1:4" x14ac:dyDescent="0.25">
      <c r="A16">
        <v>7</v>
      </c>
      <c r="B16" t="s">
        <v>267</v>
      </c>
    </row>
    <row r="17" spans="1:2" x14ac:dyDescent="0.25">
      <c r="B17" t="s">
        <v>562</v>
      </c>
    </row>
    <row r="18" spans="1:2" x14ac:dyDescent="0.25">
      <c r="B18" t="s">
        <v>565</v>
      </c>
    </row>
    <row r="19" spans="1:2" x14ac:dyDescent="0.25">
      <c r="B19" t="s">
        <v>566</v>
      </c>
    </row>
    <row r="20" spans="1:2" x14ac:dyDescent="0.25">
      <c r="A20">
        <v>8</v>
      </c>
      <c r="B20" t="s">
        <v>563</v>
      </c>
    </row>
    <row r="21" spans="1:2" x14ac:dyDescent="0.25">
      <c r="B21" t="s">
        <v>564</v>
      </c>
    </row>
    <row r="22" spans="1:2" x14ac:dyDescent="0.25">
      <c r="A22">
        <v>9</v>
      </c>
      <c r="B22" t="s">
        <v>274</v>
      </c>
    </row>
    <row r="24" spans="1:2" x14ac:dyDescent="0.25">
      <c r="A24">
        <v>10</v>
      </c>
      <c r="B24" t="s">
        <v>499</v>
      </c>
    </row>
    <row r="26" spans="1:2" x14ac:dyDescent="0.25">
      <c r="A26">
        <v>11</v>
      </c>
      <c r="B26" t="s">
        <v>604</v>
      </c>
    </row>
    <row r="27" spans="1:2" x14ac:dyDescent="0.25">
      <c r="B27" t="s">
        <v>605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425781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664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630</v>
      </c>
      <c r="B30" s="73" t="s">
        <v>631</v>
      </c>
    </row>
    <row r="31" spans="1:7" x14ac:dyDescent="0.25">
      <c r="B31" s="114" t="s">
        <v>665</v>
      </c>
      <c r="C31" s="72"/>
    </row>
    <row r="32" spans="1:7" x14ac:dyDescent="0.25">
      <c r="B32" s="71" t="s">
        <v>632</v>
      </c>
      <c r="C32" s="72"/>
    </row>
    <row r="34" spans="2:2" x14ac:dyDescent="0.25">
      <c r="B34" s="113" t="s">
        <v>766</v>
      </c>
    </row>
    <row r="35" spans="2:2" x14ac:dyDescent="0.25">
      <c r="B35" s="113" t="s">
        <v>765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zoomScale="140" zoomScaleNormal="140" workbookViewId="0">
      <selection activeCell="B20" sqref="B20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664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10" t="s">
        <v>759</v>
      </c>
      <c r="B8" s="10" t="s">
        <v>56</v>
      </c>
      <c r="C8" s="5" t="b">
        <v>0</v>
      </c>
      <c r="D8" s="10"/>
      <c r="E8" s="10" t="s">
        <v>3</v>
      </c>
      <c r="F8" s="10"/>
      <c r="G8" s="10" t="s">
        <v>966</v>
      </c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1" spans="1:7" s="1" customFormat="1" x14ac:dyDescent="0.25">
      <c r="A11"/>
      <c r="B11"/>
      <c r="C11" s="2"/>
      <c r="D11"/>
      <c r="E11"/>
    </row>
    <row r="12" spans="1:7" s="1" customFormat="1" x14ac:dyDescent="0.25">
      <c r="A12" s="1" t="s">
        <v>120</v>
      </c>
      <c r="B12" s="8" t="s">
        <v>92</v>
      </c>
      <c r="C12" s="8" t="s">
        <v>94</v>
      </c>
      <c r="D12" s="8" t="s">
        <v>96</v>
      </c>
      <c r="E12" s="8" t="s">
        <v>209</v>
      </c>
      <c r="F12" s="8" t="s">
        <v>97</v>
      </c>
      <c r="G12" s="112" t="s">
        <v>759</v>
      </c>
    </row>
    <row r="13" spans="1:7" hidden="1" x14ac:dyDescent="0.25">
      <c r="A13">
        <v>1</v>
      </c>
      <c r="B13" s="10">
        <v>1</v>
      </c>
      <c r="C13" s="16">
        <v>43466</v>
      </c>
      <c r="D13" s="18">
        <f>C13+364</f>
        <v>43830</v>
      </c>
      <c r="E13" s="10">
        <v>1</v>
      </c>
      <c r="F13" s="10" t="s">
        <v>100</v>
      </c>
      <c r="G13" s="17" t="s">
        <v>59</v>
      </c>
    </row>
    <row r="14" spans="1:7" hidden="1" x14ac:dyDescent="0.25">
      <c r="A14">
        <v>2</v>
      </c>
      <c r="B14" s="10">
        <v>2</v>
      </c>
      <c r="C14" s="16">
        <v>43831</v>
      </c>
      <c r="D14" s="18">
        <f>C14+365</f>
        <v>44196</v>
      </c>
      <c r="E14" s="10">
        <v>1</v>
      </c>
      <c r="F14" s="10" t="s">
        <v>100</v>
      </c>
      <c r="G14" s="17" t="s">
        <v>60</v>
      </c>
    </row>
    <row r="15" spans="1:7" hidden="1" x14ac:dyDescent="0.25">
      <c r="A15">
        <v>3</v>
      </c>
      <c r="B15" s="10">
        <v>3</v>
      </c>
      <c r="C15" s="16">
        <v>44197</v>
      </c>
      <c r="D15" s="18">
        <f t="shared" ref="D15:D19" si="0">C15+364</f>
        <v>44561</v>
      </c>
      <c r="E15" s="10">
        <v>1</v>
      </c>
      <c r="F15" s="71" t="s">
        <v>98</v>
      </c>
      <c r="G15" s="17" t="s">
        <v>60</v>
      </c>
    </row>
    <row r="16" spans="1:7" hidden="1" x14ac:dyDescent="0.25">
      <c r="A16">
        <v>4</v>
      </c>
      <c r="B16" s="10">
        <v>1</v>
      </c>
      <c r="C16" s="16">
        <v>43922</v>
      </c>
      <c r="D16" s="18">
        <f t="shared" si="0"/>
        <v>44286</v>
      </c>
      <c r="E16" s="10">
        <v>2</v>
      </c>
      <c r="F16" s="10" t="s">
        <v>100</v>
      </c>
      <c r="G16" s="17" t="s">
        <v>59</v>
      </c>
    </row>
    <row r="17" spans="1:7" hidden="1" x14ac:dyDescent="0.25">
      <c r="A17">
        <v>5</v>
      </c>
      <c r="B17" s="10">
        <v>2</v>
      </c>
      <c r="C17" s="16">
        <v>44287</v>
      </c>
      <c r="D17" s="18">
        <f t="shared" si="0"/>
        <v>44651</v>
      </c>
      <c r="E17" s="10">
        <v>2</v>
      </c>
      <c r="F17" s="10" t="s">
        <v>98</v>
      </c>
      <c r="G17" s="17" t="s">
        <v>60</v>
      </c>
    </row>
    <row r="18" spans="1:7" hidden="1" x14ac:dyDescent="0.25">
      <c r="A18">
        <v>6</v>
      </c>
      <c r="B18" s="19">
        <v>1</v>
      </c>
      <c r="C18" s="16">
        <v>44378</v>
      </c>
      <c r="D18" s="16">
        <f t="shared" si="0"/>
        <v>44742</v>
      </c>
      <c r="E18" s="19">
        <v>3</v>
      </c>
      <c r="F18" s="10" t="b">
        <v>1</v>
      </c>
      <c r="G18" s="17" t="s">
        <v>60</v>
      </c>
    </row>
    <row r="19" spans="1:7" hidden="1" x14ac:dyDescent="0.25">
      <c r="A19">
        <v>7</v>
      </c>
      <c r="B19" s="19">
        <v>1</v>
      </c>
      <c r="C19" s="16">
        <v>44287</v>
      </c>
      <c r="D19" s="75">
        <f t="shared" si="0"/>
        <v>44651</v>
      </c>
      <c r="E19" s="19">
        <v>4</v>
      </c>
      <c r="F19" s="19" t="s">
        <v>98</v>
      </c>
      <c r="G19" s="17" t="s">
        <v>60</v>
      </c>
    </row>
    <row r="20" spans="1:7" s="113" customFormat="1" x14ac:dyDescent="0.25">
      <c r="A20" s="113">
        <v>8</v>
      </c>
      <c r="B20" s="115">
        <v>0</v>
      </c>
      <c r="C20" s="116">
        <f>D20-364</f>
        <v>43922</v>
      </c>
      <c r="D20" s="117">
        <f>C21-1</f>
        <v>44286</v>
      </c>
      <c r="E20" s="115">
        <v>5</v>
      </c>
      <c r="F20" s="115" t="s">
        <v>100</v>
      </c>
      <c r="G20" s="115" t="s">
        <v>59</v>
      </c>
    </row>
    <row r="21" spans="1:7" s="113" customFormat="1" x14ac:dyDescent="0.25">
      <c r="A21" s="113">
        <v>9</v>
      </c>
      <c r="B21" s="115">
        <v>1</v>
      </c>
      <c r="C21" s="118">
        <v>44287</v>
      </c>
      <c r="D21" s="119">
        <f t="shared" ref="D21" si="1">C21+364</f>
        <v>44651</v>
      </c>
      <c r="E21" s="115">
        <v>5</v>
      </c>
      <c r="F21" s="115" t="s">
        <v>98</v>
      </c>
      <c r="G21" s="115" t="s">
        <v>60</v>
      </c>
    </row>
    <row r="22" spans="1:7" s="113" customFormat="1" x14ac:dyDescent="0.25">
      <c r="A22" s="113">
        <v>10</v>
      </c>
      <c r="B22" s="115">
        <v>2</v>
      </c>
      <c r="C22" s="118">
        <f>D21+1</f>
        <v>44652</v>
      </c>
      <c r="D22" s="146">
        <f>C22+365</f>
        <v>45017</v>
      </c>
      <c r="E22" s="115">
        <v>5</v>
      </c>
      <c r="F22" s="115" t="s">
        <v>98</v>
      </c>
      <c r="G22" s="115" t="s">
        <v>60</v>
      </c>
    </row>
    <row r="23" spans="1:7" s="113" customFormat="1" x14ac:dyDescent="0.25">
      <c r="A23" s="113">
        <v>11</v>
      </c>
      <c r="B23" s="115">
        <v>3</v>
      </c>
      <c r="C23" s="118">
        <f>D22+1</f>
        <v>45018</v>
      </c>
      <c r="D23" s="146">
        <f>C23+365</f>
        <v>45383</v>
      </c>
      <c r="E23" s="115">
        <v>5</v>
      </c>
      <c r="F23" s="115" t="s">
        <v>98</v>
      </c>
      <c r="G23" s="115" t="s">
        <v>60</v>
      </c>
    </row>
    <row r="24" spans="1:7" x14ac:dyDescent="0.25">
      <c r="A24" t="s">
        <v>764</v>
      </c>
    </row>
    <row r="25" spans="1:7" x14ac:dyDescent="0.25">
      <c r="A25" t="s">
        <v>756</v>
      </c>
    </row>
    <row r="26" spans="1:7" x14ac:dyDescent="0.25">
      <c r="A26" t="s">
        <v>757</v>
      </c>
    </row>
    <row r="27" spans="1:7" x14ac:dyDescent="0.25">
      <c r="A27" t="s">
        <v>758</v>
      </c>
    </row>
    <row r="28" spans="1:7" x14ac:dyDescent="0.25">
      <c r="A28" t="s">
        <v>760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E11" sqref="E11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663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3" zoomScale="160" zoomScaleNormal="160" workbookViewId="0">
      <selection activeCell="B32" sqref="B32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666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667</v>
      </c>
      <c r="D4" s="5"/>
      <c r="E4" s="10" t="s">
        <v>3</v>
      </c>
      <c r="F4" s="10"/>
      <c r="G4" s="10"/>
      <c r="H4" s="10" t="s">
        <v>275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669</v>
      </c>
      <c r="D6" s="5" t="s">
        <v>31</v>
      </c>
      <c r="E6" s="10"/>
      <c r="F6" s="10"/>
      <c r="G6" s="10"/>
      <c r="H6" s="10" t="s">
        <v>668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671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670</v>
      </c>
    </row>
    <row r="9" spans="1:10" x14ac:dyDescent="0.25">
      <c r="A9" s="10" t="s">
        <v>142</v>
      </c>
      <c r="B9" s="10" t="s">
        <v>7</v>
      </c>
      <c r="C9" s="5" t="s">
        <v>848</v>
      </c>
      <c r="D9" s="5" t="s">
        <v>143</v>
      </c>
      <c r="E9" s="10"/>
      <c r="F9" s="10"/>
      <c r="G9" s="10"/>
      <c r="H9" s="10" t="s">
        <v>847</v>
      </c>
    </row>
    <row r="10" spans="1:10" x14ac:dyDescent="0.25">
      <c r="A10" s="10" t="s">
        <v>675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74" t="s">
        <v>637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638</v>
      </c>
    </row>
    <row r="16" spans="1:10" x14ac:dyDescent="0.25">
      <c r="A16" s="13">
        <v>1</v>
      </c>
      <c r="B16" s="13" t="s">
        <v>545</v>
      </c>
      <c r="C16" s="13" t="s">
        <v>545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546</v>
      </c>
      <c r="C17" s="13" t="s">
        <v>546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548</v>
      </c>
      <c r="C18" s="13" t="s">
        <v>548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547</v>
      </c>
      <c r="C19" s="13" t="s">
        <v>547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550</v>
      </c>
      <c r="C22" s="13" t="s">
        <v>550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549</v>
      </c>
      <c r="C23" s="13" t="s">
        <v>549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551</v>
      </c>
      <c r="C24" s="13" t="s">
        <v>551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552</v>
      </c>
      <c r="C25" s="13" t="s">
        <v>552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179</v>
      </c>
      <c r="C26" s="13" t="s">
        <v>633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180</v>
      </c>
      <c r="C27" s="13" t="s">
        <v>634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181</v>
      </c>
      <c r="C28" s="13" t="s">
        <v>635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182</v>
      </c>
      <c r="C29" s="13" t="s">
        <v>636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48</v>
      </c>
      <c r="H30" t="s">
        <v>672</v>
      </c>
      <c r="I30" t="s">
        <v>376</v>
      </c>
    </row>
    <row r="31" spans="1:9" x14ac:dyDescent="0.25">
      <c r="A31" s="7"/>
      <c r="C31"/>
      <c r="D31"/>
    </row>
    <row r="32" spans="1:9" x14ac:dyDescent="0.25">
      <c r="A32" s="7"/>
      <c r="C32"/>
      <c r="F32" s="71" t="s">
        <v>376</v>
      </c>
      <c r="G32" s="71"/>
      <c r="H32" s="71"/>
    </row>
    <row r="33" spans="1:8" x14ac:dyDescent="0.25">
      <c r="A33" s="7" t="s">
        <v>639</v>
      </c>
      <c r="C33"/>
      <c r="F33" s="71" t="s">
        <v>599</v>
      </c>
      <c r="G33" s="71"/>
      <c r="H33" s="71" t="s">
        <v>673</v>
      </c>
    </row>
    <row r="34" spans="1:8" x14ac:dyDescent="0.25">
      <c r="A34" s="7" t="s">
        <v>640</v>
      </c>
      <c r="C34"/>
      <c r="F34" s="71" t="s">
        <v>600</v>
      </c>
      <c r="G34" s="71"/>
      <c r="H34" s="71" t="s">
        <v>674</v>
      </c>
    </row>
    <row r="35" spans="1:8" x14ac:dyDescent="0.25">
      <c r="A35" s="7" t="s">
        <v>676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4" zoomScale="160" zoomScaleNormal="160" workbookViewId="0">
      <selection activeCell="C13" sqref="C13"/>
    </sheetView>
  </sheetViews>
  <sheetFormatPr defaultRowHeight="15" x14ac:dyDescent="0.25"/>
  <cols>
    <col min="1" max="1" width="21.42578125" customWidth="1"/>
    <col min="2" max="2" width="20.42578125" bestFit="1" customWidth="1"/>
    <col min="3" max="3" width="15.85546875" style="2" customWidth="1"/>
    <col min="4" max="4" width="39.5703125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39</v>
      </c>
      <c r="B3" s="10" t="s">
        <v>7</v>
      </c>
      <c r="C3" s="5"/>
      <c r="D3" s="5" t="s">
        <v>677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678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853</v>
      </c>
      <c r="E7" s="10" t="s">
        <v>3</v>
      </c>
      <c r="F7" s="10"/>
      <c r="G7" s="10"/>
    </row>
    <row r="8" spans="1:7" x14ac:dyDescent="0.25">
      <c r="A8" s="10" t="s">
        <v>675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74" t="s">
        <v>637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82" t="s">
        <v>192</v>
      </c>
      <c r="B14" s="82" t="s">
        <v>191</v>
      </c>
      <c r="C14" s="83" t="s">
        <v>48</v>
      </c>
      <c r="D14" s="74">
        <v>1</v>
      </c>
      <c r="E14" s="74">
        <v>1</v>
      </c>
      <c r="F14" s="84" t="s">
        <v>48</v>
      </c>
      <c r="G14" s="7">
        <v>1</v>
      </c>
    </row>
    <row r="15" spans="1:7" x14ac:dyDescent="0.25">
      <c r="A15" s="38" t="s">
        <v>193</v>
      </c>
      <c r="B15" s="38" t="s">
        <v>191</v>
      </c>
      <c r="C15" s="80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254</v>
      </c>
      <c r="B16" s="38" t="s">
        <v>194</v>
      </c>
      <c r="C16" s="80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195</v>
      </c>
      <c r="B17" s="38" t="s">
        <v>194</v>
      </c>
      <c r="C17" s="80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196</v>
      </c>
      <c r="B18" s="38" t="s">
        <v>194</v>
      </c>
      <c r="C18" s="80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213</v>
      </c>
      <c r="B19" s="38" t="s">
        <v>185</v>
      </c>
      <c r="C19" s="81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641</v>
      </c>
      <c r="B20" s="38" t="s">
        <v>214</v>
      </c>
      <c r="C20" s="81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215</v>
      </c>
      <c r="B21" s="38" t="s">
        <v>214</v>
      </c>
      <c r="C21" s="81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679</v>
      </c>
    </row>
    <row r="24" spans="1:7" x14ac:dyDescent="0.25">
      <c r="A24" s="7" t="s">
        <v>849</v>
      </c>
    </row>
    <row r="25" spans="1:7" x14ac:dyDescent="0.25">
      <c r="A25" s="7"/>
    </row>
    <row r="26" spans="1:7" s="7" customFormat="1" x14ac:dyDescent="0.25">
      <c r="A26" s="82" t="s">
        <v>192</v>
      </c>
      <c r="B26" s="82" t="s">
        <v>191</v>
      </c>
      <c r="C26" s="83" t="s">
        <v>48</v>
      </c>
      <c r="D26" s="74">
        <v>1</v>
      </c>
      <c r="E26" s="74">
        <v>2</v>
      </c>
      <c r="F26" s="84" t="s">
        <v>48</v>
      </c>
      <c r="G26" s="7">
        <v>9</v>
      </c>
    </row>
    <row r="27" spans="1:7" x14ac:dyDescent="0.25">
      <c r="A27" s="38" t="s">
        <v>193</v>
      </c>
      <c r="B27" s="38" t="s">
        <v>191</v>
      </c>
      <c r="C27" s="80" t="s">
        <v>48</v>
      </c>
      <c r="D27" s="13">
        <v>2</v>
      </c>
      <c r="E27" s="74">
        <v>2</v>
      </c>
      <c r="F27" s="59" t="s">
        <v>48</v>
      </c>
      <c r="G27" s="7">
        <v>10</v>
      </c>
    </row>
    <row r="28" spans="1:7" x14ac:dyDescent="0.25">
      <c r="A28" s="38" t="s">
        <v>254</v>
      </c>
      <c r="B28" s="38" t="s">
        <v>194</v>
      </c>
      <c r="C28" s="80" t="s">
        <v>48</v>
      </c>
      <c r="D28" s="13">
        <v>3</v>
      </c>
      <c r="E28" s="74">
        <v>2</v>
      </c>
      <c r="F28" s="59" t="s">
        <v>48</v>
      </c>
      <c r="G28" s="7">
        <f>G27+1</f>
        <v>11</v>
      </c>
    </row>
    <row r="29" spans="1:7" x14ac:dyDescent="0.25">
      <c r="A29" s="38" t="s">
        <v>195</v>
      </c>
      <c r="B29" s="38" t="s">
        <v>194</v>
      </c>
      <c r="C29" s="80" t="s">
        <v>48</v>
      </c>
      <c r="D29" s="13">
        <v>4</v>
      </c>
      <c r="E29" s="74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196</v>
      </c>
      <c r="B30" s="38" t="s">
        <v>194</v>
      </c>
      <c r="C30" s="80" t="s">
        <v>48</v>
      </c>
      <c r="D30" s="13">
        <v>5</v>
      </c>
      <c r="E30" s="74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213</v>
      </c>
      <c r="B31" s="38" t="s">
        <v>185</v>
      </c>
      <c r="C31" s="81" t="s">
        <v>49</v>
      </c>
      <c r="D31" s="13">
        <v>6</v>
      </c>
      <c r="E31" s="74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641</v>
      </c>
      <c r="B32" s="38" t="s">
        <v>214</v>
      </c>
      <c r="C32" s="81" t="s">
        <v>49</v>
      </c>
      <c r="D32" s="13">
        <v>7</v>
      </c>
      <c r="E32" s="74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215</v>
      </c>
      <c r="B33" s="38" t="s">
        <v>214</v>
      </c>
      <c r="C33" s="81" t="s">
        <v>49</v>
      </c>
      <c r="D33" s="13">
        <v>8</v>
      </c>
      <c r="E33" s="74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9" zoomScale="170" zoomScaleNormal="170" workbookViewId="0">
      <selection activeCell="B36" sqref="B36"/>
    </sheetView>
  </sheetViews>
  <sheetFormatPr defaultRowHeight="15" x14ac:dyDescent="0.25"/>
  <cols>
    <col min="1" max="1" width="15.140625" bestFit="1" customWidth="1"/>
    <col min="2" max="2" width="29.570312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208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228</v>
      </c>
      <c r="B3" s="10" t="s">
        <v>229</v>
      </c>
      <c r="C3" s="5"/>
      <c r="D3" s="10" t="s">
        <v>680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681</v>
      </c>
      <c r="E5" s="10" t="s">
        <v>3</v>
      </c>
      <c r="F5" s="10"/>
      <c r="G5" s="10" t="s">
        <v>188</v>
      </c>
    </row>
    <row r="6" spans="1:8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696</v>
      </c>
      <c r="D7" s="10"/>
      <c r="E7" s="10"/>
      <c r="F7" s="10"/>
      <c r="G7" s="10" t="s">
        <v>695</v>
      </c>
    </row>
    <row r="8" spans="1:8" x14ac:dyDescent="0.25">
      <c r="A8" s="10" t="s">
        <v>675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74" t="s">
        <v>637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687</v>
      </c>
      <c r="G14" s="13" t="s">
        <v>48</v>
      </c>
      <c r="H14" s="13" t="s">
        <v>684</v>
      </c>
    </row>
    <row r="15" spans="1:8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682</v>
      </c>
    </row>
    <row r="16" spans="1:8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683</v>
      </c>
    </row>
    <row r="17" spans="1:8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685</v>
      </c>
    </row>
    <row r="18" spans="1:8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686</v>
      </c>
    </row>
    <row r="19" spans="1:8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688</v>
      </c>
    </row>
    <row r="20" spans="1:8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25">
      <c r="A28" s="13">
        <v>15</v>
      </c>
      <c r="B28" s="13" t="s">
        <v>694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25">
      <c r="A33" s="13">
        <v>20</v>
      </c>
      <c r="B33" s="35" t="s">
        <v>642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25">
      <c r="A34" s="13">
        <v>21</v>
      </c>
      <c r="B34" s="35" t="s">
        <v>643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25">
      <c r="A35" s="13">
        <v>22</v>
      </c>
      <c r="B35" s="35" t="s">
        <v>531</v>
      </c>
      <c r="C35" s="13" t="s">
        <v>196</v>
      </c>
      <c r="D35" s="13"/>
      <c r="E35" s="13">
        <v>1</v>
      </c>
      <c r="F35" s="13" t="s">
        <v>532</v>
      </c>
      <c r="G35" s="13" t="s">
        <v>48</v>
      </c>
    </row>
    <row r="36" spans="1:7" x14ac:dyDescent="0.25">
      <c r="A36" s="13">
        <v>23</v>
      </c>
      <c r="B36" s="35" t="s">
        <v>755</v>
      </c>
      <c r="C36" s="13" t="s">
        <v>196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754</v>
      </c>
      <c r="C37" s="13" t="s">
        <v>219</v>
      </c>
      <c r="D37" s="13"/>
      <c r="E37" s="13">
        <v>1</v>
      </c>
      <c r="F37" s="13" t="s">
        <v>532</v>
      </c>
      <c r="G37" s="13" t="s">
        <v>48</v>
      </c>
    </row>
    <row r="38" spans="1:7" x14ac:dyDescent="0.25">
      <c r="A38" s="7" t="s">
        <v>644</v>
      </c>
    </row>
    <row r="39" spans="1:7" x14ac:dyDescent="0.25">
      <c r="A39" s="7"/>
    </row>
    <row r="40" spans="1:7" x14ac:dyDescent="0.25">
      <c r="A40" s="7" t="s">
        <v>851</v>
      </c>
    </row>
    <row r="41" spans="1:7" x14ac:dyDescent="0.25">
      <c r="A41" s="7" t="s">
        <v>852</v>
      </c>
    </row>
    <row r="42" spans="1:7" x14ac:dyDescent="0.25">
      <c r="A42" s="7" t="s">
        <v>850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2"/>
  <sheetViews>
    <sheetView zoomScale="140" zoomScaleNormal="14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8.570312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42578125" style="2" bestFit="1" customWidth="1"/>
    <col min="9" max="16384" width="8.570312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690</v>
      </c>
      <c r="E4" s="2" t="s">
        <v>3</v>
      </c>
      <c r="G4" s="2" t="s">
        <v>224</v>
      </c>
      <c r="H4" s="6"/>
    </row>
    <row r="5" spans="1:8" ht="30" x14ac:dyDescent="0.25">
      <c r="A5" s="2" t="s">
        <v>537</v>
      </c>
      <c r="B5" s="2" t="s">
        <v>7</v>
      </c>
      <c r="G5" s="2" t="s">
        <v>538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647</v>
      </c>
    </row>
    <row r="10" spans="1:8" ht="17.25" customHeight="1" x14ac:dyDescent="0.25">
      <c r="A10" s="2" t="s">
        <v>152</v>
      </c>
      <c r="B10" s="2" t="s">
        <v>7</v>
      </c>
      <c r="G10" s="15" t="s">
        <v>647</v>
      </c>
    </row>
    <row r="11" spans="1:8" ht="17.25" customHeight="1" x14ac:dyDescent="0.25">
      <c r="A11" s="2" t="s">
        <v>105</v>
      </c>
      <c r="B11" s="2" t="s">
        <v>7</v>
      </c>
      <c r="G11" s="15" t="s">
        <v>647</v>
      </c>
    </row>
    <row r="12" spans="1:8" ht="17.25" customHeight="1" x14ac:dyDescent="0.25">
      <c r="A12" s="2" t="s">
        <v>153</v>
      </c>
      <c r="B12" s="2" t="s">
        <v>7</v>
      </c>
      <c r="G12" s="15" t="s">
        <v>647</v>
      </c>
    </row>
    <row r="13" spans="1:8" ht="21.75" customHeight="1" x14ac:dyDescent="0.25">
      <c r="A13" s="2" t="s">
        <v>154</v>
      </c>
      <c r="B13" s="2" t="s">
        <v>7</v>
      </c>
      <c r="G13" s="15" t="s">
        <v>648</v>
      </c>
    </row>
    <row r="14" spans="1:8" x14ac:dyDescent="0.25">
      <c r="A14" s="2" t="s">
        <v>155</v>
      </c>
      <c r="B14" s="2" t="s">
        <v>7</v>
      </c>
      <c r="G14" s="15" t="s">
        <v>648</v>
      </c>
    </row>
    <row r="15" spans="1:8" x14ac:dyDescent="0.25">
      <c r="A15" s="2" t="s">
        <v>158</v>
      </c>
      <c r="B15" s="2" t="s">
        <v>7</v>
      </c>
      <c r="G15" s="15" t="s">
        <v>648</v>
      </c>
    </row>
    <row r="16" spans="1:8" x14ac:dyDescent="0.25">
      <c r="A16" s="2" t="s">
        <v>156</v>
      </c>
      <c r="B16" s="2" t="s">
        <v>157</v>
      </c>
      <c r="G16" s="15" t="s">
        <v>648</v>
      </c>
    </row>
    <row r="17" spans="1:7" x14ac:dyDescent="0.25">
      <c r="A17" s="2" t="s">
        <v>64</v>
      </c>
      <c r="B17" s="2" t="s">
        <v>190</v>
      </c>
      <c r="G17" s="15" t="s">
        <v>646</v>
      </c>
    </row>
    <row r="18" spans="1:7" ht="30" x14ac:dyDescent="0.25">
      <c r="A18" s="2" t="s">
        <v>159</v>
      </c>
      <c r="B18" s="2" t="s">
        <v>37</v>
      </c>
      <c r="G18" s="15" t="s">
        <v>647</v>
      </c>
    </row>
    <row r="19" spans="1:7" x14ac:dyDescent="0.25">
      <c r="A19" s="2" t="s">
        <v>693</v>
      </c>
      <c r="B19" s="2" t="s">
        <v>7</v>
      </c>
      <c r="G19" s="15" t="s">
        <v>646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646</v>
      </c>
    </row>
    <row r="21" spans="1:7" ht="23.25" customHeight="1" x14ac:dyDescent="0.25">
      <c r="A21" s="2" t="s">
        <v>161</v>
      </c>
      <c r="B21" s="2" t="s">
        <v>7</v>
      </c>
      <c r="G21" s="15" t="s">
        <v>647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647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647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647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647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647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647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647</v>
      </c>
    </row>
    <row r="29" spans="1:7" ht="23.25" customHeight="1" x14ac:dyDescent="0.25">
      <c r="A29" s="2" t="s">
        <v>169</v>
      </c>
      <c r="B29" s="2" t="s">
        <v>7</v>
      </c>
      <c r="G29" s="15" t="s">
        <v>647</v>
      </c>
    </row>
    <row r="30" spans="1:7" ht="23.25" customHeight="1" x14ac:dyDescent="0.25">
      <c r="A30" s="2" t="s">
        <v>170</v>
      </c>
      <c r="B30" s="2" t="s">
        <v>7</v>
      </c>
      <c r="G30" s="15" t="s">
        <v>647</v>
      </c>
    </row>
    <row r="31" spans="1:7" ht="23.25" customHeight="1" x14ac:dyDescent="0.25">
      <c r="A31" s="10" t="s">
        <v>675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863</v>
      </c>
      <c r="B32" t="s">
        <v>190</v>
      </c>
      <c r="C32" s="2">
        <v>0</v>
      </c>
      <c r="D32" s="2" t="s">
        <v>866</v>
      </c>
      <c r="F32" s="2" t="s">
        <v>865</v>
      </c>
      <c r="G32" s="15" t="s">
        <v>864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74" t="s">
        <v>637</v>
      </c>
    </row>
    <row r="40" spans="1:9" s="3" customFormat="1" ht="30" x14ac:dyDescent="0.25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863</v>
      </c>
    </row>
    <row r="41" spans="1:9" x14ac:dyDescent="0.25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649</v>
      </c>
      <c r="C42" s="35" t="s">
        <v>645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689</v>
      </c>
      <c r="C44" s="30"/>
    </row>
    <row r="45" spans="1:9" x14ac:dyDescent="0.25">
      <c r="A45" s="7" t="s">
        <v>763</v>
      </c>
    </row>
    <row r="46" spans="1:9" x14ac:dyDescent="0.25">
      <c r="C46" s="2" t="s">
        <v>709</v>
      </c>
      <c r="D46" s="2" t="s">
        <v>711</v>
      </c>
    </row>
    <row r="47" spans="1:9" x14ac:dyDescent="0.25">
      <c r="C47" s="2" t="s">
        <v>710</v>
      </c>
      <c r="D47" s="2" t="s">
        <v>711</v>
      </c>
    </row>
    <row r="48" spans="1:9" x14ac:dyDescent="0.25">
      <c r="C48" s="2" t="s">
        <v>116</v>
      </c>
      <c r="D48" s="2" t="s">
        <v>712</v>
      </c>
    </row>
    <row r="49" spans="1:4" x14ac:dyDescent="0.25">
      <c r="C49" s="2" t="s">
        <v>33</v>
      </c>
      <c r="D49" s="2" t="s">
        <v>713</v>
      </c>
    </row>
    <row r="50" spans="1:4" x14ac:dyDescent="0.25">
      <c r="A50" s="124" t="s">
        <v>931</v>
      </c>
      <c r="B50" s="72"/>
      <c r="C50" s="72"/>
    </row>
    <row r="51" spans="1:4" x14ac:dyDescent="0.25">
      <c r="A51" s="72" t="s">
        <v>927</v>
      </c>
      <c r="B51" s="72" t="s">
        <v>928</v>
      </c>
      <c r="C51" s="72" t="s">
        <v>929</v>
      </c>
    </row>
    <row r="52" spans="1:4" ht="45" x14ac:dyDescent="0.25">
      <c r="A52" s="72"/>
      <c r="B52" s="72" t="s">
        <v>930</v>
      </c>
      <c r="C52" s="72" t="s">
        <v>932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525</v>
      </c>
      <c r="B3" s="10" t="s">
        <v>7</v>
      </c>
      <c r="C3" s="10"/>
      <c r="D3" s="10" t="s">
        <v>526</v>
      </c>
      <c r="E3" s="10" t="s">
        <v>3</v>
      </c>
      <c r="F3" s="10" t="s">
        <v>188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527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527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183</v>
      </c>
      <c r="C18" s="10">
        <v>3</v>
      </c>
    </row>
    <row r="19" spans="1:3" x14ac:dyDescent="0.25">
      <c r="A19" s="10">
        <v>9</v>
      </c>
      <c r="B19" s="10" t="s">
        <v>527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7"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530</v>
      </c>
      <c r="E3" s="10" t="s">
        <v>3</v>
      </c>
      <c r="F3" s="10" t="s">
        <v>188</v>
      </c>
    </row>
    <row r="4" spans="1:17" x14ac:dyDescent="0.25">
      <c r="A4" s="10" t="s">
        <v>528</v>
      </c>
      <c r="B4" s="10"/>
      <c r="C4" s="10"/>
      <c r="D4" s="10" t="s">
        <v>529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691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692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692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 x14ac:dyDescent="0.25"/>
  <cols>
    <col min="1" max="1" width="28.5703125" customWidth="1"/>
    <col min="3" max="3" width="87.42578125" bestFit="1" customWidth="1"/>
  </cols>
  <sheetData>
    <row r="1" spans="1:3" s="47" customFormat="1" x14ac:dyDescent="0.25">
      <c r="A1" s="47" t="s">
        <v>823</v>
      </c>
      <c r="B1" s="47" t="s">
        <v>824</v>
      </c>
      <c r="C1" s="47" t="s">
        <v>825</v>
      </c>
    </row>
    <row r="2" spans="1:3" x14ac:dyDescent="0.25">
      <c r="A2" t="s">
        <v>826</v>
      </c>
      <c r="B2" t="s">
        <v>828</v>
      </c>
      <c r="C2" t="s">
        <v>830</v>
      </c>
    </row>
    <row r="3" spans="1:3" x14ac:dyDescent="0.25">
      <c r="B3" t="s">
        <v>829</v>
      </c>
      <c r="C3" t="s">
        <v>831</v>
      </c>
    </row>
    <row r="6" spans="1:3" x14ac:dyDescent="0.25">
      <c r="A6" t="s">
        <v>827</v>
      </c>
      <c r="B6" t="s">
        <v>828</v>
      </c>
      <c r="C6" t="s">
        <v>830</v>
      </c>
    </row>
    <row r="7" spans="1:3" x14ac:dyDescent="0.25">
      <c r="B7" t="s">
        <v>829</v>
      </c>
      <c r="C7" t="s">
        <v>831</v>
      </c>
    </row>
    <row r="10" spans="1:3" x14ac:dyDescent="0.25">
      <c r="A10" t="s">
        <v>827</v>
      </c>
      <c r="B10" t="s">
        <v>828</v>
      </c>
      <c r="C10" t="s">
        <v>868</v>
      </c>
    </row>
    <row r="11" spans="1:3" x14ac:dyDescent="0.25">
      <c r="B11" t="s">
        <v>829</v>
      </c>
      <c r="C11" t="s">
        <v>868</v>
      </c>
    </row>
    <row r="15" spans="1:3" x14ac:dyDescent="0.25">
      <c r="A15" t="s">
        <v>867</v>
      </c>
      <c r="B15" t="s">
        <v>828</v>
      </c>
      <c r="C15" t="s">
        <v>868</v>
      </c>
    </row>
    <row r="16" spans="1:3" x14ac:dyDescent="0.25">
      <c r="B16" t="s">
        <v>829</v>
      </c>
      <c r="C16" t="s">
        <v>868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2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2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2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2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343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25">
      <c r="A20">
        <v>2</v>
      </c>
      <c r="B20" s="4" t="s">
        <v>314</v>
      </c>
      <c r="C20" s="4" t="s">
        <v>322</v>
      </c>
      <c r="D20" s="52"/>
    </row>
    <row r="21" spans="1:4" x14ac:dyDescent="0.25">
      <c r="A21">
        <v>3</v>
      </c>
      <c r="B21" s="4" t="s">
        <v>185</v>
      </c>
    </row>
    <row r="22" spans="1:4" x14ac:dyDescent="0.2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592</v>
      </c>
      <c r="B3" s="10"/>
      <c r="C3" s="10"/>
      <c r="D3" s="10" t="s">
        <v>350</v>
      </c>
      <c r="E3" s="10" t="s">
        <v>3</v>
      </c>
      <c r="F3" s="10"/>
    </row>
    <row r="4" spans="1:8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364</v>
      </c>
    </row>
    <row r="20" spans="1:10" x14ac:dyDescent="0.25">
      <c r="A20">
        <v>1</v>
      </c>
      <c r="B20">
        <v>500</v>
      </c>
      <c r="D20" t="s">
        <v>88</v>
      </c>
      <c r="J20" t="s">
        <v>364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25">
      <c r="A22">
        <v>1</v>
      </c>
      <c r="B22">
        <v>800</v>
      </c>
      <c r="D22" t="s">
        <v>87</v>
      </c>
      <c r="J22" t="s">
        <v>364</v>
      </c>
    </row>
    <row r="23" spans="1:10" x14ac:dyDescent="0.2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25">
      <c r="A24">
        <v>2</v>
      </c>
      <c r="C24">
        <v>600</v>
      </c>
      <c r="D24" t="s">
        <v>89</v>
      </c>
      <c r="J24" t="s">
        <v>364</v>
      </c>
    </row>
    <row r="25" spans="1:10" x14ac:dyDescent="0.25">
      <c r="A25">
        <v>2</v>
      </c>
      <c r="C25">
        <v>800</v>
      </c>
      <c r="D25" t="s">
        <v>87</v>
      </c>
      <c r="J25" t="s">
        <v>364</v>
      </c>
    </row>
    <row r="26" spans="1:10" x14ac:dyDescent="0.25">
      <c r="A26">
        <v>2</v>
      </c>
      <c r="C26">
        <v>90</v>
      </c>
      <c r="D26" t="s">
        <v>88</v>
      </c>
      <c r="J26" t="s">
        <v>364</v>
      </c>
    </row>
    <row r="27" spans="1:10" x14ac:dyDescent="0.25">
      <c r="A27">
        <v>2</v>
      </c>
      <c r="C27">
        <v>400</v>
      </c>
      <c r="D27" t="s">
        <v>89</v>
      </c>
      <c r="J27" t="s">
        <v>364</v>
      </c>
    </row>
    <row r="28" spans="1:10" x14ac:dyDescent="0.25">
      <c r="A28">
        <v>3</v>
      </c>
      <c r="C28">
        <v>5000</v>
      </c>
      <c r="D28" t="s">
        <v>87</v>
      </c>
      <c r="J28" t="s">
        <v>364</v>
      </c>
    </row>
    <row r="29" spans="1:10" x14ac:dyDescent="0.2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2"/>
  <sheetViews>
    <sheetView topLeftCell="C1" zoomScale="110" zoomScaleNormal="110" workbookViewId="0">
      <selection activeCell="G21" sqref="G21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68.14062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7" s="45" customFormat="1" x14ac:dyDescent="0.25">
      <c r="A1" s="47" t="s">
        <v>0</v>
      </c>
      <c r="B1" s="47" t="s">
        <v>5</v>
      </c>
      <c r="C1" s="47" t="s">
        <v>11</v>
      </c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289</v>
      </c>
      <c r="B3" s="10" t="s">
        <v>7</v>
      </c>
      <c r="C3" s="10"/>
      <c r="D3" s="10" t="s">
        <v>653</v>
      </c>
      <c r="E3" s="10" t="s">
        <v>3</v>
      </c>
      <c r="F3" s="10"/>
    </row>
    <row r="4" spans="1:7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7" x14ac:dyDescent="0.25">
      <c r="A5" s="10" t="s">
        <v>279</v>
      </c>
      <c r="B5" s="10"/>
      <c r="C5" s="10"/>
      <c r="D5" s="10" t="s">
        <v>280</v>
      </c>
      <c r="E5" s="10" t="s">
        <v>3</v>
      </c>
      <c r="F5" s="71" t="s">
        <v>970</v>
      </c>
    </row>
    <row r="6" spans="1:7" ht="30" x14ac:dyDescent="0.25">
      <c r="A6" s="5" t="s">
        <v>593</v>
      </c>
      <c r="B6" s="10" t="s">
        <v>34</v>
      </c>
      <c r="C6" s="5" t="s">
        <v>48</v>
      </c>
      <c r="D6" s="10"/>
      <c r="E6" s="10" t="s">
        <v>3</v>
      </c>
      <c r="F6" s="5" t="s">
        <v>779</v>
      </c>
    </row>
    <row r="7" spans="1:7" x14ac:dyDescent="0.25">
      <c r="A7" s="5" t="s">
        <v>650</v>
      </c>
      <c r="B7" s="5" t="s">
        <v>7</v>
      </c>
      <c r="C7" s="5"/>
      <c r="D7" s="10" t="s">
        <v>857</v>
      </c>
      <c r="E7" s="10" t="s">
        <v>3</v>
      </c>
      <c r="F7" s="10" t="s">
        <v>936</v>
      </c>
    </row>
    <row r="8" spans="1:7" ht="45" x14ac:dyDescent="0.25">
      <c r="A8" s="5" t="s">
        <v>5</v>
      </c>
      <c r="B8" s="5" t="s">
        <v>7</v>
      </c>
      <c r="C8" s="5" t="s">
        <v>651</v>
      </c>
      <c r="D8" s="5" t="s">
        <v>935</v>
      </c>
      <c r="E8" s="10" t="s">
        <v>3</v>
      </c>
      <c r="F8" s="10"/>
    </row>
    <row r="9" spans="1:7" x14ac:dyDescent="0.25">
      <c r="A9" s="5" t="s">
        <v>58</v>
      </c>
      <c r="B9" s="10" t="s">
        <v>7</v>
      </c>
      <c r="C9" s="10"/>
      <c r="D9" s="10"/>
      <c r="E9" s="10"/>
      <c r="F9" s="10"/>
    </row>
    <row r="10" spans="1:7" x14ac:dyDescent="0.25">
      <c r="A10" s="5" t="s">
        <v>57</v>
      </c>
      <c r="B10" s="10" t="s">
        <v>41</v>
      </c>
      <c r="C10" s="10"/>
      <c r="D10" s="10"/>
      <c r="E10" s="10"/>
      <c r="F10" s="10"/>
    </row>
    <row r="11" spans="1:7" ht="15.75" thickBot="1" x14ac:dyDescent="0.3">
      <c r="A11" s="70"/>
    </row>
    <row r="12" spans="1:7" x14ac:dyDescent="0.25">
      <c r="A12" s="156" t="s">
        <v>975</v>
      </c>
      <c r="B12" s="88" t="s">
        <v>937</v>
      </c>
      <c r="C12" s="88" t="s">
        <v>938</v>
      </c>
      <c r="D12" s="88"/>
      <c r="E12" s="88"/>
      <c r="F12" s="88"/>
      <c r="G12" s="150" t="s">
        <v>888</v>
      </c>
    </row>
    <row r="13" spans="1:7" s="51" customFormat="1" x14ac:dyDescent="0.25">
      <c r="A13" s="151" t="s">
        <v>289</v>
      </c>
      <c r="B13" s="152" t="str">
        <f>A4</f>
        <v>compnay id</v>
      </c>
      <c r="C13" s="152" t="str">
        <f>A5</f>
        <v>year_id</v>
      </c>
      <c r="D13" s="152" t="str">
        <f>A6</f>
        <v>enforce ristrictions</v>
      </c>
      <c r="E13" s="152" t="str">
        <f>A7</f>
        <v>authoriser</v>
      </c>
      <c r="F13" s="152" t="str">
        <f>A8</f>
        <v>type</v>
      </c>
      <c r="G13" s="153"/>
    </row>
    <row r="14" spans="1:7" x14ac:dyDescent="0.25">
      <c r="A14" s="20" t="s">
        <v>620</v>
      </c>
      <c r="B14" s="21">
        <v>1</v>
      </c>
      <c r="C14" s="21">
        <v>1</v>
      </c>
      <c r="D14" s="21" t="s">
        <v>48</v>
      </c>
      <c r="E14" s="149" t="s">
        <v>940</v>
      </c>
      <c r="F14" s="149" t="s">
        <v>621</v>
      </c>
      <c r="G14" s="26" t="s">
        <v>939</v>
      </c>
    </row>
    <row r="15" spans="1:7" x14ac:dyDescent="0.25">
      <c r="A15" s="20" t="s">
        <v>373</v>
      </c>
      <c r="B15" s="21">
        <v>1</v>
      </c>
      <c r="C15" s="21">
        <v>1</v>
      </c>
      <c r="D15" s="21" t="s">
        <v>48</v>
      </c>
      <c r="E15" s="149" t="s">
        <v>61</v>
      </c>
      <c r="F15" s="149" t="s">
        <v>622</v>
      </c>
      <c r="G15" s="26" t="s">
        <v>939</v>
      </c>
    </row>
    <row r="16" spans="1:7" x14ac:dyDescent="0.25">
      <c r="A16" s="20" t="s">
        <v>374</v>
      </c>
      <c r="B16" s="21">
        <v>2</v>
      </c>
      <c r="C16" s="21">
        <v>2</v>
      </c>
      <c r="D16" s="21" t="s">
        <v>49</v>
      </c>
      <c r="E16" s="149" t="s">
        <v>116</v>
      </c>
      <c r="F16" s="149" t="s">
        <v>622</v>
      </c>
      <c r="G16" s="26" t="s">
        <v>939</v>
      </c>
    </row>
    <row r="17" spans="1:7" ht="15.75" thickBot="1" x14ac:dyDescent="0.3">
      <c r="A17" s="23" t="s">
        <v>652</v>
      </c>
      <c r="B17" s="24">
        <v>2</v>
      </c>
      <c r="C17" s="24">
        <v>2</v>
      </c>
      <c r="D17" s="24" t="s">
        <v>49</v>
      </c>
      <c r="E17" s="154" t="s">
        <v>33</v>
      </c>
      <c r="F17" s="154" t="s">
        <v>621</v>
      </c>
      <c r="G17" s="155" t="s">
        <v>939</v>
      </c>
    </row>
    <row r="19" spans="1:7" ht="15.75" thickBot="1" x14ac:dyDescent="0.3">
      <c r="A19" s="34" t="s">
        <v>974</v>
      </c>
    </row>
    <row r="20" spans="1:7" x14ac:dyDescent="0.25">
      <c r="A20" s="131" t="s">
        <v>289</v>
      </c>
      <c r="B20" s="132">
        <f>A11</f>
        <v>0</v>
      </c>
      <c r="C20" s="132" t="str">
        <f>A12</f>
        <v>Original</v>
      </c>
      <c r="D20" s="132" t="str">
        <f>A13</f>
        <v>budget name</v>
      </c>
      <c r="E20" s="132" t="str">
        <f>A14</f>
        <v>P&amp;L2021</v>
      </c>
      <c r="F20" s="132" t="str">
        <f>A15</f>
        <v>cashflow2021</v>
      </c>
      <c r="G20" s="89"/>
    </row>
    <row r="21" spans="1:7" x14ac:dyDescent="0.25">
      <c r="A21" s="20" t="s">
        <v>374</v>
      </c>
      <c r="B21" s="21">
        <v>2</v>
      </c>
      <c r="C21" s="21">
        <v>2</v>
      </c>
      <c r="D21" s="21" t="s">
        <v>49</v>
      </c>
      <c r="E21" s="149" t="s">
        <v>116</v>
      </c>
      <c r="F21" s="149" t="s">
        <v>622</v>
      </c>
      <c r="G21" s="26" t="s">
        <v>973</v>
      </c>
    </row>
    <row r="22" spans="1:7" ht="15.75" thickBot="1" x14ac:dyDescent="0.3">
      <c r="A22" s="23"/>
      <c r="B22" s="24"/>
      <c r="C22" s="24">
        <v>3</v>
      </c>
      <c r="D22" s="24" t="s">
        <v>979</v>
      </c>
      <c r="E22" s="24"/>
      <c r="F22" s="24"/>
      <c r="G22" s="2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8"/>
  <sheetViews>
    <sheetView zoomScale="130" zoomScaleNormal="130" workbookViewId="0">
      <selection activeCell="B11" sqref="B11:B22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972</v>
      </c>
      <c r="I3" s="71" t="s">
        <v>612</v>
      </c>
    </row>
    <row r="4" spans="1:10" s="7" customFormat="1" x14ac:dyDescent="0.25">
      <c r="A4" s="12" t="s">
        <v>819</v>
      </c>
      <c r="B4" s="12" t="s">
        <v>190</v>
      </c>
      <c r="C4" s="12">
        <v>0</v>
      </c>
      <c r="D4" s="12" t="s">
        <v>595</v>
      </c>
      <c r="E4" s="12" t="s">
        <v>943</v>
      </c>
      <c r="F4" s="12" t="s">
        <v>377</v>
      </c>
    </row>
    <row r="5" spans="1:10" ht="30" x14ac:dyDescent="0.25">
      <c r="A5" s="5" t="s">
        <v>63</v>
      </c>
      <c r="B5" s="10"/>
      <c r="C5" s="5" t="s">
        <v>942</v>
      </c>
      <c r="D5" s="10" t="s">
        <v>879</v>
      </c>
      <c r="E5" s="10" t="s">
        <v>3</v>
      </c>
      <c r="F5" s="10" t="s">
        <v>941</v>
      </c>
      <c r="I5" t="s">
        <v>628</v>
      </c>
    </row>
    <row r="6" spans="1:10" x14ac:dyDescent="0.25">
      <c r="A6" s="5" t="s">
        <v>58</v>
      </c>
      <c r="B6" s="10" t="s">
        <v>7</v>
      </c>
      <c r="C6" s="10"/>
      <c r="D6" s="10"/>
      <c r="E6" s="10"/>
      <c r="F6" s="10"/>
    </row>
    <row r="7" spans="1:10" x14ac:dyDescent="0.25">
      <c r="A7" s="5" t="s">
        <v>57</v>
      </c>
      <c r="B7" s="10" t="s">
        <v>41</v>
      </c>
      <c r="C7" s="10"/>
      <c r="D7" s="10"/>
      <c r="E7" s="10"/>
      <c r="F7" s="10"/>
    </row>
    <row r="9" spans="1:10" ht="30" x14ac:dyDescent="0.25">
      <c r="A9" s="50" t="s">
        <v>854</v>
      </c>
      <c r="B9" t="s">
        <v>880</v>
      </c>
      <c r="I9" s="34" t="s">
        <v>944</v>
      </c>
    </row>
    <row r="10" spans="1:10" x14ac:dyDescent="0.25">
      <c r="A10" s="51" t="str">
        <f>A3</f>
        <v>budget_id</v>
      </c>
      <c r="B10" s="51" t="str">
        <f>A5</f>
        <v>ledger id</v>
      </c>
      <c r="C10" s="51" t="s">
        <v>816</v>
      </c>
      <c r="D10" s="51" t="s">
        <v>597</v>
      </c>
      <c r="E10" s="51" t="s">
        <v>598</v>
      </c>
      <c r="F10" s="51" t="s">
        <v>599</v>
      </c>
      <c r="G10" s="51" t="s">
        <v>600</v>
      </c>
      <c r="H10" s="51" t="s">
        <v>817</v>
      </c>
      <c r="I10" s="51" t="s">
        <v>818</v>
      </c>
      <c r="J10" s="51" t="s">
        <v>818</v>
      </c>
    </row>
    <row r="11" spans="1:10" s="51" customFormat="1" x14ac:dyDescent="0.25">
      <c r="A11">
        <v>1</v>
      </c>
      <c r="B11" t="s">
        <v>971</v>
      </c>
      <c r="C11">
        <v>2000</v>
      </c>
      <c r="D11">
        <v>12</v>
      </c>
      <c r="E11">
        <v>14</v>
      </c>
      <c r="F11">
        <v>15</v>
      </c>
      <c r="G11" s="136">
        <v>17</v>
      </c>
      <c r="H11" s="136">
        <v>0</v>
      </c>
      <c r="I11" s="136">
        <v>0</v>
      </c>
      <c r="J11" s="136">
        <v>0</v>
      </c>
    </row>
    <row r="12" spans="1:10" x14ac:dyDescent="0.25">
      <c r="A12">
        <v>1</v>
      </c>
      <c r="B12">
        <v>2</v>
      </c>
      <c r="C12">
        <v>12</v>
      </c>
      <c r="D12">
        <v>4</v>
      </c>
      <c r="E12">
        <v>4</v>
      </c>
      <c r="F12">
        <v>12</v>
      </c>
      <c r="G12">
        <v>0</v>
      </c>
      <c r="H12">
        <v>0</v>
      </c>
    </row>
    <row r="13" spans="1:10" x14ac:dyDescent="0.25">
      <c r="A13">
        <v>1</v>
      </c>
      <c r="B13">
        <v>3</v>
      </c>
      <c r="C13">
        <v>3</v>
      </c>
      <c r="D13">
        <v>500</v>
      </c>
      <c r="E13">
        <v>5</v>
      </c>
      <c r="F13">
        <v>3</v>
      </c>
      <c r="G13">
        <v>4</v>
      </c>
      <c r="H13">
        <v>0</v>
      </c>
      <c r="I13">
        <v>0</v>
      </c>
    </row>
    <row r="14" spans="1:10" x14ac:dyDescent="0.25">
      <c r="A14">
        <v>1</v>
      </c>
      <c r="B14">
        <v>4</v>
      </c>
      <c r="C14">
        <v>4</v>
      </c>
      <c r="D14">
        <v>55</v>
      </c>
      <c r="E14">
        <v>51</v>
      </c>
      <c r="F14">
        <v>4</v>
      </c>
      <c r="G14">
        <v>5</v>
      </c>
      <c r="I14">
        <v>5</v>
      </c>
    </row>
    <row r="15" spans="1:10" ht="16.5" customHeight="1" x14ac:dyDescent="0.25">
      <c r="A15">
        <v>1</v>
      </c>
      <c r="B15">
        <v>5</v>
      </c>
      <c r="C15">
        <v>5</v>
      </c>
      <c r="D15">
        <v>50</v>
      </c>
      <c r="E15">
        <v>541</v>
      </c>
      <c r="F15">
        <v>5</v>
      </c>
      <c r="G15">
        <v>55</v>
      </c>
      <c r="H15" s="1"/>
      <c r="I15">
        <v>3456</v>
      </c>
    </row>
    <row r="16" spans="1:10" x14ac:dyDescent="0.25">
      <c r="A16">
        <v>1</v>
      </c>
      <c r="B16">
        <v>6</v>
      </c>
      <c r="C16">
        <v>55</v>
      </c>
      <c r="D16">
        <v>3</v>
      </c>
      <c r="E16">
        <v>5</v>
      </c>
      <c r="F16">
        <v>3456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7</v>
      </c>
      <c r="C17">
        <v>50</v>
      </c>
      <c r="D17">
        <v>4</v>
      </c>
      <c r="E17">
        <v>3456</v>
      </c>
      <c r="F17">
        <v>342</v>
      </c>
      <c r="H17">
        <v>3456</v>
      </c>
      <c r="I17">
        <v>45</v>
      </c>
    </row>
    <row r="18" spans="1:9" x14ac:dyDescent="0.25">
      <c r="A18">
        <v>1</v>
      </c>
      <c r="B18">
        <v>8</v>
      </c>
      <c r="C18">
        <v>43</v>
      </c>
      <c r="D18">
        <v>5</v>
      </c>
      <c r="E18">
        <v>342</v>
      </c>
      <c r="F18">
        <v>45</v>
      </c>
      <c r="H18">
        <v>342</v>
      </c>
    </row>
    <row r="19" spans="1:9" x14ac:dyDescent="0.25">
      <c r="A19">
        <v>1</v>
      </c>
      <c r="B19">
        <v>9</v>
      </c>
      <c r="C19">
        <v>14</v>
      </c>
      <c r="D19">
        <v>3456</v>
      </c>
      <c r="E19">
        <v>45</v>
      </c>
      <c r="F19">
        <v>45</v>
      </c>
      <c r="H19">
        <v>45</v>
      </c>
    </row>
    <row r="20" spans="1:9" s="69" customFormat="1" x14ac:dyDescent="0.25">
      <c r="A20" s="69">
        <v>1</v>
      </c>
      <c r="B20" s="69">
        <v>10</v>
      </c>
      <c r="E20" s="69">
        <v>4</v>
      </c>
      <c r="F20" s="69">
        <v>51</v>
      </c>
    </row>
    <row r="21" spans="1:9" s="69" customFormat="1" x14ac:dyDescent="0.25">
      <c r="A21" s="69">
        <v>1</v>
      </c>
      <c r="B21" s="69">
        <v>11</v>
      </c>
      <c r="E21" s="69">
        <v>413</v>
      </c>
      <c r="F21" s="69">
        <v>54</v>
      </c>
    </row>
    <row r="22" spans="1:9" s="69" customFormat="1" x14ac:dyDescent="0.25">
      <c r="A22" s="69">
        <v>1</v>
      </c>
      <c r="B22" s="69">
        <v>12</v>
      </c>
    </row>
    <row r="23" spans="1:9" x14ac:dyDescent="0.25">
      <c r="A23">
        <v>1</v>
      </c>
    </row>
    <row r="24" spans="1:9" x14ac:dyDescent="0.25">
      <c r="A24">
        <v>1</v>
      </c>
      <c r="H24" s="13" t="s">
        <v>976</v>
      </c>
    </row>
    <row r="25" spans="1:9" x14ac:dyDescent="0.25">
      <c r="A25">
        <v>2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C13" sqref="C13:I23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780</v>
      </c>
      <c r="I3" s="71" t="s">
        <v>612</v>
      </c>
    </row>
    <row r="4" spans="1:10" x14ac:dyDescent="0.25">
      <c r="A4" s="10" t="s">
        <v>819</v>
      </c>
      <c r="B4" s="10" t="s">
        <v>190</v>
      </c>
      <c r="C4" s="10">
        <v>0</v>
      </c>
      <c r="D4" s="10" t="s">
        <v>595</v>
      </c>
      <c r="E4" s="10" t="s">
        <v>820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623</v>
      </c>
      <c r="E5" s="10" t="s">
        <v>3</v>
      </c>
      <c r="F5" s="10"/>
      <c r="I5" t="s">
        <v>628</v>
      </c>
    </row>
    <row r="6" spans="1:10" x14ac:dyDescent="0.25">
      <c r="A6" s="5" t="s">
        <v>379</v>
      </c>
      <c r="B6" s="10" t="s">
        <v>190</v>
      </c>
      <c r="C6" s="5">
        <v>0</v>
      </c>
      <c r="D6" s="10" t="s">
        <v>934</v>
      </c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855</v>
      </c>
      <c r="B10" s="17" t="s">
        <v>881</v>
      </c>
    </row>
    <row r="11" spans="1:10" x14ac:dyDescent="0.25">
      <c r="B11" s="10" t="s">
        <v>933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816</v>
      </c>
      <c r="D12" s="51" t="s">
        <v>597</v>
      </c>
      <c r="E12" s="51" t="s">
        <v>598</v>
      </c>
      <c r="F12" s="51" t="s">
        <v>599</v>
      </c>
      <c r="G12" s="51" t="s">
        <v>600</v>
      </c>
      <c r="H12" s="51" t="s">
        <v>817</v>
      </c>
      <c r="I12" s="51" t="s">
        <v>818</v>
      </c>
      <c r="J12" s="51" t="s">
        <v>818</v>
      </c>
    </row>
    <row r="13" spans="1:10" x14ac:dyDescent="0.25">
      <c r="A13">
        <v>1</v>
      </c>
      <c r="B13">
        <v>1</v>
      </c>
      <c r="C13">
        <v>3000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0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0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B22" s="69">
        <v>10</v>
      </c>
      <c r="C22">
        <v>0</v>
      </c>
      <c r="D22">
        <v>342</v>
      </c>
    </row>
    <row r="23" spans="1:9" x14ac:dyDescent="0.25">
      <c r="A23">
        <v>1</v>
      </c>
      <c r="B23" s="69">
        <v>11</v>
      </c>
      <c r="D23">
        <v>45</v>
      </c>
    </row>
    <row r="24" spans="1:9" x14ac:dyDescent="0.25">
      <c r="A24">
        <v>1</v>
      </c>
      <c r="B24" s="69">
        <v>12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780</v>
      </c>
      <c r="I3" s="71" t="s">
        <v>612</v>
      </c>
    </row>
    <row r="4" spans="1:9" x14ac:dyDescent="0.25">
      <c r="A4" s="10" t="s">
        <v>376</v>
      </c>
      <c r="B4" s="10" t="s">
        <v>7</v>
      </c>
      <c r="C4" s="10" t="s">
        <v>595</v>
      </c>
      <c r="D4" s="10"/>
      <c r="E4" s="10" t="s">
        <v>3</v>
      </c>
      <c r="F4" s="10" t="s">
        <v>377</v>
      </c>
    </row>
    <row r="5" spans="1:9" x14ac:dyDescent="0.25">
      <c r="A5" s="5" t="s">
        <v>63</v>
      </c>
      <c r="B5" s="10"/>
      <c r="C5" s="5"/>
      <c r="D5" s="10" t="s">
        <v>623</v>
      </c>
      <c r="E5" s="10" t="s">
        <v>3</v>
      </c>
      <c r="F5" s="10"/>
      <c r="I5" t="s">
        <v>628</v>
      </c>
    </row>
    <row r="6" spans="1:9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596</v>
      </c>
      <c r="C12" t="s">
        <v>613</v>
      </c>
      <c r="D12">
        <v>120</v>
      </c>
    </row>
    <row r="13" spans="1:9" x14ac:dyDescent="0.25">
      <c r="A13">
        <v>1</v>
      </c>
      <c r="B13" t="s">
        <v>596</v>
      </c>
      <c r="C13" t="s">
        <v>614</v>
      </c>
      <c r="D13">
        <v>121</v>
      </c>
    </row>
    <row r="14" spans="1:9" x14ac:dyDescent="0.25">
      <c r="A14">
        <v>1</v>
      </c>
      <c r="B14" t="s">
        <v>596</v>
      </c>
      <c r="C14" t="s">
        <v>615</v>
      </c>
      <c r="D14">
        <v>122</v>
      </c>
    </row>
    <row r="15" spans="1:9" x14ac:dyDescent="0.25">
      <c r="A15">
        <v>1</v>
      </c>
      <c r="B15" t="s">
        <v>596</v>
      </c>
      <c r="C15" t="s">
        <v>616</v>
      </c>
      <c r="D15">
        <v>123</v>
      </c>
    </row>
    <row r="16" spans="1:9" x14ac:dyDescent="0.25">
      <c r="A16">
        <v>1</v>
      </c>
      <c r="B16" t="s">
        <v>596</v>
      </c>
      <c r="C16" t="s">
        <v>617</v>
      </c>
      <c r="D16">
        <v>250</v>
      </c>
    </row>
    <row r="17" spans="1:4" x14ac:dyDescent="0.25">
      <c r="A17">
        <v>1</v>
      </c>
      <c r="B17" t="s">
        <v>596</v>
      </c>
      <c r="C17" t="s">
        <v>618</v>
      </c>
      <c r="D17">
        <v>350</v>
      </c>
    </row>
    <row r="18" spans="1:4" x14ac:dyDescent="0.25">
      <c r="A18">
        <v>1</v>
      </c>
      <c r="B18" t="s">
        <v>596</v>
      </c>
      <c r="C18" t="s">
        <v>619</v>
      </c>
      <c r="D18">
        <v>450</v>
      </c>
    </row>
    <row r="19" spans="1:4" x14ac:dyDescent="0.25">
      <c r="A19">
        <v>1</v>
      </c>
      <c r="B19" t="s">
        <v>597</v>
      </c>
      <c r="C19" t="s">
        <v>613</v>
      </c>
      <c r="D19">
        <v>565</v>
      </c>
    </row>
    <row r="20" spans="1:4" x14ac:dyDescent="0.25">
      <c r="A20">
        <v>1</v>
      </c>
      <c r="B20" t="s">
        <v>597</v>
      </c>
      <c r="C20" t="s">
        <v>614</v>
      </c>
      <c r="D20">
        <v>674</v>
      </c>
    </row>
    <row r="21" spans="1:4" x14ac:dyDescent="0.25">
      <c r="A21">
        <v>1</v>
      </c>
      <c r="B21" t="s">
        <v>597</v>
      </c>
      <c r="C21" t="s">
        <v>615</v>
      </c>
      <c r="D21">
        <v>783</v>
      </c>
    </row>
    <row r="22" spans="1:4" x14ac:dyDescent="0.25">
      <c r="A22">
        <v>1</v>
      </c>
      <c r="B22" t="s">
        <v>597</v>
      </c>
      <c r="C22" t="s">
        <v>616</v>
      </c>
      <c r="D22">
        <v>892</v>
      </c>
    </row>
    <row r="23" spans="1:4" x14ac:dyDescent="0.25">
      <c r="A23">
        <v>1</v>
      </c>
      <c r="B23" t="s">
        <v>597</v>
      </c>
      <c r="C23" t="s">
        <v>617</v>
      </c>
      <c r="D23">
        <v>1001</v>
      </c>
    </row>
    <row r="24" spans="1:4" x14ac:dyDescent="0.25">
      <c r="A24">
        <v>1</v>
      </c>
      <c r="B24" t="s">
        <v>597</v>
      </c>
      <c r="C24" t="s">
        <v>618</v>
      </c>
      <c r="D24">
        <v>500</v>
      </c>
    </row>
    <row r="25" spans="1:4" x14ac:dyDescent="0.25">
      <c r="A25">
        <v>1</v>
      </c>
      <c r="B25" t="s">
        <v>597</v>
      </c>
      <c r="C25" t="s">
        <v>619</v>
      </c>
      <c r="D25">
        <v>80</v>
      </c>
    </row>
    <row r="26" spans="1:4" x14ac:dyDescent="0.25">
      <c r="A26">
        <v>2</v>
      </c>
      <c r="B26" t="s">
        <v>596</v>
      </c>
      <c r="C26" t="s">
        <v>613</v>
      </c>
      <c r="D26">
        <v>120</v>
      </c>
    </row>
    <row r="27" spans="1:4" x14ac:dyDescent="0.25">
      <c r="A27">
        <v>2</v>
      </c>
      <c r="B27" t="s">
        <v>596</v>
      </c>
      <c r="C27" t="s">
        <v>614</v>
      </c>
      <c r="D27">
        <v>121</v>
      </c>
    </row>
    <row r="28" spans="1:4" x14ac:dyDescent="0.25">
      <c r="A28">
        <v>2</v>
      </c>
      <c r="B28" t="s">
        <v>596</v>
      </c>
      <c r="C28" t="s">
        <v>615</v>
      </c>
      <c r="D28">
        <v>122</v>
      </c>
    </row>
    <row r="29" spans="1:4" x14ac:dyDescent="0.25">
      <c r="A29">
        <v>2</v>
      </c>
      <c r="B29" t="s">
        <v>596</v>
      </c>
      <c r="C29" t="s">
        <v>616</v>
      </c>
      <c r="D29">
        <v>123</v>
      </c>
    </row>
    <row r="30" spans="1:4" x14ac:dyDescent="0.25">
      <c r="A30">
        <v>2</v>
      </c>
      <c r="B30" t="s">
        <v>596</v>
      </c>
      <c r="C30" t="s">
        <v>617</v>
      </c>
      <c r="D30">
        <v>250</v>
      </c>
    </row>
    <row r="31" spans="1:4" x14ac:dyDescent="0.25">
      <c r="A31">
        <v>2</v>
      </c>
      <c r="B31" t="s">
        <v>596</v>
      </c>
      <c r="C31" t="s">
        <v>618</v>
      </c>
      <c r="D31">
        <v>350</v>
      </c>
    </row>
    <row r="32" spans="1:4" x14ac:dyDescent="0.25">
      <c r="A32">
        <v>2</v>
      </c>
      <c r="B32" t="s">
        <v>596</v>
      </c>
      <c r="C32" t="s">
        <v>619</v>
      </c>
      <c r="D32">
        <v>450</v>
      </c>
    </row>
    <row r="33" spans="1:4" x14ac:dyDescent="0.25">
      <c r="A33">
        <v>2</v>
      </c>
      <c r="B33" t="s">
        <v>597</v>
      </c>
      <c r="C33" t="s">
        <v>613</v>
      </c>
      <c r="D33">
        <v>565</v>
      </c>
    </row>
    <row r="34" spans="1:4" x14ac:dyDescent="0.25">
      <c r="A34">
        <v>2</v>
      </c>
      <c r="B34" t="s">
        <v>597</v>
      </c>
      <c r="C34" t="s">
        <v>614</v>
      </c>
      <c r="D34">
        <v>674</v>
      </c>
    </row>
    <row r="35" spans="1:4" x14ac:dyDescent="0.25">
      <c r="A35">
        <v>2</v>
      </c>
      <c r="B35" t="s">
        <v>597</v>
      </c>
      <c r="C35" t="s">
        <v>615</v>
      </c>
      <c r="D35">
        <v>783</v>
      </c>
    </row>
    <row r="36" spans="1:4" x14ac:dyDescent="0.25">
      <c r="A36">
        <v>2</v>
      </c>
      <c r="B36" t="s">
        <v>597</v>
      </c>
      <c r="C36" t="s">
        <v>616</v>
      </c>
      <c r="D36">
        <v>892</v>
      </c>
    </row>
    <row r="37" spans="1:4" x14ac:dyDescent="0.25">
      <c r="A37">
        <v>2</v>
      </c>
      <c r="B37" t="s">
        <v>597</v>
      </c>
      <c r="C37" t="s">
        <v>617</v>
      </c>
      <c r="D37">
        <v>1001</v>
      </c>
    </row>
    <row r="38" spans="1:4" x14ac:dyDescent="0.25">
      <c r="A38">
        <v>2</v>
      </c>
      <c r="B38" t="s">
        <v>597</v>
      </c>
      <c r="C38" t="s">
        <v>618</v>
      </c>
      <c r="D38">
        <v>500</v>
      </c>
    </row>
    <row r="39" spans="1:4" x14ac:dyDescent="0.25">
      <c r="A39">
        <v>2</v>
      </c>
      <c r="B39" t="s">
        <v>597</v>
      </c>
      <c r="C39" t="s">
        <v>619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42.570312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593</v>
      </c>
      <c r="B6" s="10" t="s">
        <v>34</v>
      </c>
      <c r="C6" s="5" t="s">
        <v>48</v>
      </c>
      <c r="D6" s="10"/>
      <c r="E6" s="10" t="s">
        <v>3</v>
      </c>
      <c r="F6" s="10" t="s">
        <v>594</v>
      </c>
    </row>
    <row r="7" spans="1:6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1" max="1" width="18.425781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842</v>
      </c>
      <c r="B1" s="47" t="s">
        <v>841</v>
      </c>
      <c r="C1" s="47" t="s">
        <v>839</v>
      </c>
    </row>
    <row r="2" spans="1:3" x14ac:dyDescent="0.25">
      <c r="A2" t="s">
        <v>787</v>
      </c>
      <c r="B2" t="s">
        <v>788</v>
      </c>
      <c r="C2" t="s">
        <v>838</v>
      </c>
    </row>
    <row r="3" spans="1:3" x14ac:dyDescent="0.25">
      <c r="A3" t="s">
        <v>789</v>
      </c>
      <c r="B3" t="s">
        <v>790</v>
      </c>
      <c r="C3" t="s">
        <v>815</v>
      </c>
    </row>
    <row r="4" spans="1:3" x14ac:dyDescent="0.25">
      <c r="A4" t="s">
        <v>789</v>
      </c>
      <c r="B4" t="s">
        <v>844</v>
      </c>
      <c r="C4" t="s">
        <v>845</v>
      </c>
    </row>
    <row r="5" spans="1:3" x14ac:dyDescent="0.25">
      <c r="A5" t="s">
        <v>789</v>
      </c>
      <c r="B5" t="s">
        <v>846</v>
      </c>
      <c r="C5" t="s">
        <v>856</v>
      </c>
    </row>
    <row r="6" spans="1:3" x14ac:dyDescent="0.25">
      <c r="A6" t="s">
        <v>791</v>
      </c>
      <c r="B6" t="s">
        <v>840</v>
      </c>
      <c r="C6" t="s">
        <v>843</v>
      </c>
    </row>
    <row r="7" spans="1:3" x14ac:dyDescent="0.25">
      <c r="A7" t="s">
        <v>792</v>
      </c>
      <c r="B7" t="s">
        <v>793</v>
      </c>
      <c r="C7" t="s">
        <v>843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627</v>
      </c>
      <c r="B3" s="10"/>
      <c r="C3" s="10"/>
      <c r="D3" s="10" t="s">
        <v>602</v>
      </c>
      <c r="E3" s="10" t="s">
        <v>3</v>
      </c>
      <c r="F3" s="10"/>
    </row>
    <row r="4" spans="1:8" x14ac:dyDescent="0.25">
      <c r="A4" s="10" t="s">
        <v>603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654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7"/>
  <sheetViews>
    <sheetView tabSelected="1" workbookViewId="0">
      <selection activeCell="B1" sqref="B1:C27"/>
    </sheetView>
  </sheetViews>
  <sheetFormatPr defaultRowHeight="15" x14ac:dyDescent="0.25"/>
  <cols>
    <col min="2" max="2" width="9.7109375" bestFit="1" customWidth="1"/>
    <col min="3" max="3" width="45.85546875" bestFit="1" customWidth="1"/>
  </cols>
  <sheetData>
    <row r="1" spans="2:3" x14ac:dyDescent="0.25">
      <c r="B1" s="51" t="s">
        <v>5</v>
      </c>
      <c r="C1" s="51" t="s">
        <v>1019</v>
      </c>
    </row>
    <row r="2" spans="2:3" x14ac:dyDescent="0.25">
      <c r="B2" t="s">
        <v>1014</v>
      </c>
      <c r="C2" t="s">
        <v>991</v>
      </c>
    </row>
    <row r="3" spans="2:3" x14ac:dyDescent="0.25">
      <c r="B3" t="s">
        <v>1014</v>
      </c>
      <c r="C3" t="s">
        <v>992</v>
      </c>
    </row>
    <row r="4" spans="2:3" x14ac:dyDescent="0.25">
      <c r="B4" t="s">
        <v>1014</v>
      </c>
      <c r="C4" t="s">
        <v>993</v>
      </c>
    </row>
    <row r="5" spans="2:3" x14ac:dyDescent="0.25">
      <c r="B5" t="s">
        <v>1014</v>
      </c>
      <c r="C5" t="s">
        <v>994</v>
      </c>
    </row>
    <row r="6" spans="2:3" x14ac:dyDescent="0.25">
      <c r="B6" t="s">
        <v>1014</v>
      </c>
      <c r="C6" t="s">
        <v>995</v>
      </c>
    </row>
    <row r="7" spans="2:3" x14ac:dyDescent="0.25">
      <c r="B7" t="s">
        <v>1014</v>
      </c>
      <c r="C7" t="s">
        <v>996</v>
      </c>
    </row>
    <row r="8" spans="2:3" x14ac:dyDescent="0.25">
      <c r="B8" t="s">
        <v>1014</v>
      </c>
      <c r="C8" t="s">
        <v>997</v>
      </c>
    </row>
    <row r="9" spans="2:3" x14ac:dyDescent="0.25">
      <c r="B9" t="s">
        <v>1014</v>
      </c>
      <c r="C9" t="s">
        <v>998</v>
      </c>
    </row>
    <row r="10" spans="2:3" x14ac:dyDescent="0.25">
      <c r="B10" t="s">
        <v>1014</v>
      </c>
      <c r="C10" t="s">
        <v>999</v>
      </c>
    </row>
    <row r="11" spans="2:3" x14ac:dyDescent="0.25">
      <c r="B11" t="s">
        <v>1014</v>
      </c>
      <c r="C11" t="s">
        <v>1000</v>
      </c>
    </row>
    <row r="12" spans="2:3" x14ac:dyDescent="0.25">
      <c r="B12" t="s">
        <v>1014</v>
      </c>
      <c r="C12" t="s">
        <v>1001</v>
      </c>
    </row>
    <row r="13" spans="2:3" x14ac:dyDescent="0.25">
      <c r="B13" t="s">
        <v>1014</v>
      </c>
      <c r="C13" t="s">
        <v>1002</v>
      </c>
    </row>
    <row r="14" spans="2:3" x14ac:dyDescent="0.25">
      <c r="B14" t="s">
        <v>1014</v>
      </c>
      <c r="C14" t="s">
        <v>1003</v>
      </c>
    </row>
    <row r="15" spans="2:3" x14ac:dyDescent="0.25">
      <c r="B15" t="s">
        <v>1014</v>
      </c>
      <c r="C15" t="s">
        <v>1004</v>
      </c>
    </row>
    <row r="16" spans="2:3" x14ac:dyDescent="0.25">
      <c r="B16" t="s">
        <v>1014</v>
      </c>
      <c r="C16" t="s">
        <v>1005</v>
      </c>
    </row>
    <row r="17" spans="2:3" x14ac:dyDescent="0.25">
      <c r="B17" t="s">
        <v>1014</v>
      </c>
      <c r="C17" t="s">
        <v>1006</v>
      </c>
    </row>
    <row r="18" spans="2:3" x14ac:dyDescent="0.25">
      <c r="B18" t="s">
        <v>1014</v>
      </c>
      <c r="C18" t="s">
        <v>1007</v>
      </c>
    </row>
    <row r="19" spans="2:3" x14ac:dyDescent="0.25">
      <c r="B19" t="s">
        <v>1014</v>
      </c>
      <c r="C19" t="s">
        <v>1008</v>
      </c>
    </row>
    <row r="20" spans="2:3" x14ac:dyDescent="0.25">
      <c r="B20" t="s">
        <v>1014</v>
      </c>
      <c r="C20" t="s">
        <v>1009</v>
      </c>
    </row>
    <row r="21" spans="2:3" x14ac:dyDescent="0.25">
      <c r="B21" t="s">
        <v>1014</v>
      </c>
      <c r="C21" t="s">
        <v>1010</v>
      </c>
    </row>
    <row r="22" spans="2:3" x14ac:dyDescent="0.25">
      <c r="B22" t="s">
        <v>1014</v>
      </c>
      <c r="C22" t="s">
        <v>1011</v>
      </c>
    </row>
    <row r="23" spans="2:3" x14ac:dyDescent="0.25">
      <c r="B23" t="s">
        <v>1014</v>
      </c>
      <c r="C23" t="s">
        <v>1012</v>
      </c>
    </row>
    <row r="24" spans="2:3" x14ac:dyDescent="0.25">
      <c r="B24" t="s">
        <v>1014</v>
      </c>
      <c r="C24" t="s">
        <v>1013</v>
      </c>
    </row>
    <row r="25" spans="2:3" x14ac:dyDescent="0.25">
      <c r="B25" t="s">
        <v>1018</v>
      </c>
      <c r="C25" t="s">
        <v>1015</v>
      </c>
    </row>
    <row r="26" spans="2:3" x14ac:dyDescent="0.25">
      <c r="B26" t="s">
        <v>1018</v>
      </c>
      <c r="C26" t="s">
        <v>1016</v>
      </c>
    </row>
    <row r="27" spans="2:3" x14ac:dyDescent="0.25">
      <c r="B27" t="s">
        <v>1018</v>
      </c>
      <c r="C27" t="s">
        <v>1017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zoomScale="120" zoomScaleNormal="120" workbookViewId="0">
      <selection activeCell="B11" sqref="B11:C11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3.57031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11" x14ac:dyDescent="0.25">
      <c r="A4" s="10" t="s">
        <v>821</v>
      </c>
      <c r="B4" s="10" t="s">
        <v>190</v>
      </c>
      <c r="C4" s="10">
        <v>0</v>
      </c>
      <c r="D4" s="10" t="s">
        <v>595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822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854</v>
      </c>
      <c r="B10" t="s">
        <v>858</v>
      </c>
      <c r="K10" s="13" t="s">
        <v>944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816</v>
      </c>
      <c r="E11" s="51" t="s">
        <v>597</v>
      </c>
      <c r="F11" s="51" t="s">
        <v>598</v>
      </c>
      <c r="G11" s="51" t="s">
        <v>599</v>
      </c>
      <c r="H11" s="51" t="s">
        <v>600</v>
      </c>
      <c r="I11" s="51" t="s">
        <v>817</v>
      </c>
      <c r="J11" s="51" t="s">
        <v>818</v>
      </c>
      <c r="K11" s="51" t="s">
        <v>818</v>
      </c>
    </row>
    <row r="12" spans="1:11" x14ac:dyDescent="0.25">
      <c r="A12">
        <v>1</v>
      </c>
      <c r="B12" t="s">
        <v>380</v>
      </c>
      <c r="C12" t="s">
        <v>381</v>
      </c>
      <c r="D12">
        <v>10</v>
      </c>
    </row>
    <row r="13" spans="1:11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383</v>
      </c>
      <c r="E21">
        <v>342</v>
      </c>
    </row>
    <row r="22" spans="1:10" x14ac:dyDescent="0.25">
      <c r="A22">
        <v>2</v>
      </c>
      <c r="B22" t="s">
        <v>178</v>
      </c>
      <c r="C22" t="s">
        <v>384</v>
      </c>
      <c r="E22">
        <v>45</v>
      </c>
    </row>
    <row r="23" spans="1:10" x14ac:dyDescent="0.25">
      <c r="A23">
        <v>2</v>
      </c>
      <c r="B23" t="s">
        <v>178</v>
      </c>
      <c r="C23" t="s">
        <v>385</v>
      </c>
    </row>
    <row r="24" spans="1:10" x14ac:dyDescent="0.25">
      <c r="A24">
        <v>3</v>
      </c>
      <c r="B24" t="s">
        <v>380</v>
      </c>
      <c r="C24" t="s">
        <v>381</v>
      </c>
    </row>
    <row r="25" spans="1:10" x14ac:dyDescent="0.25">
      <c r="A25">
        <v>3</v>
      </c>
      <c r="B25" t="s">
        <v>178</v>
      </c>
      <c r="C25" t="s">
        <v>384</v>
      </c>
    </row>
    <row r="27" spans="1:10" x14ac:dyDescent="0.25">
      <c r="C27" s="69" t="s">
        <v>977</v>
      </c>
      <c r="J27" s="13" t="s">
        <v>978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F19" sqref="F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11" x14ac:dyDescent="0.25">
      <c r="A4" s="10" t="s">
        <v>821</v>
      </c>
      <c r="B4" s="10" t="s">
        <v>190</v>
      </c>
      <c r="C4" s="10">
        <v>0</v>
      </c>
      <c r="D4" s="10" t="s">
        <v>595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822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855</v>
      </c>
      <c r="B10" s="17" t="s">
        <v>881</v>
      </c>
    </row>
    <row r="11" spans="1:11" x14ac:dyDescent="0.25">
      <c r="B11" s="10" t="s">
        <v>859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816</v>
      </c>
      <c r="E12" s="51" t="s">
        <v>597</v>
      </c>
      <c r="F12" s="51" t="s">
        <v>598</v>
      </c>
      <c r="G12" s="51" t="s">
        <v>599</v>
      </c>
      <c r="H12" s="51" t="s">
        <v>600</v>
      </c>
      <c r="I12" s="51" t="s">
        <v>817</v>
      </c>
      <c r="J12" s="51" t="s">
        <v>818</v>
      </c>
      <c r="K12" s="51" t="s">
        <v>818</v>
      </c>
    </row>
    <row r="13" spans="1:11" x14ac:dyDescent="0.25">
      <c r="A13">
        <v>1</v>
      </c>
      <c r="B13" t="s">
        <v>380</v>
      </c>
      <c r="C13" t="s">
        <v>381</v>
      </c>
      <c r="D13">
        <v>10</v>
      </c>
    </row>
    <row r="14" spans="1:11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383</v>
      </c>
      <c r="E22">
        <v>342</v>
      </c>
    </row>
    <row r="23" spans="1:10" x14ac:dyDescent="0.25">
      <c r="A23">
        <v>2</v>
      </c>
      <c r="B23" t="s">
        <v>178</v>
      </c>
      <c r="C23" t="s">
        <v>384</v>
      </c>
      <c r="E23">
        <v>45</v>
      </c>
    </row>
    <row r="24" spans="1:10" x14ac:dyDescent="0.25">
      <c r="A24">
        <v>2</v>
      </c>
      <c r="B24" t="s">
        <v>178</v>
      </c>
      <c r="C24" t="s">
        <v>385</v>
      </c>
    </row>
    <row r="25" spans="1:10" x14ac:dyDescent="0.25">
      <c r="A25">
        <v>3</v>
      </c>
      <c r="B25" t="s">
        <v>380</v>
      </c>
      <c r="C25" t="s">
        <v>381</v>
      </c>
    </row>
    <row r="26" spans="1:10" x14ac:dyDescent="0.25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376</v>
      </c>
      <c r="B4" s="10" t="s">
        <v>7</v>
      </c>
      <c r="C4" s="10" t="s">
        <v>595</v>
      </c>
      <c r="D4" s="10"/>
      <c r="E4" s="10" t="s">
        <v>3</v>
      </c>
      <c r="F4" s="10" t="s">
        <v>377</v>
      </c>
    </row>
    <row r="5" spans="1:8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596</v>
      </c>
      <c r="C15" t="s">
        <v>380</v>
      </c>
      <c r="D15" t="s">
        <v>381</v>
      </c>
      <c r="E15">
        <v>120</v>
      </c>
    </row>
    <row r="16" spans="1:8" x14ac:dyDescent="0.25">
      <c r="A16">
        <v>1</v>
      </c>
      <c r="B16" t="s">
        <v>596</v>
      </c>
      <c r="C16" t="s">
        <v>380</v>
      </c>
      <c r="D16" t="s">
        <v>382</v>
      </c>
      <c r="E16">
        <v>121</v>
      </c>
    </row>
    <row r="17" spans="1:5" x14ac:dyDescent="0.25">
      <c r="A17">
        <v>1</v>
      </c>
      <c r="B17" t="s">
        <v>596</v>
      </c>
      <c r="C17" t="s">
        <v>178</v>
      </c>
      <c r="D17" t="s">
        <v>383</v>
      </c>
      <c r="E17">
        <v>122</v>
      </c>
    </row>
    <row r="18" spans="1:5" x14ac:dyDescent="0.25">
      <c r="A18">
        <v>1</v>
      </c>
      <c r="B18" t="s">
        <v>596</v>
      </c>
      <c r="C18" t="s">
        <v>178</v>
      </c>
      <c r="D18" t="s">
        <v>384</v>
      </c>
      <c r="E18">
        <v>123</v>
      </c>
    </row>
    <row r="19" spans="1:5" x14ac:dyDescent="0.25">
      <c r="A19">
        <v>1</v>
      </c>
      <c r="B19" t="s">
        <v>597</v>
      </c>
      <c r="C19" t="s">
        <v>380</v>
      </c>
      <c r="D19" t="s">
        <v>382</v>
      </c>
      <c r="E19">
        <v>250</v>
      </c>
    </row>
    <row r="20" spans="1:5" x14ac:dyDescent="0.25">
      <c r="A20">
        <v>1</v>
      </c>
      <c r="B20" t="s">
        <v>598</v>
      </c>
      <c r="C20" t="s">
        <v>178</v>
      </c>
      <c r="D20" t="s">
        <v>383</v>
      </c>
      <c r="E20">
        <v>350</v>
      </c>
    </row>
    <row r="21" spans="1:5" x14ac:dyDescent="0.25">
      <c r="A21">
        <v>1</v>
      </c>
      <c r="B21" t="s">
        <v>599</v>
      </c>
      <c r="C21" t="s">
        <v>178</v>
      </c>
      <c r="D21" t="s">
        <v>384</v>
      </c>
      <c r="E21">
        <v>450</v>
      </c>
    </row>
    <row r="22" spans="1:5" x14ac:dyDescent="0.25">
      <c r="A22">
        <v>2</v>
      </c>
      <c r="B22" t="s">
        <v>596</v>
      </c>
      <c r="C22" t="s">
        <v>380</v>
      </c>
      <c r="D22" t="s">
        <v>381</v>
      </c>
      <c r="E22">
        <v>565</v>
      </c>
    </row>
    <row r="23" spans="1:5" x14ac:dyDescent="0.25">
      <c r="A23">
        <v>2</v>
      </c>
      <c r="B23" t="s">
        <v>597</v>
      </c>
      <c r="C23" t="s">
        <v>380</v>
      </c>
      <c r="D23" t="s">
        <v>382</v>
      </c>
      <c r="E23">
        <v>674</v>
      </c>
    </row>
    <row r="24" spans="1:5" x14ac:dyDescent="0.25">
      <c r="A24">
        <v>2</v>
      </c>
      <c r="B24" t="s">
        <v>598</v>
      </c>
      <c r="C24" t="s">
        <v>178</v>
      </c>
      <c r="D24" t="s">
        <v>383</v>
      </c>
      <c r="E24">
        <v>783</v>
      </c>
    </row>
    <row r="25" spans="1:5" x14ac:dyDescent="0.25">
      <c r="A25">
        <v>2</v>
      </c>
      <c r="B25" t="s">
        <v>599</v>
      </c>
      <c r="C25" t="s">
        <v>178</v>
      </c>
      <c r="D25" t="s">
        <v>384</v>
      </c>
      <c r="E25">
        <v>892</v>
      </c>
    </row>
    <row r="26" spans="1:5" x14ac:dyDescent="0.25">
      <c r="A26">
        <v>2</v>
      </c>
      <c r="B26" t="s">
        <v>600</v>
      </c>
      <c r="C26" t="s">
        <v>178</v>
      </c>
      <c r="D26" t="s">
        <v>385</v>
      </c>
      <c r="E26">
        <v>1001</v>
      </c>
    </row>
    <row r="27" spans="1:5" x14ac:dyDescent="0.25">
      <c r="A27">
        <v>3</v>
      </c>
      <c r="B27" t="s">
        <v>596</v>
      </c>
      <c r="C27" t="s">
        <v>380</v>
      </c>
      <c r="D27" t="s">
        <v>381</v>
      </c>
      <c r="E27">
        <v>500</v>
      </c>
    </row>
    <row r="28" spans="1:5" x14ac:dyDescent="0.25">
      <c r="A28">
        <v>3</v>
      </c>
      <c r="B28" t="s">
        <v>597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601</v>
      </c>
      <c r="B3" s="10"/>
      <c r="C3" s="10"/>
      <c r="D3" s="10" t="s">
        <v>602</v>
      </c>
      <c r="E3" s="10" t="s">
        <v>3</v>
      </c>
      <c r="F3" s="10"/>
    </row>
    <row r="4" spans="1:8" x14ac:dyDescent="0.25">
      <c r="A4" s="10" t="s">
        <v>603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56"/>
  <sheetViews>
    <sheetView topLeftCell="A9" zoomScale="130" zoomScaleNormal="130" workbookViewId="0">
      <selection activeCell="C20" sqref="C20"/>
    </sheetView>
  </sheetViews>
  <sheetFormatPr defaultRowHeight="15" x14ac:dyDescent="0.25"/>
  <cols>
    <col min="1" max="1" width="19.42578125" customWidth="1"/>
    <col min="2" max="2" width="20.42578125" bestFit="1" customWidth="1"/>
    <col min="3" max="3" width="24.5703125" bestFit="1" customWidth="1"/>
    <col min="4" max="4" width="27.5703125" customWidth="1"/>
    <col min="5" max="5" width="27.5703125" bestFit="1" customWidth="1"/>
    <col min="6" max="6" width="21.42578125" customWidth="1"/>
  </cols>
  <sheetData>
    <row r="1" spans="1:20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N1" s="112" t="s">
        <v>882</v>
      </c>
      <c r="O1" s="121" t="s">
        <v>883</v>
      </c>
      <c r="P1" s="121" t="s">
        <v>884</v>
      </c>
      <c r="Q1" s="121" t="s">
        <v>885</v>
      </c>
      <c r="R1" s="121" t="s">
        <v>886</v>
      </c>
      <c r="T1" s="121" t="s">
        <v>888</v>
      </c>
    </row>
    <row r="2" spans="1:2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N2" s="113" t="s">
        <v>87</v>
      </c>
      <c r="O2" s="113">
        <v>500</v>
      </c>
      <c r="P2" s="113"/>
      <c r="Q2" s="113"/>
      <c r="R2" s="113"/>
    </row>
    <row r="3" spans="1:20" x14ac:dyDescent="0.25">
      <c r="A3" s="10" t="s">
        <v>63</v>
      </c>
      <c r="B3" s="10"/>
      <c r="C3" s="10" t="s">
        <v>400</v>
      </c>
      <c r="D3" s="10" t="s">
        <v>700</v>
      </c>
      <c r="E3" s="10" t="s">
        <v>3</v>
      </c>
      <c r="F3" s="10" t="s">
        <v>786</v>
      </c>
      <c r="N3" s="113" t="s">
        <v>88</v>
      </c>
      <c r="O3" s="113"/>
      <c r="P3" s="113"/>
      <c r="Q3" s="113"/>
      <c r="R3" s="113"/>
    </row>
    <row r="4" spans="1:20" x14ac:dyDescent="0.25">
      <c r="A4" s="10" t="s">
        <v>389</v>
      </c>
      <c r="B4" s="10"/>
      <c r="C4" s="10"/>
      <c r="D4" s="10" t="s">
        <v>701</v>
      </c>
      <c r="E4" s="10" t="s">
        <v>3</v>
      </c>
      <c r="F4" s="10" t="s">
        <v>873</v>
      </c>
      <c r="N4" s="113" t="s">
        <v>89</v>
      </c>
      <c r="O4" s="113"/>
      <c r="P4" s="113">
        <v>600</v>
      </c>
      <c r="Q4" s="113" t="s">
        <v>406</v>
      </c>
      <c r="R4" s="113">
        <v>10</v>
      </c>
    </row>
    <row r="5" spans="1:20" x14ac:dyDescent="0.25">
      <c r="A5" s="5" t="s">
        <v>785</v>
      </c>
      <c r="B5" s="10" t="s">
        <v>190</v>
      </c>
      <c r="C5" s="5">
        <v>0</v>
      </c>
      <c r="D5" s="10" t="s">
        <v>922</v>
      </c>
      <c r="E5" s="10" t="s">
        <v>3</v>
      </c>
      <c r="F5" s="10" t="s">
        <v>391</v>
      </c>
      <c r="N5" s="113" t="s">
        <v>887</v>
      </c>
      <c r="O5" s="113"/>
      <c r="P5" s="113"/>
      <c r="Q5" s="113"/>
      <c r="R5" s="113"/>
    </row>
    <row r="6" spans="1:20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587</v>
      </c>
      <c r="N6" s="113"/>
      <c r="O6" s="112">
        <f>SUM(O2:O5)</f>
        <v>500</v>
      </c>
      <c r="P6" s="112">
        <f>SUM(P2:P5)</f>
        <v>600</v>
      </c>
      <c r="Q6" s="113"/>
      <c r="R6" s="113"/>
    </row>
    <row r="7" spans="1:20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588</v>
      </c>
    </row>
    <row r="8" spans="1:20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112" t="s">
        <v>882</v>
      </c>
      <c r="O8" s="112" t="s">
        <v>883</v>
      </c>
      <c r="P8" s="112" t="s">
        <v>884</v>
      </c>
      <c r="Q8" s="112" t="s">
        <v>885</v>
      </c>
      <c r="R8" s="112" t="s">
        <v>886</v>
      </c>
    </row>
    <row r="9" spans="1:20" ht="45" x14ac:dyDescent="0.25">
      <c r="A9" s="5" t="s">
        <v>394</v>
      </c>
      <c r="B9" s="10" t="s">
        <v>37</v>
      </c>
      <c r="C9" s="5" t="s">
        <v>702</v>
      </c>
      <c r="D9" s="10" t="s">
        <v>395</v>
      </c>
      <c r="E9" s="10"/>
      <c r="F9" s="10" t="s">
        <v>589</v>
      </c>
      <c r="N9" s="113" t="s">
        <v>87</v>
      </c>
      <c r="O9" s="113">
        <v>500</v>
      </c>
      <c r="P9" s="113"/>
      <c r="Q9" s="113"/>
      <c r="R9" s="113"/>
    </row>
    <row r="10" spans="1:20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875</v>
      </c>
      <c r="N10" s="113" t="s">
        <v>88</v>
      </c>
      <c r="O10" s="113"/>
      <c r="P10" s="113"/>
      <c r="Q10" s="113"/>
      <c r="R10" s="113"/>
    </row>
    <row r="11" spans="1:20" x14ac:dyDescent="0.25">
      <c r="A11" s="5" t="s">
        <v>860</v>
      </c>
      <c r="B11" s="10" t="s">
        <v>190</v>
      </c>
      <c r="C11" s="10">
        <v>0</v>
      </c>
      <c r="D11" s="10" t="s">
        <v>862</v>
      </c>
      <c r="E11" s="10"/>
      <c r="F11" s="10" t="s">
        <v>922</v>
      </c>
      <c r="N11" s="113" t="s">
        <v>89</v>
      </c>
      <c r="O11" s="113"/>
      <c r="P11" s="113">
        <v>600</v>
      </c>
      <c r="Q11" s="113" t="s">
        <v>69</v>
      </c>
      <c r="R11" s="113">
        <v>10</v>
      </c>
    </row>
    <row r="12" spans="1:20" x14ac:dyDescent="0.25">
      <c r="A12" s="5" t="s">
        <v>861</v>
      </c>
      <c r="B12" s="10" t="s">
        <v>190</v>
      </c>
      <c r="C12" s="10">
        <v>0</v>
      </c>
      <c r="D12" s="10" t="s">
        <v>862</v>
      </c>
      <c r="E12" s="10"/>
      <c r="F12" s="10" t="s">
        <v>922</v>
      </c>
      <c r="N12" s="113" t="s">
        <v>887</v>
      </c>
      <c r="O12" s="113">
        <v>100</v>
      </c>
      <c r="P12" s="113"/>
      <c r="Q12" s="113"/>
      <c r="R12" s="113"/>
    </row>
    <row r="13" spans="1:20" x14ac:dyDescent="0.25">
      <c r="A13" s="5" t="s">
        <v>58</v>
      </c>
      <c r="B13" s="10" t="s">
        <v>7</v>
      </c>
      <c r="C13" s="10"/>
      <c r="D13" s="10"/>
      <c r="E13" s="10"/>
      <c r="F13" s="10" t="s">
        <v>590</v>
      </c>
      <c r="L13" t="s">
        <v>699</v>
      </c>
      <c r="N13" s="113"/>
      <c r="O13" s="113">
        <f>SUM(O9:O12)</f>
        <v>600</v>
      </c>
      <c r="P13" s="113">
        <f>SUM(P9:P12)</f>
        <v>600</v>
      </c>
      <c r="Q13" s="113"/>
      <c r="R13" s="113"/>
    </row>
    <row r="14" spans="1:20" x14ac:dyDescent="0.25">
      <c r="A14" s="5" t="s">
        <v>57</v>
      </c>
      <c r="B14" s="10" t="s">
        <v>41</v>
      </c>
      <c r="C14" s="10"/>
      <c r="D14" s="10"/>
      <c r="E14" s="10"/>
      <c r="F14" s="10" t="s">
        <v>591</v>
      </c>
      <c r="J14" t="s">
        <v>100</v>
      </c>
      <c r="K14" t="s">
        <v>697</v>
      </c>
      <c r="L14">
        <v>200</v>
      </c>
      <c r="M14" t="s">
        <v>533</v>
      </c>
      <c r="N14" t="s">
        <v>718</v>
      </c>
    </row>
    <row r="15" spans="1:20" x14ac:dyDescent="0.25">
      <c r="J15" t="s">
        <v>98</v>
      </c>
      <c r="K15" t="s">
        <v>59</v>
      </c>
      <c r="L15">
        <v>300</v>
      </c>
      <c r="M15" t="s">
        <v>534</v>
      </c>
    </row>
    <row r="16" spans="1:20" x14ac:dyDescent="0.25">
      <c r="A16" s="120" t="s">
        <v>767</v>
      </c>
      <c r="K16" t="s">
        <v>698</v>
      </c>
      <c r="L16">
        <v>400</v>
      </c>
      <c r="M16" t="s">
        <v>533</v>
      </c>
    </row>
    <row r="17" spans="1:11" x14ac:dyDescent="0.25">
      <c r="A17" s="127" t="str">
        <f>A3</f>
        <v>ledger id</v>
      </c>
      <c r="B17" s="127" t="str">
        <f>A4</f>
        <v>year id</v>
      </c>
      <c r="C17" s="127" t="str">
        <f>A5</f>
        <v>balance</v>
      </c>
      <c r="D17" s="127" t="str">
        <f>A8</f>
        <v>fc_amount</v>
      </c>
      <c r="E17" s="127" t="str">
        <f>A9</f>
        <v>fc_name</v>
      </c>
      <c r="F17" s="127" t="str">
        <f>A10</f>
        <v>fc_rate</v>
      </c>
      <c r="G17" s="127" t="str">
        <f>A6</f>
        <v>dr</v>
      </c>
      <c r="H17" s="127" t="str">
        <f>A7</f>
        <v>cr</v>
      </c>
      <c r="I17" s="127" t="str">
        <f>A11</f>
        <v>Total_Dr</v>
      </c>
      <c r="J17" s="127" t="str">
        <f>A12</f>
        <v>Total_Cr</v>
      </c>
      <c r="K17" t="s">
        <v>87</v>
      </c>
    </row>
    <row r="18" spans="1:11" x14ac:dyDescent="0.25">
      <c r="A18" s="71">
        <v>1</v>
      </c>
      <c r="B18" s="71">
        <v>1</v>
      </c>
      <c r="C18" s="71">
        <f>SUM(C19:C23)</f>
        <v>487</v>
      </c>
      <c r="D18" s="71"/>
      <c r="E18" s="71"/>
      <c r="F18" s="71"/>
      <c r="G18" s="71"/>
      <c r="H18" s="71">
        <v>1</v>
      </c>
      <c r="I18" s="71">
        <v>0</v>
      </c>
      <c r="J18" s="71">
        <v>0</v>
      </c>
    </row>
    <row r="19" spans="1:11" s="1" customFormat="1" x14ac:dyDescent="0.25">
      <c r="A19" s="71">
        <v>2</v>
      </c>
      <c r="B19" s="71">
        <v>1</v>
      </c>
      <c r="C19" s="71">
        <v>1</v>
      </c>
      <c r="D19" s="71">
        <v>-2</v>
      </c>
      <c r="E19" s="71" t="s">
        <v>406</v>
      </c>
      <c r="F19" s="71">
        <f>H19/D19</f>
        <v>-25</v>
      </c>
      <c r="G19" s="71"/>
      <c r="H19" s="71">
        <v>50</v>
      </c>
      <c r="I19" s="71">
        <v>0</v>
      </c>
      <c r="J19" s="71">
        <v>0</v>
      </c>
    </row>
    <row r="20" spans="1:11" s="1" customFormat="1" x14ac:dyDescent="0.25">
      <c r="A20" s="165">
        <v>3</v>
      </c>
      <c r="B20" s="71">
        <v>1</v>
      </c>
      <c r="C20" s="71">
        <f>SUM(ledger_bal_billwise!C23:C25)</f>
        <v>480</v>
      </c>
      <c r="D20" s="71"/>
      <c r="E20" s="71"/>
      <c r="F20" s="71"/>
      <c r="G20" s="71">
        <v>560.23</v>
      </c>
      <c r="H20" s="71"/>
      <c r="I20" s="71">
        <v>0</v>
      </c>
      <c r="J20" s="71">
        <v>0</v>
      </c>
    </row>
    <row r="21" spans="1:11" s="1" customFormat="1" x14ac:dyDescent="0.25">
      <c r="A21" s="71">
        <v>4</v>
      </c>
      <c r="B21" s="71">
        <v>1</v>
      </c>
      <c r="C21" s="71">
        <v>1</v>
      </c>
      <c r="D21" s="71"/>
      <c r="E21" s="71"/>
      <c r="F21" s="71"/>
      <c r="G21" s="71">
        <v>60</v>
      </c>
      <c r="H21" s="71"/>
      <c r="I21" s="71">
        <v>0</v>
      </c>
      <c r="J21" s="71">
        <v>0</v>
      </c>
    </row>
    <row r="22" spans="1:11" s="1" customFormat="1" x14ac:dyDescent="0.25">
      <c r="A22" s="71">
        <v>5</v>
      </c>
      <c r="B22" s="71">
        <v>1</v>
      </c>
      <c r="C22" s="71">
        <v>4</v>
      </c>
      <c r="D22" s="71">
        <v>-8</v>
      </c>
      <c r="E22" s="71" t="s">
        <v>407</v>
      </c>
      <c r="F22" s="71">
        <v>10</v>
      </c>
      <c r="G22" s="71"/>
      <c r="H22" s="71">
        <v>80</v>
      </c>
      <c r="I22" s="71">
        <v>0</v>
      </c>
      <c r="J22" s="71">
        <v>0</v>
      </c>
    </row>
    <row r="23" spans="1:11" s="1" customFormat="1" x14ac:dyDescent="0.25">
      <c r="A23" s="71">
        <v>6</v>
      </c>
      <c r="B23" s="71">
        <v>1</v>
      </c>
      <c r="C23" s="71">
        <v>1</v>
      </c>
      <c r="D23" s="71"/>
      <c r="E23" s="71"/>
      <c r="F23" s="71"/>
      <c r="G23" s="71">
        <v>60</v>
      </c>
      <c r="H23" s="71"/>
      <c r="I23" s="71">
        <v>0</v>
      </c>
      <c r="J23" s="71">
        <v>0</v>
      </c>
    </row>
    <row r="24" spans="1:11" x14ac:dyDescent="0.25">
      <c r="A24" s="71">
        <v>1</v>
      </c>
      <c r="B24" s="71">
        <v>2</v>
      </c>
      <c r="C24" s="71">
        <v>-80</v>
      </c>
      <c r="D24" s="71"/>
      <c r="E24" s="71"/>
      <c r="F24" s="71"/>
      <c r="G24" s="71"/>
      <c r="H24" s="71">
        <v>80</v>
      </c>
      <c r="I24" s="71">
        <v>0</v>
      </c>
      <c r="J24" s="71">
        <v>0</v>
      </c>
    </row>
    <row r="25" spans="1:11" x14ac:dyDescent="0.25">
      <c r="A25" s="71">
        <v>2</v>
      </c>
      <c r="B25" s="71">
        <v>2</v>
      </c>
      <c r="C25" s="71">
        <v>500</v>
      </c>
      <c r="D25" s="71">
        <v>5</v>
      </c>
      <c r="E25" s="71" t="s">
        <v>408</v>
      </c>
      <c r="F25" s="71">
        <v>100</v>
      </c>
      <c r="G25" s="71">
        <v>500</v>
      </c>
      <c r="H25" s="71"/>
      <c r="I25" s="71">
        <v>0</v>
      </c>
      <c r="J25" s="71">
        <v>0</v>
      </c>
    </row>
    <row r="26" spans="1:11" x14ac:dyDescent="0.25">
      <c r="A26" s="71">
        <v>3</v>
      </c>
      <c r="B26" s="71">
        <v>2</v>
      </c>
      <c r="C26" s="71">
        <v>100</v>
      </c>
      <c r="D26" s="71"/>
      <c r="E26" s="71"/>
      <c r="F26" s="71"/>
      <c r="G26" s="71"/>
      <c r="H26" s="71">
        <v>50</v>
      </c>
      <c r="I26" s="71">
        <v>0</v>
      </c>
      <c r="J26" s="71">
        <v>0</v>
      </c>
    </row>
    <row r="27" spans="1:11" x14ac:dyDescent="0.25">
      <c r="A27" s="71">
        <v>4</v>
      </c>
      <c r="B27" s="71">
        <v>2</v>
      </c>
      <c r="C27" s="71">
        <v>-25</v>
      </c>
      <c r="D27" s="71"/>
      <c r="E27" s="71"/>
      <c r="F27" s="71"/>
      <c r="G27" s="71"/>
      <c r="H27" s="71">
        <v>25</v>
      </c>
      <c r="I27" s="71">
        <v>0</v>
      </c>
      <c r="J27" s="71">
        <v>0</v>
      </c>
    </row>
    <row r="28" spans="1:11" x14ac:dyDescent="0.25">
      <c r="A28" s="71">
        <v>5</v>
      </c>
      <c r="B28" s="71">
        <v>2</v>
      </c>
      <c r="C28" s="71">
        <v>0</v>
      </c>
      <c r="D28" s="71"/>
      <c r="E28" s="71"/>
      <c r="F28" s="71"/>
      <c r="G28" s="71"/>
      <c r="H28" s="71"/>
      <c r="I28" s="71">
        <v>0</v>
      </c>
      <c r="J28" s="71">
        <v>0</v>
      </c>
    </row>
    <row r="29" spans="1:11" x14ac:dyDescent="0.25">
      <c r="A29" s="71">
        <v>6</v>
      </c>
      <c r="B29" s="71">
        <v>2</v>
      </c>
      <c r="C29" s="71">
        <v>-250</v>
      </c>
      <c r="D29" s="71"/>
      <c r="E29" s="71"/>
      <c r="F29" s="71"/>
      <c r="G29" s="71"/>
      <c r="H29" s="71">
        <v>250</v>
      </c>
      <c r="I29" s="71">
        <v>0</v>
      </c>
      <c r="J29" s="71">
        <v>0</v>
      </c>
    </row>
    <row r="30" spans="1:11" x14ac:dyDescent="0.25">
      <c r="A30" s="145">
        <v>111</v>
      </c>
      <c r="B30" s="145">
        <v>7</v>
      </c>
      <c r="C30" s="145">
        <v>0</v>
      </c>
      <c r="D30" s="145">
        <v>0</v>
      </c>
      <c r="E30" s="145"/>
      <c r="F30" s="145">
        <v>0</v>
      </c>
      <c r="G30" s="145">
        <v>0</v>
      </c>
      <c r="H30" s="145">
        <v>0</v>
      </c>
      <c r="I30" s="145">
        <v>0</v>
      </c>
      <c r="J30" s="145">
        <v>0</v>
      </c>
    </row>
    <row r="31" spans="1:11" x14ac:dyDescent="0.25">
      <c r="A31" s="145">
        <v>222</v>
      </c>
      <c r="B31" s="145">
        <v>9</v>
      </c>
      <c r="C31" s="145">
        <v>0</v>
      </c>
      <c r="D31" s="145">
        <v>0</v>
      </c>
      <c r="E31" s="145"/>
      <c r="F31" s="145">
        <v>0</v>
      </c>
      <c r="G31" s="145">
        <v>0</v>
      </c>
      <c r="H31" s="145">
        <v>0</v>
      </c>
      <c r="I31" s="145">
        <v>0</v>
      </c>
      <c r="J31" s="145">
        <v>0</v>
      </c>
    </row>
    <row r="32" spans="1:11" x14ac:dyDescent="0.25">
      <c r="A32" s="147">
        <v>222</v>
      </c>
      <c r="B32" s="145">
        <v>10</v>
      </c>
      <c r="C32" s="145">
        <v>0</v>
      </c>
      <c r="D32" s="145">
        <v>0</v>
      </c>
      <c r="E32" s="145"/>
      <c r="F32" s="145">
        <v>0</v>
      </c>
      <c r="G32" s="145">
        <v>0</v>
      </c>
      <c r="H32" s="145">
        <v>0</v>
      </c>
      <c r="I32" s="145">
        <v>0</v>
      </c>
      <c r="J32" s="145">
        <v>0</v>
      </c>
    </row>
    <row r="33" spans="1:10" ht="15.75" thickBot="1" x14ac:dyDescent="0.3">
      <c r="A33" s="147">
        <v>222</v>
      </c>
      <c r="B33" s="145">
        <v>11</v>
      </c>
      <c r="C33" s="145">
        <v>0</v>
      </c>
      <c r="D33" s="145">
        <v>0</v>
      </c>
      <c r="E33" s="145"/>
      <c r="F33" s="145">
        <v>0</v>
      </c>
      <c r="G33" s="145">
        <v>0</v>
      </c>
      <c r="H33" s="145">
        <v>0</v>
      </c>
      <c r="I33" s="145">
        <v>0</v>
      </c>
      <c r="J33" s="145">
        <v>0</v>
      </c>
    </row>
    <row r="34" spans="1:10" ht="15.75" thickBot="1" x14ac:dyDescent="0.3">
      <c r="A34" s="157" t="s">
        <v>630</v>
      </c>
      <c r="B34" s="88"/>
      <c r="C34" s="167" t="s">
        <v>959</v>
      </c>
      <c r="D34" s="167"/>
      <c r="E34" s="64" t="s">
        <v>960</v>
      </c>
      <c r="F34" s="133" t="s">
        <v>961</v>
      </c>
    </row>
    <row r="35" spans="1:10" ht="60" customHeight="1" x14ac:dyDescent="0.25">
      <c r="A35" s="137" t="s">
        <v>945</v>
      </c>
      <c r="B35" s="46" t="s">
        <v>962</v>
      </c>
      <c r="C35" s="166" t="s">
        <v>963</v>
      </c>
      <c r="D35" s="166"/>
      <c r="E35" s="139" t="s">
        <v>948</v>
      </c>
      <c r="F35" s="140"/>
      <c r="G35" s="71" t="s">
        <v>958</v>
      </c>
    </row>
    <row r="36" spans="1:10" ht="15.75" thickBot="1" x14ac:dyDescent="0.3">
      <c r="A36" s="23"/>
      <c r="E36" s="142"/>
      <c r="F36" s="143"/>
    </row>
    <row r="37" spans="1:10" x14ac:dyDescent="0.25">
      <c r="A37" s="144" t="s">
        <v>947</v>
      </c>
      <c r="B37" s="88" t="s">
        <v>946</v>
      </c>
      <c r="C37" s="88"/>
      <c r="D37" s="88"/>
      <c r="E37" s="88"/>
      <c r="F37" s="89"/>
    </row>
    <row r="38" spans="1:10" ht="15.75" thickBot="1" x14ac:dyDescent="0.3">
      <c r="A38" s="23"/>
      <c r="B38" s="24"/>
      <c r="C38" s="24"/>
      <c r="D38" s="24"/>
      <c r="E38" s="24"/>
      <c r="F38" s="25"/>
    </row>
    <row r="39" spans="1:10" x14ac:dyDescent="0.25">
      <c r="A39" s="144" t="s">
        <v>951</v>
      </c>
      <c r="B39" s="41"/>
      <c r="C39" s="88"/>
      <c r="D39" s="148" t="s">
        <v>959</v>
      </c>
      <c r="E39" s="148" t="s">
        <v>960</v>
      </c>
      <c r="F39" s="133" t="s">
        <v>961</v>
      </c>
    </row>
    <row r="40" spans="1:10" ht="30" x14ac:dyDescent="0.25">
      <c r="A40" s="159" t="s">
        <v>985</v>
      </c>
      <c r="B40" s="138" t="s">
        <v>952</v>
      </c>
      <c r="C40" s="139" t="s">
        <v>981</v>
      </c>
      <c r="D40" s="139" t="s">
        <v>956</v>
      </c>
      <c r="E40" s="139" t="s">
        <v>956</v>
      </c>
      <c r="F40" s="140" t="s">
        <v>956</v>
      </c>
    </row>
    <row r="41" spans="1:10" ht="30" x14ac:dyDescent="0.25">
      <c r="A41" s="159" t="s">
        <v>985</v>
      </c>
      <c r="B41" s="138" t="s">
        <v>953</v>
      </c>
      <c r="C41" s="139" t="s">
        <v>981</v>
      </c>
      <c r="D41" s="139" t="s">
        <v>957</v>
      </c>
      <c r="E41" s="139" t="s">
        <v>957</v>
      </c>
      <c r="F41" s="140" t="s">
        <v>957</v>
      </c>
    </row>
    <row r="42" spans="1:10" ht="60" x14ac:dyDescent="0.25">
      <c r="A42" s="151" t="s">
        <v>983</v>
      </c>
      <c r="B42" s="138" t="s">
        <v>954</v>
      </c>
      <c r="C42" s="139" t="s">
        <v>981</v>
      </c>
      <c r="D42" s="139" t="s">
        <v>982</v>
      </c>
      <c r="E42" s="139" t="s">
        <v>982</v>
      </c>
      <c r="F42" s="140" t="s">
        <v>982</v>
      </c>
    </row>
    <row r="43" spans="1:10" ht="45" x14ac:dyDescent="0.25">
      <c r="A43" s="151" t="s">
        <v>984</v>
      </c>
      <c r="B43" s="138" t="s">
        <v>954</v>
      </c>
      <c r="C43" s="139"/>
      <c r="D43" s="139" t="s">
        <v>986</v>
      </c>
      <c r="E43" s="139" t="s">
        <v>986</v>
      </c>
      <c r="F43" s="140" t="s">
        <v>986</v>
      </c>
    </row>
    <row r="44" spans="1:10" ht="150.75" thickBot="1" x14ac:dyDescent="0.3">
      <c r="A44" s="158" t="s">
        <v>980</v>
      </c>
      <c r="B44" s="141" t="s">
        <v>954</v>
      </c>
      <c r="C44" s="142" t="s">
        <v>955</v>
      </c>
      <c r="D44" s="142" t="s">
        <v>968</v>
      </c>
      <c r="E44" s="142" t="s">
        <v>968</v>
      </c>
      <c r="F44" s="143" t="s">
        <v>968</v>
      </c>
    </row>
    <row r="46" spans="1:10" x14ac:dyDescent="0.25">
      <c r="A46" s="13" t="s">
        <v>987</v>
      </c>
      <c r="B46" s="13"/>
      <c r="C46" s="13"/>
      <c r="D46" s="13"/>
      <c r="E46" s="13"/>
      <c r="F46" s="13"/>
    </row>
    <row r="47" spans="1:10" x14ac:dyDescent="0.25">
      <c r="A47" s="125" t="str">
        <f>C17</f>
        <v>balance</v>
      </c>
      <c r="B47" s="13" t="s">
        <v>867</v>
      </c>
      <c r="C47" s="13">
        <v>1000</v>
      </c>
      <c r="D47" s="13" t="s">
        <v>914</v>
      </c>
      <c r="E47" s="13" t="s">
        <v>949</v>
      </c>
      <c r="F47" s="13"/>
    </row>
    <row r="48" spans="1:10" x14ac:dyDescent="0.25">
      <c r="A48" s="126" t="str">
        <f>I17</f>
        <v>Total_Dr</v>
      </c>
      <c r="B48" s="13" t="s">
        <v>915</v>
      </c>
      <c r="C48" s="13">
        <v>1000</v>
      </c>
      <c r="D48" s="13" t="s">
        <v>918</v>
      </c>
      <c r="E48" s="13" t="s">
        <v>919</v>
      </c>
      <c r="F48" s="13" t="s">
        <v>920</v>
      </c>
    </row>
    <row r="49" spans="1:6" x14ac:dyDescent="0.25">
      <c r="A49" s="126" t="str">
        <f>J17</f>
        <v>Total_Cr</v>
      </c>
      <c r="B49" s="13" t="s">
        <v>916</v>
      </c>
      <c r="C49" s="13">
        <v>500</v>
      </c>
      <c r="D49" s="13" t="s">
        <v>918</v>
      </c>
      <c r="E49" s="13" t="s">
        <v>919</v>
      </c>
      <c r="F49" s="13" t="s">
        <v>921</v>
      </c>
    </row>
    <row r="50" spans="1:6" ht="45" x14ac:dyDescent="0.25">
      <c r="A50" s="126" t="str">
        <f>C17</f>
        <v>balance</v>
      </c>
      <c r="B50" s="13" t="s">
        <v>917</v>
      </c>
      <c r="C50" s="13">
        <v>1500</v>
      </c>
      <c r="D50" s="13" t="s">
        <v>918</v>
      </c>
      <c r="E50" s="13" t="s">
        <v>919</v>
      </c>
      <c r="F50" s="35" t="s">
        <v>950</v>
      </c>
    </row>
    <row r="52" spans="1:6" x14ac:dyDescent="0.25">
      <c r="A52" s="13" t="s">
        <v>988</v>
      </c>
      <c r="B52" s="13"/>
      <c r="C52" s="13"/>
      <c r="D52" s="13"/>
      <c r="E52" s="13"/>
      <c r="F52" s="13"/>
    </row>
    <row r="53" spans="1:6" x14ac:dyDescent="0.25">
      <c r="A53" s="125" t="str">
        <f>A47</f>
        <v>balance</v>
      </c>
      <c r="B53" s="13" t="s">
        <v>867</v>
      </c>
      <c r="C53" s="13">
        <v>0</v>
      </c>
      <c r="D53" s="13" t="s">
        <v>914</v>
      </c>
      <c r="E53" s="13" t="s">
        <v>989</v>
      </c>
      <c r="F53" s="13"/>
    </row>
    <row r="54" spans="1:6" x14ac:dyDescent="0.25">
      <c r="A54" s="125" t="str">
        <f t="shared" ref="A54:A56" si="0">A48</f>
        <v>Total_Dr</v>
      </c>
      <c r="B54" s="13" t="s">
        <v>915</v>
      </c>
      <c r="C54" s="13">
        <v>1000</v>
      </c>
      <c r="D54" s="13" t="s">
        <v>918</v>
      </c>
      <c r="E54" s="13" t="s">
        <v>919</v>
      </c>
      <c r="F54" s="13" t="s">
        <v>920</v>
      </c>
    </row>
    <row r="55" spans="1:6" x14ac:dyDescent="0.25">
      <c r="A55" s="125" t="str">
        <f t="shared" si="0"/>
        <v>Total_Cr</v>
      </c>
      <c r="B55" s="13" t="s">
        <v>916</v>
      </c>
      <c r="C55" s="13">
        <v>500</v>
      </c>
      <c r="D55" s="13" t="s">
        <v>918</v>
      </c>
      <c r="E55" s="13" t="s">
        <v>919</v>
      </c>
      <c r="F55" s="13" t="s">
        <v>921</v>
      </c>
    </row>
    <row r="56" spans="1:6" ht="90" x14ac:dyDescent="0.25">
      <c r="A56" s="160" t="str">
        <f t="shared" si="0"/>
        <v>balance</v>
      </c>
      <c r="B56" s="161" t="s">
        <v>917</v>
      </c>
      <c r="C56" s="161">
        <f>C54-C55</f>
        <v>500</v>
      </c>
      <c r="D56" s="161" t="s">
        <v>918</v>
      </c>
      <c r="E56" s="161" t="s">
        <v>919</v>
      </c>
      <c r="F56" s="162" t="s">
        <v>990</v>
      </c>
    </row>
  </sheetData>
  <mergeCells count="2">
    <mergeCell ref="C35:D35"/>
    <mergeCell ref="C34:D34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zoomScale="120" zoomScaleNormal="120" workbookViewId="0">
      <selection activeCell="C26" sqref="C2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703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878</v>
      </c>
      <c r="B3" s="10"/>
      <c r="C3" s="10"/>
      <c r="D3" s="10" t="s">
        <v>876</v>
      </c>
      <c r="E3" s="10" t="s">
        <v>3</v>
      </c>
      <c r="F3" s="10"/>
    </row>
    <row r="4" spans="1:19" x14ac:dyDescent="0.25">
      <c r="A4" s="10" t="s">
        <v>402</v>
      </c>
      <c r="B4" s="10" t="s">
        <v>7</v>
      </c>
      <c r="C4" s="10"/>
      <c r="D4" s="10" t="s">
        <v>877</v>
      </c>
      <c r="E4" s="10" t="s">
        <v>3</v>
      </c>
      <c r="F4" s="10"/>
    </row>
    <row r="5" spans="1:19" x14ac:dyDescent="0.25">
      <c r="A5" s="10" t="s">
        <v>404</v>
      </c>
      <c r="B5" s="10" t="s">
        <v>95</v>
      </c>
      <c r="C5" s="10"/>
      <c r="D5" s="10"/>
      <c r="E5" s="10"/>
      <c r="F5" s="10"/>
      <c r="M5" t="s">
        <v>699</v>
      </c>
    </row>
    <row r="6" spans="1:19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587</v>
      </c>
      <c r="K6" s="13" t="s">
        <v>100</v>
      </c>
      <c r="L6" s="13" t="s">
        <v>697</v>
      </c>
      <c r="M6" s="13">
        <v>200</v>
      </c>
      <c r="N6" t="s">
        <v>533</v>
      </c>
      <c r="O6" s="71" t="s">
        <v>59</v>
      </c>
      <c r="P6" s="71"/>
      <c r="Q6" s="71" t="s">
        <v>704</v>
      </c>
      <c r="R6" s="71"/>
      <c r="S6" s="71" t="s">
        <v>493</v>
      </c>
    </row>
    <row r="7" spans="1:19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588</v>
      </c>
      <c r="K7" t="s">
        <v>98</v>
      </c>
      <c r="L7" t="s">
        <v>59</v>
      </c>
      <c r="M7" s="71">
        <v>300</v>
      </c>
      <c r="N7" t="s">
        <v>534</v>
      </c>
      <c r="O7" s="71">
        <v>1</v>
      </c>
      <c r="P7" s="71">
        <v>100</v>
      </c>
      <c r="Q7" s="86">
        <v>44197</v>
      </c>
      <c r="R7" s="71" t="s">
        <v>533</v>
      </c>
      <c r="S7" s="86">
        <v>44201</v>
      </c>
    </row>
    <row r="8" spans="1:19" x14ac:dyDescent="0.25">
      <c r="A8" s="10" t="s">
        <v>405</v>
      </c>
      <c r="B8" s="10" t="s">
        <v>95</v>
      </c>
      <c r="C8" s="10" t="s">
        <v>404</v>
      </c>
      <c r="D8" s="10"/>
      <c r="E8" s="10"/>
      <c r="F8" s="10"/>
      <c r="K8" t="s">
        <v>98</v>
      </c>
      <c r="L8" t="s">
        <v>698</v>
      </c>
      <c r="M8">
        <v>400</v>
      </c>
      <c r="O8" s="71">
        <v>2</v>
      </c>
      <c r="P8" s="71">
        <v>100</v>
      </c>
      <c r="Q8" s="86">
        <v>44228</v>
      </c>
      <c r="R8" s="71" t="s">
        <v>533</v>
      </c>
      <c r="S8" s="86">
        <v>44232</v>
      </c>
    </row>
    <row r="9" spans="1:19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1">
        <v>3</v>
      </c>
      <c r="P9" s="71">
        <v>100</v>
      </c>
      <c r="Q9" s="86">
        <v>44256</v>
      </c>
      <c r="R9" s="71" t="s">
        <v>533</v>
      </c>
      <c r="S9" s="86">
        <v>44260</v>
      </c>
    </row>
    <row r="10" spans="1:19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698</v>
      </c>
    </row>
    <row r="12" spans="1:19" x14ac:dyDescent="0.25">
      <c r="A12" s="5" t="s">
        <v>396</v>
      </c>
      <c r="B12" s="10" t="s">
        <v>190</v>
      </c>
      <c r="C12" s="10" t="s">
        <v>403</v>
      </c>
      <c r="D12" s="10" t="s">
        <v>397</v>
      </c>
      <c r="E12" s="10"/>
      <c r="F12" s="10" t="s">
        <v>399</v>
      </c>
      <c r="O12" s="85">
        <v>1</v>
      </c>
      <c r="P12" s="85">
        <v>200</v>
      </c>
      <c r="Q12" s="10"/>
      <c r="R12" s="10"/>
      <c r="S12" s="10"/>
    </row>
    <row r="13" spans="1:19" x14ac:dyDescent="0.25">
      <c r="A13" s="5" t="s">
        <v>58</v>
      </c>
      <c r="B13" s="10" t="s">
        <v>7</v>
      </c>
      <c r="C13" s="10"/>
      <c r="D13" s="10"/>
      <c r="E13" s="10"/>
      <c r="F13" s="10"/>
      <c r="O13" s="85">
        <v>2</v>
      </c>
      <c r="P13" s="85">
        <v>100</v>
      </c>
      <c r="Q13" s="10"/>
      <c r="R13" s="10"/>
      <c r="S13" s="10"/>
    </row>
    <row r="14" spans="1:19" x14ac:dyDescent="0.25">
      <c r="A14" s="5" t="s">
        <v>57</v>
      </c>
      <c r="B14" s="10" t="s">
        <v>41</v>
      </c>
      <c r="C14" s="10"/>
      <c r="D14" s="10"/>
      <c r="E14" s="10"/>
      <c r="F14" s="10"/>
      <c r="O14" s="85">
        <v>3</v>
      </c>
      <c r="P14" s="85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715</v>
      </c>
    </row>
    <row r="17" spans="1:10" s="47" customFormat="1" x14ac:dyDescent="0.25">
      <c r="A17" s="51" t="str">
        <f>A3</f>
        <v>ledger_bal_id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534</v>
      </c>
      <c r="J17" s="47" t="s">
        <v>533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406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407</v>
      </c>
      <c r="H22">
        <v>10</v>
      </c>
      <c r="I22">
        <v>80</v>
      </c>
    </row>
    <row r="23" spans="1:10" x14ac:dyDescent="0.25">
      <c r="A23" s="163">
        <v>3</v>
      </c>
      <c r="B23" s="163">
        <v>311</v>
      </c>
      <c r="C23" s="163">
        <v>60</v>
      </c>
      <c r="D23" s="55">
        <v>44257</v>
      </c>
      <c r="E23" s="55">
        <v>44786</v>
      </c>
      <c r="J23">
        <v>60</v>
      </c>
    </row>
    <row r="24" spans="1:10" x14ac:dyDescent="0.25">
      <c r="A24" s="163">
        <v>3</v>
      </c>
      <c r="B24" s="163">
        <v>322</v>
      </c>
      <c r="C24" s="163">
        <v>-80</v>
      </c>
      <c r="D24" s="55">
        <v>44409</v>
      </c>
      <c r="E24" s="55">
        <v>44903</v>
      </c>
      <c r="I24">
        <v>80</v>
      </c>
    </row>
    <row r="25" spans="1:10" x14ac:dyDescent="0.25">
      <c r="A25" s="163">
        <v>3</v>
      </c>
      <c r="B25" s="163">
        <v>333</v>
      </c>
      <c r="C25" s="164">
        <v>500</v>
      </c>
      <c r="D25" s="55">
        <v>44410</v>
      </c>
      <c r="E25" s="55">
        <v>45020</v>
      </c>
      <c r="F25">
        <v>5</v>
      </c>
      <c r="G25" t="s">
        <v>408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zoomScale="130" zoomScaleNormal="130" workbookViewId="0">
      <selection activeCell="I17" sqref="I17:I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.425781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699</v>
      </c>
    </row>
    <row r="3" spans="1:23" x14ac:dyDescent="0.25">
      <c r="A3" s="10" t="s">
        <v>409</v>
      </c>
      <c r="B3" s="10"/>
      <c r="C3" s="10"/>
      <c r="D3" s="5" t="s">
        <v>410</v>
      </c>
      <c r="E3" s="10" t="s">
        <v>3</v>
      </c>
      <c r="F3" s="10"/>
      <c r="J3" s="13" t="s">
        <v>100</v>
      </c>
      <c r="K3" s="13" t="s">
        <v>697</v>
      </c>
      <c r="L3" s="13">
        <v>200</v>
      </c>
      <c r="M3" t="s">
        <v>533</v>
      </c>
      <c r="N3" s="102" t="s">
        <v>59</v>
      </c>
      <c r="O3" s="103"/>
      <c r="P3" s="103" t="s">
        <v>704</v>
      </c>
      <c r="Q3" s="103"/>
      <c r="R3" s="103" t="s">
        <v>493</v>
      </c>
      <c r="S3" s="88"/>
      <c r="T3" s="88"/>
      <c r="U3" s="88" t="s">
        <v>705</v>
      </c>
      <c r="V3" s="88" t="s">
        <v>83</v>
      </c>
      <c r="W3" s="89" t="s">
        <v>379</v>
      </c>
    </row>
    <row r="4" spans="1:23" ht="30" x14ac:dyDescent="0.25">
      <c r="A4" s="10" t="s">
        <v>411</v>
      </c>
      <c r="B4" s="10"/>
      <c r="C4" s="5" t="s">
        <v>422</v>
      </c>
      <c r="D4" s="5" t="s">
        <v>412</v>
      </c>
      <c r="E4" s="10" t="s">
        <v>3</v>
      </c>
      <c r="F4" s="10"/>
      <c r="J4" t="s">
        <v>98</v>
      </c>
      <c r="K4" t="s">
        <v>59</v>
      </c>
      <c r="L4" s="71">
        <v>300</v>
      </c>
      <c r="M4" t="s">
        <v>533</v>
      </c>
      <c r="N4" s="98">
        <v>1</v>
      </c>
      <c r="O4" s="99">
        <v>100</v>
      </c>
      <c r="P4" s="100">
        <v>44197</v>
      </c>
      <c r="Q4" s="99" t="s">
        <v>533</v>
      </c>
      <c r="R4" s="100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533</v>
      </c>
      <c r="B5" s="10" t="s">
        <v>190</v>
      </c>
      <c r="C5" s="5">
        <v>0</v>
      </c>
      <c r="D5" s="5"/>
      <c r="E5" s="10"/>
      <c r="F5" s="10" t="s">
        <v>587</v>
      </c>
      <c r="J5" t="s">
        <v>98</v>
      </c>
      <c r="K5" t="s">
        <v>698</v>
      </c>
      <c r="L5">
        <v>400</v>
      </c>
      <c r="N5" s="96">
        <v>2</v>
      </c>
      <c r="O5" s="97">
        <v>100</v>
      </c>
      <c r="P5" s="101">
        <v>44228</v>
      </c>
      <c r="Q5" s="97" t="s">
        <v>533</v>
      </c>
      <c r="R5" s="101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534</v>
      </c>
      <c r="B6" s="10" t="s">
        <v>190</v>
      </c>
      <c r="C6" s="5">
        <v>0</v>
      </c>
      <c r="D6" s="5"/>
      <c r="E6" s="10"/>
      <c r="F6" s="10" t="s">
        <v>588</v>
      </c>
      <c r="N6" s="96">
        <v>3</v>
      </c>
      <c r="O6" s="97">
        <v>100</v>
      </c>
      <c r="P6" s="101">
        <v>44256</v>
      </c>
      <c r="Q6" s="97" t="s">
        <v>533</v>
      </c>
      <c r="R6" s="101">
        <v>44260</v>
      </c>
      <c r="S6" s="21"/>
      <c r="T6" s="21"/>
      <c r="U6" s="92" t="s">
        <v>706</v>
      </c>
      <c r="V6" s="92" t="s">
        <v>697</v>
      </c>
      <c r="W6" s="93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94"/>
      <c r="V7" s="94" t="s">
        <v>59</v>
      </c>
      <c r="W7" s="95">
        <v>40</v>
      </c>
    </row>
    <row r="8" spans="1:23" x14ac:dyDescent="0.25">
      <c r="A8" s="5" t="s">
        <v>401</v>
      </c>
      <c r="B8" s="10"/>
      <c r="C8" s="5"/>
      <c r="D8" s="5" t="s">
        <v>708</v>
      </c>
      <c r="E8" s="10"/>
      <c r="F8" s="10"/>
      <c r="N8" s="21"/>
      <c r="O8" s="21"/>
      <c r="P8" s="21"/>
      <c r="Q8" s="21"/>
      <c r="R8" s="21"/>
      <c r="S8" s="21"/>
      <c r="T8" s="21"/>
      <c r="U8" s="92"/>
      <c r="V8" s="92"/>
      <c r="W8" s="92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698</v>
      </c>
    </row>
    <row r="10" spans="1:23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85">
        <v>1</v>
      </c>
      <c r="O10" s="85">
        <v>200</v>
      </c>
      <c r="P10" s="10"/>
      <c r="Q10" s="10"/>
      <c r="R10" s="10"/>
    </row>
    <row r="11" spans="1:23" x14ac:dyDescent="0.25">
      <c r="A11" s="5" t="s">
        <v>396</v>
      </c>
      <c r="B11" s="10" t="s">
        <v>190</v>
      </c>
      <c r="C11" s="10" t="s">
        <v>403</v>
      </c>
      <c r="D11" s="5" t="s">
        <v>397</v>
      </c>
      <c r="E11" s="10"/>
      <c r="F11" s="10" t="s">
        <v>399</v>
      </c>
      <c r="N11" s="85">
        <v>2</v>
      </c>
      <c r="O11" s="85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85">
        <v>3</v>
      </c>
      <c r="O12" s="85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87" t="s">
        <v>697</v>
      </c>
      <c r="O15" s="88"/>
      <c r="P15" s="88"/>
      <c r="Q15" s="88"/>
      <c r="R15" s="88"/>
      <c r="S15" s="88"/>
      <c r="T15" s="88"/>
      <c r="U15" s="88" t="s">
        <v>705</v>
      </c>
      <c r="V15" s="88" t="s">
        <v>83</v>
      </c>
      <c r="W15" s="89" t="s">
        <v>379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533</v>
      </c>
      <c r="H16" s="47" t="s">
        <v>534</v>
      </c>
      <c r="I16" s="43" t="str">
        <f>A8</f>
        <v>op_bal_ledger_id</v>
      </c>
      <c r="N16" s="90"/>
      <c r="O16" s="91"/>
      <c r="P16" s="91"/>
      <c r="Q16" s="91"/>
      <c r="R16" s="91"/>
      <c r="S16" s="91"/>
      <c r="T16" s="91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697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413</v>
      </c>
      <c r="C18">
        <v>-50</v>
      </c>
      <c r="D18">
        <v>-2</v>
      </c>
      <c r="E18" t="s">
        <v>406</v>
      </c>
      <c r="F18">
        <v>25</v>
      </c>
      <c r="I18" s="13" t="s">
        <v>697</v>
      </c>
      <c r="N18" s="20"/>
      <c r="O18" s="21"/>
      <c r="P18" s="21"/>
      <c r="Q18" s="21"/>
      <c r="R18" s="21"/>
      <c r="S18" s="21"/>
      <c r="T18" s="21"/>
      <c r="U18" s="92" t="s">
        <v>706</v>
      </c>
      <c r="V18" s="92" t="s">
        <v>697</v>
      </c>
      <c r="W18" s="93">
        <v>30</v>
      </c>
    </row>
    <row r="19" spans="1:23" ht="15.75" thickBot="1" x14ac:dyDescent="0.3">
      <c r="B19" t="s">
        <v>414</v>
      </c>
      <c r="C19">
        <v>560</v>
      </c>
      <c r="I19" s="13" t="s">
        <v>697</v>
      </c>
      <c r="N19" s="23"/>
      <c r="O19" s="24"/>
      <c r="P19" s="24"/>
      <c r="Q19" s="24"/>
      <c r="R19" s="24"/>
      <c r="S19" s="24"/>
      <c r="T19" s="24"/>
      <c r="U19" s="94"/>
      <c r="V19" s="94" t="s">
        <v>59</v>
      </c>
      <c r="W19" s="95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415</v>
      </c>
      <c r="C21">
        <v>100</v>
      </c>
      <c r="D21">
        <v>-8</v>
      </c>
      <c r="E21" t="s">
        <v>407</v>
      </c>
      <c r="F21">
        <v>10</v>
      </c>
      <c r="I21" s="13" t="s">
        <v>59</v>
      </c>
    </row>
    <row r="22" spans="1:23" x14ac:dyDescent="0.25">
      <c r="A22">
        <v>211</v>
      </c>
      <c r="B22" s="13" t="s">
        <v>416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417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418</v>
      </c>
      <c r="C24">
        <v>150</v>
      </c>
      <c r="D24">
        <v>5</v>
      </c>
      <c r="E24" t="s">
        <v>408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716</v>
      </c>
      <c r="B26" s="7" t="s">
        <v>707</v>
      </c>
      <c r="D26" s="55"/>
      <c r="E26" s="55"/>
    </row>
    <row r="27" spans="1:23" x14ac:dyDescent="0.25">
      <c r="A27" t="s">
        <v>717</v>
      </c>
      <c r="B27" s="7" t="s">
        <v>719</v>
      </c>
      <c r="D27" s="55"/>
      <c r="E27" s="55"/>
    </row>
    <row r="28" spans="1:23" ht="15.75" thickBot="1" x14ac:dyDescent="0.3">
      <c r="B28" t="s">
        <v>420</v>
      </c>
      <c r="D28" s="55"/>
      <c r="E28" s="55"/>
    </row>
    <row r="29" spans="1:23" x14ac:dyDescent="0.25">
      <c r="B29" s="63" t="s">
        <v>421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415</v>
      </c>
      <c r="D31" s="21">
        <v>100</v>
      </c>
      <c r="E31" s="22"/>
    </row>
    <row r="32" spans="1:23" x14ac:dyDescent="0.25">
      <c r="B32" s="62"/>
      <c r="C32" s="59" t="s">
        <v>416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417</v>
      </c>
      <c r="D33" s="21">
        <v>150</v>
      </c>
      <c r="E33" s="22"/>
    </row>
    <row r="34" spans="2:5" ht="15.75" thickBot="1" x14ac:dyDescent="0.3">
      <c r="B34" s="66"/>
      <c r="C34" s="61" t="s">
        <v>418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699</v>
      </c>
      <c r="N1" s="87"/>
      <c r="O1" s="88"/>
      <c r="P1" s="88"/>
      <c r="Q1" s="88"/>
      <c r="R1" s="88"/>
      <c r="S1" s="88"/>
      <c r="T1" s="88"/>
      <c r="U1" s="88"/>
      <c r="V1" s="88"/>
      <c r="W1" s="89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697</v>
      </c>
      <c r="L2" s="13">
        <v>200</v>
      </c>
      <c r="M2" t="s">
        <v>533</v>
      </c>
      <c r="N2" s="96" t="s">
        <v>59</v>
      </c>
      <c r="O2" s="97"/>
      <c r="P2" s="97" t="s">
        <v>704</v>
      </c>
      <c r="Q2" s="97"/>
      <c r="R2" s="97" t="s">
        <v>493</v>
      </c>
      <c r="S2" s="21"/>
      <c r="T2" s="21"/>
      <c r="U2" s="21" t="s">
        <v>705</v>
      </c>
      <c r="V2" s="21" t="s">
        <v>83</v>
      </c>
      <c r="W2" s="22" t="s">
        <v>379</v>
      </c>
    </row>
    <row r="3" spans="1:23" x14ac:dyDescent="0.25">
      <c r="A3" s="10" t="s">
        <v>423</v>
      </c>
      <c r="B3" s="10"/>
      <c r="C3" s="10"/>
      <c r="D3" s="10" t="s">
        <v>708</v>
      </c>
      <c r="E3" s="10" t="s">
        <v>3</v>
      </c>
      <c r="F3" s="10"/>
      <c r="J3" t="s">
        <v>98</v>
      </c>
      <c r="K3" t="s">
        <v>59</v>
      </c>
      <c r="L3" s="71">
        <v>300</v>
      </c>
      <c r="M3" t="s">
        <v>533</v>
      </c>
      <c r="N3" s="98">
        <v>1</v>
      </c>
      <c r="O3" s="99">
        <v>100</v>
      </c>
      <c r="P3" s="100">
        <v>44197</v>
      </c>
      <c r="Q3" s="99" t="s">
        <v>533</v>
      </c>
      <c r="R3" s="100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411</v>
      </c>
      <c r="B4" s="10"/>
      <c r="C4" s="10" t="s">
        <v>629</v>
      </c>
      <c r="D4" s="10" t="s">
        <v>412</v>
      </c>
      <c r="E4" s="10" t="s">
        <v>3</v>
      </c>
      <c r="F4" s="10"/>
      <c r="J4" t="s">
        <v>98</v>
      </c>
      <c r="K4" t="s">
        <v>698</v>
      </c>
      <c r="L4">
        <v>400</v>
      </c>
      <c r="N4" s="96">
        <v>2</v>
      </c>
      <c r="O4" s="97">
        <v>100</v>
      </c>
      <c r="P4" s="101">
        <v>44228</v>
      </c>
      <c r="Q4" s="97" t="s">
        <v>533</v>
      </c>
      <c r="R4" s="101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533</v>
      </c>
      <c r="B5" s="10" t="s">
        <v>190</v>
      </c>
      <c r="C5" s="5">
        <v>0</v>
      </c>
      <c r="D5" s="10"/>
      <c r="E5" s="10"/>
      <c r="F5" s="10" t="s">
        <v>587</v>
      </c>
      <c r="J5" s="13" t="s">
        <v>100</v>
      </c>
      <c r="K5" s="13" t="s">
        <v>116</v>
      </c>
      <c r="L5" s="13">
        <v>200</v>
      </c>
      <c r="M5" t="s">
        <v>533</v>
      </c>
      <c r="N5" s="96">
        <v>3</v>
      </c>
      <c r="O5" s="97">
        <v>100</v>
      </c>
      <c r="P5" s="101">
        <v>44256</v>
      </c>
      <c r="Q5" s="97" t="s">
        <v>533</v>
      </c>
      <c r="R5" s="101">
        <v>44260</v>
      </c>
      <c r="S5" s="21"/>
      <c r="T5" s="21"/>
      <c r="U5" s="92" t="s">
        <v>706</v>
      </c>
      <c r="V5" s="92" t="s">
        <v>697</v>
      </c>
      <c r="W5" s="93">
        <v>30</v>
      </c>
    </row>
    <row r="6" spans="1:23" ht="15.75" thickBot="1" x14ac:dyDescent="0.3">
      <c r="A6" s="5" t="s">
        <v>534</v>
      </c>
      <c r="B6" s="10" t="s">
        <v>190</v>
      </c>
      <c r="C6" s="5">
        <v>0</v>
      </c>
      <c r="D6" s="10"/>
      <c r="E6" s="10"/>
      <c r="F6" s="10" t="s">
        <v>588</v>
      </c>
      <c r="N6" s="23"/>
      <c r="O6" s="24"/>
      <c r="P6" s="24"/>
      <c r="Q6" s="24"/>
      <c r="R6" s="24"/>
      <c r="S6" s="24"/>
      <c r="T6" s="24"/>
      <c r="U6" s="94"/>
      <c r="V6" s="94" t="s">
        <v>59</v>
      </c>
      <c r="W6" s="95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698</v>
      </c>
    </row>
    <row r="8" spans="1:23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85">
        <v>1</v>
      </c>
      <c r="O8" s="85">
        <v>200</v>
      </c>
      <c r="P8" s="10"/>
      <c r="Q8" s="10"/>
      <c r="R8" s="10"/>
      <c r="U8" s="87"/>
      <c r="V8" s="88"/>
      <c r="W8" s="89"/>
    </row>
    <row r="9" spans="1:23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85">
        <v>2</v>
      </c>
      <c r="O9" s="85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  <c r="N10" s="85">
        <v>3</v>
      </c>
      <c r="O10" s="85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87"/>
      <c r="O13" s="88"/>
      <c r="P13" s="88"/>
      <c r="Q13" s="88"/>
      <c r="R13" s="88"/>
      <c r="S13" s="88"/>
      <c r="T13" s="88"/>
      <c r="U13" s="88" t="s">
        <v>705</v>
      </c>
      <c r="V13" s="88" t="s">
        <v>83</v>
      </c>
      <c r="W13" s="89" t="s">
        <v>379</v>
      </c>
    </row>
    <row r="14" spans="1:23" x14ac:dyDescent="0.25">
      <c r="N14" s="62" t="s">
        <v>100</v>
      </c>
      <c r="O14" s="59" t="s">
        <v>697</v>
      </c>
      <c r="P14" s="59">
        <v>200</v>
      </c>
      <c r="Q14" s="21" t="s">
        <v>533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533</v>
      </c>
      <c r="H15" s="47" t="s">
        <v>534</v>
      </c>
      <c r="N15" s="90"/>
      <c r="O15" s="91"/>
      <c r="P15" s="91"/>
      <c r="Q15" s="91"/>
      <c r="R15" s="91"/>
      <c r="S15" s="91"/>
      <c r="T15" s="91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92" t="s">
        <v>706</v>
      </c>
      <c r="V16" s="92" t="s">
        <v>697</v>
      </c>
      <c r="W16" s="93">
        <v>30</v>
      </c>
    </row>
    <row r="17" spans="1:23" ht="15.75" thickBot="1" x14ac:dyDescent="0.3">
      <c r="A17">
        <v>111</v>
      </c>
      <c r="B17" t="s">
        <v>413</v>
      </c>
      <c r="C17">
        <v>-50</v>
      </c>
      <c r="D17">
        <v>-2</v>
      </c>
      <c r="E17" t="s">
        <v>406</v>
      </c>
      <c r="F17">
        <v>25</v>
      </c>
      <c r="N17" s="23"/>
      <c r="O17" s="24"/>
      <c r="P17" s="24"/>
      <c r="Q17" s="24"/>
      <c r="R17" s="24"/>
      <c r="S17" s="24"/>
      <c r="T17" s="24"/>
      <c r="U17" s="94"/>
      <c r="V17" s="94" t="s">
        <v>59</v>
      </c>
      <c r="W17" s="95">
        <v>40</v>
      </c>
    </row>
    <row r="18" spans="1:23" x14ac:dyDescent="0.25">
      <c r="A18">
        <v>112</v>
      </c>
      <c r="B18" t="s">
        <v>414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415</v>
      </c>
      <c r="C20">
        <v>100</v>
      </c>
      <c r="D20">
        <v>-8</v>
      </c>
      <c r="E20" t="s">
        <v>407</v>
      </c>
      <c r="F20">
        <v>10</v>
      </c>
      <c r="N20" s="13" t="s">
        <v>116</v>
      </c>
      <c r="O20" s="87"/>
      <c r="P20" s="88"/>
      <c r="Q20" s="88"/>
      <c r="R20" s="88"/>
      <c r="S20" s="89"/>
      <c r="U20" s="87"/>
      <c r="V20" s="88"/>
      <c r="W20" s="89"/>
    </row>
    <row r="21" spans="1:23" x14ac:dyDescent="0.25">
      <c r="A21">
        <v>211</v>
      </c>
      <c r="B21" s="13" t="s">
        <v>416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417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418</v>
      </c>
      <c r="C23">
        <v>150</v>
      </c>
      <c r="D23">
        <v>5</v>
      </c>
      <c r="E23" t="s">
        <v>408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424</v>
      </c>
      <c r="D25" s="55"/>
      <c r="E25" s="55"/>
    </row>
    <row r="26" spans="1:23" ht="15.75" thickBot="1" x14ac:dyDescent="0.3">
      <c r="B26" t="s">
        <v>425</v>
      </c>
      <c r="D26" s="55"/>
      <c r="E26" s="55"/>
    </row>
    <row r="27" spans="1:23" x14ac:dyDescent="0.25">
      <c r="B27" s="63" t="s">
        <v>421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415</v>
      </c>
      <c r="D29" s="21">
        <v>100</v>
      </c>
      <c r="E29" s="22"/>
    </row>
    <row r="30" spans="1:23" x14ac:dyDescent="0.25">
      <c r="B30" s="62"/>
      <c r="C30" s="59" t="s">
        <v>416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417</v>
      </c>
      <c r="D31" s="21">
        <v>150</v>
      </c>
      <c r="E31" s="22"/>
    </row>
    <row r="32" spans="1:23" ht="15.75" thickBot="1" x14ac:dyDescent="0.3">
      <c r="B32" s="66"/>
      <c r="C32" s="61" t="s">
        <v>418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220</v>
      </c>
      <c r="C10"/>
    </row>
    <row r="11" spans="1:12" x14ac:dyDescent="0.25">
      <c r="A11">
        <v>4</v>
      </c>
      <c r="B11" t="s">
        <v>221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220</v>
      </c>
      <c r="C14"/>
    </row>
    <row r="15" spans="1:12" x14ac:dyDescent="0.25">
      <c r="A15">
        <v>8</v>
      </c>
      <c r="B15" t="s">
        <v>270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5" zoomScale="130" zoomScaleNormal="130" workbookViewId="0">
      <selection activeCell="A19" sqref="A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2.140625" bestFit="1" customWidth="1"/>
    <col min="5" max="5" width="35" customWidth="1"/>
    <col min="6" max="6" width="24.140625" customWidth="1"/>
    <col min="7" max="7" width="28.85546875" customWidth="1"/>
    <col min="8" max="8" width="8.140625" bestFit="1" customWidth="1"/>
    <col min="9" max="9" width="10.5703125" customWidth="1"/>
    <col min="11" max="12" width="10.425781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428</v>
      </c>
      <c r="B3" s="10"/>
      <c r="C3" s="10"/>
      <c r="D3" s="10" t="s">
        <v>388</v>
      </c>
      <c r="E3" s="10" t="s">
        <v>3</v>
      </c>
      <c r="F3" s="10" t="s">
        <v>869</v>
      </c>
    </row>
    <row r="4" spans="1:7" x14ac:dyDescent="0.25">
      <c r="A4" s="10" t="s">
        <v>389</v>
      </c>
      <c r="B4" s="10"/>
      <c r="C4" s="10" t="s">
        <v>778</v>
      </c>
      <c r="D4" s="10" t="s">
        <v>390</v>
      </c>
      <c r="E4" s="10" t="s">
        <v>3</v>
      </c>
      <c r="F4" s="10" t="s">
        <v>874</v>
      </c>
    </row>
    <row r="5" spans="1:7" x14ac:dyDescent="0.25">
      <c r="A5" s="5" t="s">
        <v>426</v>
      </c>
      <c r="B5" s="10"/>
      <c r="C5" s="5"/>
      <c r="D5" s="10" t="s">
        <v>388</v>
      </c>
      <c r="E5" s="10" t="s">
        <v>3</v>
      </c>
      <c r="F5" s="10"/>
    </row>
    <row r="6" spans="1:7" x14ac:dyDescent="0.25">
      <c r="A6" s="5" t="s">
        <v>427</v>
      </c>
      <c r="B6" s="10" t="s">
        <v>7</v>
      </c>
      <c r="C6" s="5"/>
      <c r="D6" s="10"/>
      <c r="E6" s="10"/>
      <c r="F6" s="10"/>
    </row>
    <row r="7" spans="1:7" x14ac:dyDescent="0.25">
      <c r="A7" s="5" t="s">
        <v>558</v>
      </c>
      <c r="B7" s="10" t="s">
        <v>95</v>
      </c>
      <c r="C7" s="10"/>
      <c r="D7" s="10"/>
      <c r="E7" s="10" t="s">
        <v>871</v>
      </c>
      <c r="F7" s="10" t="s">
        <v>775</v>
      </c>
    </row>
    <row r="8" spans="1:7" x14ac:dyDescent="0.25">
      <c r="A8" s="5" t="s">
        <v>559</v>
      </c>
      <c r="B8" s="10" t="s">
        <v>37</v>
      </c>
      <c r="C8" s="5"/>
      <c r="D8" s="10"/>
      <c r="E8" s="10"/>
      <c r="F8" s="10"/>
    </row>
    <row r="9" spans="1:7" x14ac:dyDescent="0.25">
      <c r="A9" s="5" t="s">
        <v>560</v>
      </c>
      <c r="B9" s="10" t="s">
        <v>95</v>
      </c>
      <c r="C9" s="10"/>
      <c r="D9" s="10"/>
      <c r="E9" s="10" t="s">
        <v>870</v>
      </c>
      <c r="F9" s="10" t="s">
        <v>774</v>
      </c>
    </row>
    <row r="10" spans="1:7" x14ac:dyDescent="0.25">
      <c r="A10" s="5" t="s">
        <v>561</v>
      </c>
      <c r="B10" s="10" t="s">
        <v>37</v>
      </c>
      <c r="C10" s="5"/>
      <c r="D10" s="10"/>
      <c r="E10" s="10"/>
      <c r="F10" s="10" t="s">
        <v>774</v>
      </c>
    </row>
    <row r="11" spans="1:7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429</v>
      </c>
      <c r="B12" s="10" t="s">
        <v>7</v>
      </c>
      <c r="C12" s="10"/>
      <c r="D12" s="10"/>
      <c r="E12" s="10"/>
      <c r="F12" s="10"/>
    </row>
    <row r="13" spans="1:7" x14ac:dyDescent="0.25">
      <c r="A13" s="5" t="s">
        <v>430</v>
      </c>
      <c r="B13" s="10" t="s">
        <v>7</v>
      </c>
      <c r="C13" s="10" t="s">
        <v>714</v>
      </c>
      <c r="D13" s="10"/>
      <c r="E13" s="10"/>
      <c r="F13" s="10"/>
    </row>
    <row r="14" spans="1:7" ht="30" x14ac:dyDescent="0.25">
      <c r="A14" s="5" t="s">
        <v>497</v>
      </c>
      <c r="B14" s="10" t="s">
        <v>95</v>
      </c>
      <c r="C14" s="10" t="s">
        <v>776</v>
      </c>
      <c r="D14" s="10"/>
      <c r="E14" s="5" t="s">
        <v>872</v>
      </c>
      <c r="F14" s="5" t="s">
        <v>777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8" spans="1:12" ht="45" x14ac:dyDescent="0.25">
      <c r="A18" s="122" t="s">
        <v>889</v>
      </c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431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25">
      <c r="A21">
        <v>1</v>
      </c>
      <c r="B21">
        <v>1</v>
      </c>
      <c r="C21">
        <v>2</v>
      </c>
      <c r="D21" t="s">
        <v>432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433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25">
      <c r="A23">
        <v>1</v>
      </c>
      <c r="B23">
        <v>1</v>
      </c>
      <c r="C23">
        <v>5</v>
      </c>
      <c r="D23" t="s">
        <v>434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435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435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435</v>
      </c>
      <c r="G26">
        <v>58</v>
      </c>
      <c r="I26" t="s">
        <v>380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440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436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25">
      <c r="A29">
        <v>1</v>
      </c>
      <c r="B29">
        <v>2</v>
      </c>
      <c r="C29">
        <v>3</v>
      </c>
      <c r="D29" t="s">
        <v>437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438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25">
      <c r="A31">
        <v>2</v>
      </c>
      <c r="B31">
        <v>1</v>
      </c>
      <c r="C31">
        <v>1</v>
      </c>
      <c r="D31" t="s">
        <v>439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441</v>
      </c>
      <c r="B3" s="10" t="s">
        <v>7</v>
      </c>
      <c r="C3" s="10" t="s">
        <v>442</v>
      </c>
      <c r="D3" s="10"/>
      <c r="E3" s="10" t="s">
        <v>3</v>
      </c>
      <c r="F3" s="10"/>
    </row>
    <row r="4" spans="1:7" x14ac:dyDescent="0.25">
      <c r="A4" s="5" t="s">
        <v>430</v>
      </c>
      <c r="B4" s="10" t="s">
        <v>7</v>
      </c>
      <c r="C4" s="10" t="s">
        <v>469</v>
      </c>
      <c r="D4" s="10"/>
      <c r="E4" s="10" t="s">
        <v>3</v>
      </c>
      <c r="F4" s="10"/>
    </row>
    <row r="5" spans="1:7" x14ac:dyDescent="0.25">
      <c r="A5" s="5" t="s">
        <v>771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772</v>
      </c>
    </row>
    <row r="7" spans="1:7" x14ac:dyDescent="0.25">
      <c r="A7" s="5" t="s">
        <v>443</v>
      </c>
      <c r="B7" s="10"/>
      <c r="C7" s="5"/>
      <c r="D7" s="10" t="s">
        <v>444</v>
      </c>
      <c r="E7" s="10" t="s">
        <v>3</v>
      </c>
      <c r="F7" s="10" t="s">
        <v>781</v>
      </c>
    </row>
    <row r="8" spans="1:7" x14ac:dyDescent="0.25">
      <c r="A8" s="5" t="s">
        <v>768</v>
      </c>
      <c r="B8" s="10"/>
      <c r="C8" s="5"/>
      <c r="D8" s="10" t="s">
        <v>445</v>
      </c>
      <c r="E8" s="10"/>
      <c r="F8" s="10"/>
    </row>
    <row r="9" spans="1:7" x14ac:dyDescent="0.25">
      <c r="A9" s="5" t="s">
        <v>447</v>
      </c>
      <c r="B9" s="10"/>
      <c r="C9" s="5"/>
      <c r="D9" s="10"/>
      <c r="E9" s="10"/>
      <c r="F9" s="10"/>
    </row>
    <row r="10" spans="1:7" x14ac:dyDescent="0.25">
      <c r="A10" s="5" t="s">
        <v>446</v>
      </c>
      <c r="B10" s="10"/>
      <c r="C10" s="5"/>
      <c r="D10" s="10"/>
      <c r="E10" s="10"/>
      <c r="F10" s="10"/>
    </row>
    <row r="11" spans="1:7" ht="30" x14ac:dyDescent="0.25">
      <c r="A11" s="5" t="s">
        <v>448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449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450</v>
      </c>
      <c r="B13" s="10" t="s">
        <v>451</v>
      </c>
      <c r="C13" s="10" t="s">
        <v>49</v>
      </c>
      <c r="D13" s="10"/>
      <c r="E13" s="10"/>
      <c r="F13" s="10"/>
    </row>
    <row r="14" spans="1:7" x14ac:dyDescent="0.25">
      <c r="A14" s="5" t="s">
        <v>452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453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454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460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455</v>
      </c>
      <c r="B19" s="10" t="s">
        <v>451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456</v>
      </c>
      <c r="B20" s="10" t="s">
        <v>459</v>
      </c>
      <c r="C20" s="10"/>
      <c r="D20" s="10"/>
      <c r="E20" s="10" t="s">
        <v>3</v>
      </c>
      <c r="F20" s="10"/>
    </row>
    <row r="21" spans="1:9" x14ac:dyDescent="0.25">
      <c r="A21" s="70" t="s">
        <v>458</v>
      </c>
      <c r="B21" s="10" t="s">
        <v>459</v>
      </c>
      <c r="C21" s="10"/>
      <c r="D21" s="10"/>
      <c r="E21" s="10" t="s">
        <v>3</v>
      </c>
      <c r="F21" s="10"/>
    </row>
    <row r="22" spans="1:9" x14ac:dyDescent="0.25">
      <c r="A22" s="10" t="s">
        <v>457</v>
      </c>
      <c r="B22" s="10" t="s">
        <v>459</v>
      </c>
      <c r="C22" s="10"/>
      <c r="D22" s="10"/>
      <c r="E22" s="10" t="s">
        <v>3</v>
      </c>
      <c r="F22" s="10"/>
    </row>
    <row r="23" spans="1:9" x14ac:dyDescent="0.25">
      <c r="A23" s="5" t="s">
        <v>461</v>
      </c>
      <c r="B23" s="10"/>
      <c r="C23" s="10"/>
      <c r="D23" s="10" t="s">
        <v>770</v>
      </c>
      <c r="E23" s="10"/>
      <c r="F23" s="10" t="s">
        <v>769</v>
      </c>
    </row>
    <row r="24" spans="1:9" x14ac:dyDescent="0.25">
      <c r="A24" s="5" t="s">
        <v>468</v>
      </c>
      <c r="B24" s="10" t="s">
        <v>95</v>
      </c>
      <c r="C24" s="10"/>
      <c r="D24" s="10"/>
      <c r="E24" s="10" t="s">
        <v>3</v>
      </c>
      <c r="F24" s="10" t="s">
        <v>782</v>
      </c>
    </row>
    <row r="25" spans="1:9" x14ac:dyDescent="0.25">
      <c r="A25" s="5" t="s">
        <v>462</v>
      </c>
      <c r="B25" s="10" t="s">
        <v>190</v>
      </c>
      <c r="C25" s="10"/>
      <c r="D25" s="10"/>
      <c r="E25" s="10" t="s">
        <v>3</v>
      </c>
      <c r="F25" s="10"/>
    </row>
    <row r="26" spans="1:9" x14ac:dyDescent="0.25">
      <c r="A26" s="5" t="s">
        <v>209</v>
      </c>
      <c r="B26" s="10"/>
      <c r="C26" s="10"/>
      <c r="D26" s="10" t="s">
        <v>784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463</v>
      </c>
      <c r="B5" s="10"/>
      <c r="C5" s="5"/>
      <c r="D5" s="10" t="s">
        <v>577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606</v>
      </c>
      <c r="C11" s="10" t="s">
        <v>582</v>
      </c>
      <c r="D11" s="4"/>
      <c r="E11" s="4"/>
    </row>
    <row r="12" spans="1:7" x14ac:dyDescent="0.25">
      <c r="A12" s="5">
        <v>1</v>
      </c>
      <c r="B12" s="10" t="s">
        <v>607</v>
      </c>
      <c r="C12" s="10" t="s">
        <v>583</v>
      </c>
      <c r="D12" s="4"/>
      <c r="E12" s="4"/>
    </row>
    <row r="13" spans="1:7" x14ac:dyDescent="0.25">
      <c r="A13" s="5">
        <v>1</v>
      </c>
      <c r="B13" s="10" t="s">
        <v>608</v>
      </c>
      <c r="C13" s="10" t="s">
        <v>584</v>
      </c>
      <c r="D13" s="4"/>
      <c r="E13" s="4"/>
    </row>
    <row r="14" spans="1:7" x14ac:dyDescent="0.25">
      <c r="A14" s="5">
        <v>2</v>
      </c>
      <c r="B14" s="10" t="s">
        <v>606</v>
      </c>
      <c r="C14" s="10" t="s">
        <v>585</v>
      </c>
    </row>
    <row r="15" spans="1:7" x14ac:dyDescent="0.25">
      <c r="A15" s="5">
        <v>2</v>
      </c>
      <c r="B15" s="10" t="s">
        <v>606</v>
      </c>
      <c r="C15" s="10" t="s">
        <v>586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463</v>
      </c>
      <c r="B3" s="10"/>
      <c r="C3" s="10"/>
      <c r="D3" s="10" t="s">
        <v>464</v>
      </c>
      <c r="E3" s="10" t="s">
        <v>3</v>
      </c>
      <c r="F3" s="10"/>
    </row>
    <row r="4" spans="1:9" x14ac:dyDescent="0.25">
      <c r="A4" s="10" t="s">
        <v>465</v>
      </c>
      <c r="B4" s="10" t="s">
        <v>6</v>
      </c>
      <c r="C4" s="10" t="s">
        <v>470</v>
      </c>
      <c r="D4" s="10"/>
      <c r="E4" s="10" t="s">
        <v>3</v>
      </c>
      <c r="F4" s="10"/>
    </row>
    <row r="5" spans="1:9" x14ac:dyDescent="0.25">
      <c r="A5" s="5" t="s">
        <v>466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467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468</v>
      </c>
      <c r="B7" s="10" t="s">
        <v>95</v>
      </c>
      <c r="C7" s="5"/>
      <c r="D7" s="10"/>
      <c r="E7" s="10" t="s">
        <v>3</v>
      </c>
      <c r="F7" s="10" t="s">
        <v>783</v>
      </c>
    </row>
    <row r="8" spans="1:9" x14ac:dyDescent="0.25">
      <c r="A8" s="5" t="s">
        <v>462</v>
      </c>
      <c r="B8" s="10" t="s">
        <v>190</v>
      </c>
      <c r="C8" s="5"/>
      <c r="D8" s="10"/>
      <c r="E8" s="10" t="s">
        <v>3</v>
      </c>
      <c r="F8" s="10"/>
    </row>
    <row r="9" spans="1:9" x14ac:dyDescent="0.25">
      <c r="A9" s="5" t="s">
        <v>429</v>
      </c>
      <c r="B9" s="10" t="s">
        <v>459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zoomScale="110" zoomScaleNormal="110" workbookViewId="0">
      <pane ySplit="1" topLeftCell="A29" activePane="bottomLeft" state="frozen"/>
      <selection pane="bottomLeft" activeCell="A49" sqref="A49"/>
    </sheetView>
  </sheetViews>
  <sheetFormatPr defaultColWidth="9.140625" defaultRowHeight="15" x14ac:dyDescent="0.25"/>
  <cols>
    <col min="1" max="1" width="20.85546875" style="2" bestFit="1" customWidth="1"/>
    <col min="2" max="2" width="20.42578125" style="2" bestFit="1" customWidth="1"/>
    <col min="3" max="3" width="29.85546875" style="2" bestFit="1" customWidth="1"/>
    <col min="4" max="4" width="25.5703125" style="2" customWidth="1"/>
    <col min="5" max="5" width="22.7109375" style="2" customWidth="1"/>
    <col min="6" max="6" width="47.5703125" style="2" bestFit="1" customWidth="1"/>
    <col min="7" max="16384" width="9.140625" style="2"/>
  </cols>
  <sheetData>
    <row r="1" spans="1:7" x14ac:dyDescent="0.25">
      <c r="A1" s="107" t="s">
        <v>0</v>
      </c>
      <c r="B1" s="107" t="s">
        <v>5</v>
      </c>
      <c r="C1" s="107" t="s">
        <v>11</v>
      </c>
      <c r="D1" s="105"/>
      <c r="E1" s="105"/>
      <c r="F1" s="105"/>
    </row>
    <row r="2" spans="1:7" x14ac:dyDescent="0.25">
      <c r="A2" s="5" t="s">
        <v>1</v>
      </c>
      <c r="B2" s="5" t="s">
        <v>6</v>
      </c>
      <c r="C2" s="5"/>
      <c r="D2" s="5" t="s">
        <v>2</v>
      </c>
      <c r="E2" s="5" t="s">
        <v>3</v>
      </c>
      <c r="F2" s="5"/>
    </row>
    <row r="3" spans="1:7" x14ac:dyDescent="0.25">
      <c r="A3" s="5" t="s">
        <v>473</v>
      </c>
      <c r="B3" s="5" t="s">
        <v>7</v>
      </c>
      <c r="C3" s="5" t="s">
        <v>726</v>
      </c>
      <c r="D3" s="5"/>
      <c r="E3" s="5" t="s">
        <v>3</v>
      </c>
      <c r="F3" s="5"/>
    </row>
    <row r="4" spans="1:7" x14ac:dyDescent="0.25">
      <c r="A4" s="5" t="s">
        <v>471</v>
      </c>
      <c r="B4" s="5"/>
      <c r="C4" s="5" t="s">
        <v>472</v>
      </c>
      <c r="D4" s="5"/>
      <c r="E4" s="5" t="s">
        <v>3</v>
      </c>
      <c r="F4" s="5" t="s">
        <v>904</v>
      </c>
    </row>
    <row r="5" spans="1:7" ht="75" x14ac:dyDescent="0.25">
      <c r="A5" s="5" t="s">
        <v>474</v>
      </c>
      <c r="B5" s="5" t="s">
        <v>95</v>
      </c>
      <c r="C5" s="5" t="s">
        <v>967</v>
      </c>
      <c r="D5" s="5"/>
      <c r="E5" s="5" t="s">
        <v>3</v>
      </c>
      <c r="F5" s="5" t="s">
        <v>475</v>
      </c>
    </row>
    <row r="6" spans="1:7" x14ac:dyDescent="0.25">
      <c r="A6" s="5" t="s">
        <v>476</v>
      </c>
      <c r="B6" s="5" t="s">
        <v>7</v>
      </c>
      <c r="C6" s="5" t="s">
        <v>459</v>
      </c>
      <c r="D6" s="5"/>
      <c r="E6" s="5"/>
      <c r="F6" s="5"/>
    </row>
    <row r="7" spans="1:7" ht="30" x14ac:dyDescent="0.25">
      <c r="A7" s="5" t="s">
        <v>524</v>
      </c>
      <c r="B7" s="5" t="s">
        <v>7</v>
      </c>
      <c r="C7" s="5" t="s">
        <v>539</v>
      </c>
      <c r="D7" s="5" t="s">
        <v>965</v>
      </c>
      <c r="E7" s="5" t="s">
        <v>3</v>
      </c>
      <c r="F7" s="5"/>
    </row>
    <row r="8" spans="1:7" ht="30" x14ac:dyDescent="0.25">
      <c r="A8" s="5" t="s">
        <v>494</v>
      </c>
      <c r="B8" s="5" t="s">
        <v>7</v>
      </c>
      <c r="C8" s="5"/>
      <c r="D8" s="5"/>
      <c r="E8" s="5" t="s">
        <v>747</v>
      </c>
      <c r="F8" s="5" t="s">
        <v>753</v>
      </c>
    </row>
    <row r="9" spans="1:7" ht="75" x14ac:dyDescent="0.25">
      <c r="A9" s="5" t="s">
        <v>515</v>
      </c>
      <c r="B9" s="5"/>
      <c r="C9" s="5" t="s">
        <v>516</v>
      </c>
      <c r="D9" s="5"/>
      <c r="E9" s="5" t="s">
        <v>905</v>
      </c>
      <c r="F9" s="5"/>
    </row>
    <row r="10" spans="1:7" ht="45" x14ac:dyDescent="0.25">
      <c r="A10" s="11" t="s">
        <v>477</v>
      </c>
      <c r="B10" s="5" t="s">
        <v>7</v>
      </c>
      <c r="C10" s="5" t="s">
        <v>727</v>
      </c>
      <c r="D10" s="5" t="s">
        <v>728</v>
      </c>
      <c r="E10" s="5" t="s">
        <v>3</v>
      </c>
      <c r="F10" s="5" t="s">
        <v>731</v>
      </c>
      <c r="G10"/>
    </row>
    <row r="11" spans="1:7" ht="45" x14ac:dyDescent="0.25">
      <c r="A11" s="11" t="s">
        <v>478</v>
      </c>
      <c r="B11" s="5" t="s">
        <v>479</v>
      </c>
      <c r="C11" s="5" t="s">
        <v>730</v>
      </c>
      <c r="D11" s="5"/>
      <c r="E11" s="5" t="s">
        <v>3</v>
      </c>
      <c r="F11" s="5" t="s">
        <v>906</v>
      </c>
    </row>
    <row r="12" spans="1:7" ht="30" x14ac:dyDescent="0.25">
      <c r="A12" s="5" t="s">
        <v>480</v>
      </c>
      <c r="B12" s="5" t="s">
        <v>479</v>
      </c>
      <c r="C12" s="5" t="s">
        <v>49</v>
      </c>
      <c r="D12" s="5"/>
      <c r="E12" s="5" t="s">
        <v>732</v>
      </c>
      <c r="F12" s="5"/>
    </row>
    <row r="13" spans="1:7" ht="30" x14ac:dyDescent="0.25">
      <c r="A13" s="5" t="s">
        <v>498</v>
      </c>
      <c r="B13" s="5" t="s">
        <v>95</v>
      </c>
      <c r="C13" s="5"/>
      <c r="D13" s="5"/>
      <c r="E13" s="5" t="s">
        <v>733</v>
      </c>
      <c r="F13" s="5"/>
    </row>
    <row r="14" spans="1:7" ht="30" x14ac:dyDescent="0.25">
      <c r="A14" s="5" t="s">
        <v>500</v>
      </c>
      <c r="B14" s="5" t="s">
        <v>479</v>
      </c>
      <c r="C14" s="5" t="s">
        <v>49</v>
      </c>
      <c r="D14" s="5"/>
      <c r="E14" s="5" t="s">
        <v>733</v>
      </c>
      <c r="F14" s="5"/>
    </row>
    <row r="15" spans="1:7" ht="30" x14ac:dyDescent="0.25">
      <c r="A15" s="5" t="s">
        <v>501</v>
      </c>
      <c r="B15" s="5" t="s">
        <v>95</v>
      </c>
      <c r="C15" s="5"/>
      <c r="D15" s="5"/>
      <c r="E15" s="5" t="s">
        <v>733</v>
      </c>
      <c r="F15" s="5"/>
    </row>
    <row r="16" spans="1:7" ht="30" x14ac:dyDescent="0.25">
      <c r="A16" s="5" t="s">
        <v>502</v>
      </c>
      <c r="B16" s="5" t="s">
        <v>95</v>
      </c>
      <c r="C16" s="5"/>
      <c r="D16" s="5" t="s">
        <v>836</v>
      </c>
      <c r="E16" s="5" t="s">
        <v>733</v>
      </c>
      <c r="F16" s="5"/>
    </row>
    <row r="17" spans="1:6" ht="30" x14ac:dyDescent="0.25">
      <c r="A17" s="5" t="s">
        <v>503</v>
      </c>
      <c r="B17" s="5" t="s">
        <v>479</v>
      </c>
      <c r="C17" s="5" t="s">
        <v>49</v>
      </c>
      <c r="D17" s="5"/>
      <c r="E17" s="5" t="s">
        <v>733</v>
      </c>
      <c r="F17" s="5"/>
    </row>
    <row r="18" spans="1:6" ht="30" x14ac:dyDescent="0.25">
      <c r="A18" s="5" t="s">
        <v>504</v>
      </c>
      <c r="B18" s="5" t="s">
        <v>95</v>
      </c>
      <c r="C18" s="5"/>
      <c r="D18" s="5"/>
      <c r="E18" s="5" t="s">
        <v>733</v>
      </c>
      <c r="F18" s="5"/>
    </row>
    <row r="19" spans="1:6" ht="30" x14ac:dyDescent="0.25">
      <c r="A19" s="5" t="s">
        <v>505</v>
      </c>
      <c r="B19" s="5" t="s">
        <v>479</v>
      </c>
      <c r="C19" s="5" t="s">
        <v>507</v>
      </c>
      <c r="D19" s="5"/>
      <c r="E19" s="5" t="s">
        <v>733</v>
      </c>
      <c r="F19" s="5"/>
    </row>
    <row r="20" spans="1:6" ht="30" x14ac:dyDescent="0.25">
      <c r="A20" s="5" t="s">
        <v>506</v>
      </c>
      <c r="B20" s="5" t="s">
        <v>95</v>
      </c>
      <c r="C20" s="5"/>
      <c r="D20" s="5"/>
      <c r="E20" s="5" t="s">
        <v>733</v>
      </c>
      <c r="F20" s="5"/>
    </row>
    <row r="21" spans="1:6" x14ac:dyDescent="0.25">
      <c r="A21" s="5" t="s">
        <v>725</v>
      </c>
      <c r="B21" s="5"/>
      <c r="C21" s="5"/>
      <c r="D21" s="5" t="s">
        <v>481</v>
      </c>
      <c r="E21" s="5" t="s">
        <v>3</v>
      </c>
      <c r="F21" s="5" t="s">
        <v>907</v>
      </c>
    </row>
    <row r="22" spans="1:6" x14ac:dyDescent="0.25">
      <c r="A22" s="5" t="s">
        <v>482</v>
      </c>
      <c r="B22" s="5" t="s">
        <v>7</v>
      </c>
      <c r="C22" s="5" t="s">
        <v>483</v>
      </c>
      <c r="D22" s="5"/>
      <c r="E22" s="5" t="s">
        <v>729</v>
      </c>
      <c r="F22" s="5"/>
    </row>
    <row r="23" spans="1:6" ht="30" x14ac:dyDescent="0.25">
      <c r="A23" s="5" t="s">
        <v>575</v>
      </c>
      <c r="B23" s="5" t="s">
        <v>459</v>
      </c>
      <c r="C23" s="5"/>
      <c r="D23" s="5"/>
      <c r="E23" s="5"/>
      <c r="F23" s="5" t="s">
        <v>574</v>
      </c>
    </row>
    <row r="24" spans="1:6" x14ac:dyDescent="0.25">
      <c r="A24" s="5" t="s">
        <v>485</v>
      </c>
      <c r="B24" s="5" t="s">
        <v>7</v>
      </c>
      <c r="C24" s="5" t="s">
        <v>120</v>
      </c>
      <c r="D24" s="5" t="s">
        <v>486</v>
      </c>
      <c r="E24" s="5"/>
      <c r="F24" s="5" t="s">
        <v>908</v>
      </c>
    </row>
    <row r="25" spans="1:6" x14ac:dyDescent="0.25">
      <c r="A25" s="5" t="s">
        <v>487</v>
      </c>
      <c r="B25" s="5" t="s">
        <v>41</v>
      </c>
      <c r="C25" s="5"/>
      <c r="D25" s="5"/>
      <c r="E25" s="5"/>
      <c r="F25" s="5" t="s">
        <v>908</v>
      </c>
    </row>
    <row r="26" spans="1:6" x14ac:dyDescent="0.25">
      <c r="A26" s="5" t="s">
        <v>517</v>
      </c>
      <c r="B26" s="5" t="s">
        <v>7</v>
      </c>
      <c r="C26" s="5"/>
      <c r="D26" s="5"/>
      <c r="E26" s="5"/>
      <c r="F26" s="5" t="s">
        <v>908</v>
      </c>
    </row>
    <row r="27" spans="1:6" x14ac:dyDescent="0.25">
      <c r="A27" s="5" t="s">
        <v>491</v>
      </c>
      <c r="B27" s="5" t="s">
        <v>7</v>
      </c>
      <c r="C27" s="5"/>
      <c r="D27" s="5"/>
      <c r="E27" s="5" t="s">
        <v>723</v>
      </c>
      <c r="F27" s="5"/>
    </row>
    <row r="28" spans="1:6" x14ac:dyDescent="0.25">
      <c r="A28" s="5" t="s">
        <v>492</v>
      </c>
      <c r="B28" s="5" t="s">
        <v>95</v>
      </c>
      <c r="C28" s="5"/>
      <c r="D28" s="5"/>
      <c r="E28" s="5" t="s">
        <v>723</v>
      </c>
      <c r="F28" s="5"/>
    </row>
    <row r="29" spans="1:6" x14ac:dyDescent="0.25">
      <c r="A29" s="5" t="s">
        <v>572</v>
      </c>
      <c r="B29" s="5" t="s">
        <v>7</v>
      </c>
      <c r="C29" s="5"/>
      <c r="D29" s="5"/>
      <c r="E29" s="5" t="s">
        <v>723</v>
      </c>
      <c r="F29" s="5"/>
    </row>
    <row r="30" spans="1:6" x14ac:dyDescent="0.25">
      <c r="A30" s="5" t="s">
        <v>573</v>
      </c>
      <c r="B30" s="5" t="s">
        <v>7</v>
      </c>
      <c r="C30" s="5"/>
      <c r="D30" s="5"/>
      <c r="E30" s="5" t="s">
        <v>723</v>
      </c>
      <c r="F30" s="5"/>
    </row>
    <row r="31" spans="1:6" x14ac:dyDescent="0.25">
      <c r="A31" s="5" t="s">
        <v>969</v>
      </c>
      <c r="B31" s="5" t="s">
        <v>7</v>
      </c>
      <c r="C31" s="5"/>
      <c r="D31" s="5"/>
      <c r="E31" s="5" t="s">
        <v>722</v>
      </c>
      <c r="F31" s="5"/>
    </row>
    <row r="32" spans="1:6" ht="30" x14ac:dyDescent="0.25">
      <c r="A32" s="5" t="s">
        <v>724</v>
      </c>
      <c r="B32" s="5" t="s">
        <v>95</v>
      </c>
      <c r="C32" s="5"/>
      <c r="D32" s="5"/>
      <c r="E32" s="5" t="s">
        <v>722</v>
      </c>
      <c r="F32" s="5"/>
    </row>
    <row r="33" spans="1:8" x14ac:dyDescent="0.25">
      <c r="A33" s="5" t="s">
        <v>170</v>
      </c>
      <c r="B33" s="5" t="s">
        <v>7</v>
      </c>
      <c r="C33" s="5"/>
      <c r="D33" s="5"/>
      <c r="E33" s="5" t="s">
        <v>729</v>
      </c>
      <c r="F33" s="5"/>
    </row>
    <row r="34" spans="1:8" x14ac:dyDescent="0.25">
      <c r="A34" s="5" t="s">
        <v>570</v>
      </c>
      <c r="B34" s="5" t="s">
        <v>7</v>
      </c>
      <c r="C34" s="5"/>
      <c r="D34" s="5"/>
      <c r="E34" s="5" t="s">
        <v>722</v>
      </c>
      <c r="F34" s="5"/>
    </row>
    <row r="35" spans="1:8" x14ac:dyDescent="0.25">
      <c r="A35" s="5" t="s">
        <v>571</v>
      </c>
      <c r="B35" s="5" t="s">
        <v>7</v>
      </c>
      <c r="C35" s="5"/>
      <c r="D35" s="5"/>
      <c r="E35" s="5" t="s">
        <v>722</v>
      </c>
      <c r="F35" s="5"/>
    </row>
    <row r="36" spans="1:8" ht="30" x14ac:dyDescent="0.25">
      <c r="A36" s="5" t="s">
        <v>734</v>
      </c>
      <c r="B36" s="5" t="s">
        <v>495</v>
      </c>
      <c r="C36" s="5"/>
      <c r="D36" s="5"/>
      <c r="E36" s="5" t="s">
        <v>735</v>
      </c>
      <c r="F36" s="5" t="s">
        <v>496</v>
      </c>
    </row>
    <row r="37" spans="1:8" ht="30" x14ac:dyDescent="0.25">
      <c r="A37" s="5" t="s">
        <v>558</v>
      </c>
      <c r="B37" s="5" t="s">
        <v>95</v>
      </c>
      <c r="C37" s="5"/>
      <c r="D37" s="5"/>
      <c r="E37" s="5" t="s">
        <v>735</v>
      </c>
      <c r="F37" s="5"/>
    </row>
    <row r="38" spans="1:8" ht="30" x14ac:dyDescent="0.25">
      <c r="A38" s="5" t="s">
        <v>542</v>
      </c>
      <c r="B38" s="5" t="s">
        <v>7</v>
      </c>
      <c r="C38" s="5" t="s">
        <v>544</v>
      </c>
      <c r="D38" s="5"/>
      <c r="E38" s="5" t="s">
        <v>735</v>
      </c>
      <c r="F38" s="5" t="s">
        <v>553</v>
      </c>
    </row>
    <row r="39" spans="1:8" ht="30" x14ac:dyDescent="0.25">
      <c r="A39" s="5" t="s">
        <v>540</v>
      </c>
      <c r="B39" s="5" t="s">
        <v>495</v>
      </c>
      <c r="C39" s="5" t="s">
        <v>909</v>
      </c>
      <c r="D39" s="5"/>
      <c r="E39" s="5" t="s">
        <v>735</v>
      </c>
      <c r="F39" s="5" t="s">
        <v>913</v>
      </c>
    </row>
    <row r="40" spans="1:8" ht="30" x14ac:dyDescent="0.25">
      <c r="A40" s="5" t="s">
        <v>541</v>
      </c>
      <c r="B40" s="5" t="s">
        <v>95</v>
      </c>
      <c r="C40" s="5"/>
      <c r="D40" s="5"/>
      <c r="E40" s="5" t="s">
        <v>735</v>
      </c>
      <c r="F40" s="5" t="s">
        <v>736</v>
      </c>
    </row>
    <row r="41" spans="1:8" ht="30" x14ac:dyDescent="0.25">
      <c r="A41" s="5" t="s">
        <v>543</v>
      </c>
      <c r="B41" s="5" t="s">
        <v>7</v>
      </c>
      <c r="C41" s="5" t="s">
        <v>544</v>
      </c>
      <c r="D41" s="5"/>
      <c r="E41" s="5" t="s">
        <v>735</v>
      </c>
      <c r="F41" s="5"/>
    </row>
    <row r="42" spans="1:8" ht="30" x14ac:dyDescent="0.25">
      <c r="A42" s="5" t="s">
        <v>554</v>
      </c>
      <c r="B42" s="5" t="s">
        <v>7</v>
      </c>
      <c r="C42" s="5" t="s">
        <v>555</v>
      </c>
      <c r="D42" s="5" t="s">
        <v>557</v>
      </c>
      <c r="E42" s="5" t="s">
        <v>735</v>
      </c>
      <c r="F42" s="5" t="s">
        <v>556</v>
      </c>
    </row>
    <row r="43" spans="1:8" x14ac:dyDescent="0.25">
      <c r="A43" s="5" t="s">
        <v>497</v>
      </c>
      <c r="B43" s="5" t="s">
        <v>95</v>
      </c>
      <c r="C43" s="5" t="s">
        <v>909</v>
      </c>
      <c r="D43" s="5"/>
      <c r="E43" s="5" t="s">
        <v>911</v>
      </c>
      <c r="F43" s="5" t="s">
        <v>910</v>
      </c>
    </row>
    <row r="44" spans="1:8" x14ac:dyDescent="0.25">
      <c r="A44" s="5" t="s">
        <v>912</v>
      </c>
      <c r="B44" s="5" t="s">
        <v>7</v>
      </c>
      <c r="C44" s="5" t="s">
        <v>570</v>
      </c>
      <c r="D44" s="5"/>
      <c r="E44" s="5" t="s">
        <v>722</v>
      </c>
      <c r="F44" s="5"/>
    </row>
    <row r="45" spans="1:8" x14ac:dyDescent="0.25">
      <c r="A45" s="5" t="s">
        <v>567</v>
      </c>
      <c r="B45" s="5" t="s">
        <v>7</v>
      </c>
      <c r="C45" s="5" t="s">
        <v>571</v>
      </c>
      <c r="D45" s="5"/>
      <c r="E45" s="5" t="s">
        <v>722</v>
      </c>
      <c r="F45" s="5"/>
    </row>
    <row r="46" spans="1:8" x14ac:dyDescent="0.25">
      <c r="A46" s="5" t="s">
        <v>568</v>
      </c>
      <c r="B46" s="5" t="s">
        <v>7</v>
      </c>
      <c r="C46" s="5" t="s">
        <v>572</v>
      </c>
      <c r="D46" s="5"/>
      <c r="E46" s="5" t="s">
        <v>723</v>
      </c>
      <c r="F46" s="5"/>
    </row>
    <row r="47" spans="1:8" x14ac:dyDescent="0.25">
      <c r="A47" s="5" t="s">
        <v>569</v>
      </c>
      <c r="B47" s="5" t="s">
        <v>7</v>
      </c>
      <c r="C47" s="5" t="s">
        <v>573</v>
      </c>
      <c r="D47" s="5"/>
      <c r="E47" s="5" t="s">
        <v>723</v>
      </c>
      <c r="F47" s="5"/>
    </row>
    <row r="48" spans="1:8" ht="30" x14ac:dyDescent="0.25">
      <c r="A48" s="5" t="s">
        <v>58</v>
      </c>
      <c r="B48" s="5" t="s">
        <v>7</v>
      </c>
      <c r="C48" s="5"/>
      <c r="D48" s="5"/>
      <c r="E48" s="5" t="s">
        <v>3</v>
      </c>
      <c r="F48" s="5"/>
      <c r="H48" s="2" t="s">
        <v>488</v>
      </c>
    </row>
    <row r="49" spans="1:10" ht="30" x14ac:dyDescent="0.25">
      <c r="A49" s="5" t="s">
        <v>57</v>
      </c>
      <c r="B49" s="5" t="s">
        <v>41</v>
      </c>
      <c r="C49" s="5"/>
      <c r="D49" s="5"/>
      <c r="E49" s="5" t="s">
        <v>3</v>
      </c>
      <c r="F49" s="5"/>
      <c r="H49" s="2" t="s">
        <v>368</v>
      </c>
      <c r="I49" s="2" t="s">
        <v>489</v>
      </c>
      <c r="J49" s="2" t="s">
        <v>490</v>
      </c>
    </row>
    <row r="50" spans="1:10" ht="135" x14ac:dyDescent="0.25">
      <c r="H50" s="2" t="s">
        <v>508</v>
      </c>
    </row>
    <row r="53" spans="1:10" s="3" customFormat="1" x14ac:dyDescent="0.25">
      <c r="A53" s="106" t="str">
        <f>A4</f>
        <v>voucher No</v>
      </c>
      <c r="B53" s="106" t="str">
        <f>A3</f>
        <v>transaction type</v>
      </c>
      <c r="C53" s="106" t="str">
        <f>A5</f>
        <v>transaction_date</v>
      </c>
      <c r="D53" s="106" t="str">
        <f>A6</f>
        <v>narration</v>
      </c>
      <c r="E53" s="106" t="str">
        <f>A27</f>
        <v>invoice_no</v>
      </c>
    </row>
    <row r="54" spans="1:10" x14ac:dyDescent="0.25">
      <c r="A54" s="2" t="s">
        <v>720</v>
      </c>
      <c r="B54" s="108" t="s">
        <v>32</v>
      </c>
      <c r="C54" s="108">
        <v>44197</v>
      </c>
      <c r="D54" s="2" t="s">
        <v>721</v>
      </c>
      <c r="E54" s="2" t="s">
        <v>739</v>
      </c>
    </row>
    <row r="55" spans="1:10" x14ac:dyDescent="0.25">
      <c r="A55" s="2" t="s">
        <v>743</v>
      </c>
      <c r="B55" s="2" t="s">
        <v>745</v>
      </c>
      <c r="C55" s="108">
        <v>44198</v>
      </c>
      <c r="D55" s="2" t="s">
        <v>746</v>
      </c>
    </row>
    <row r="56" spans="1:10" x14ac:dyDescent="0.25">
      <c r="A56" s="2" t="s">
        <v>744</v>
      </c>
      <c r="B56" s="2" t="s">
        <v>745</v>
      </c>
      <c r="C56" s="108">
        <v>44199</v>
      </c>
      <c r="D56" s="2" t="s">
        <v>746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8" fitToHeight="0" orientation="landscape" blackAndWhite="1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20" zoomScaleNormal="120" workbookViewId="0">
      <selection activeCell="A12" sqref="A12"/>
    </sheetView>
  </sheetViews>
  <sheetFormatPr defaultRowHeight="15" x14ac:dyDescent="0.25"/>
  <cols>
    <col min="1" max="1" width="19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  <col min="8" max="8" width="11" bestFit="1" customWidth="1"/>
    <col min="9" max="9" width="9.710937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509</v>
      </c>
      <c r="B3" s="10" t="s">
        <v>6</v>
      </c>
      <c r="C3" s="10" t="s">
        <v>512</v>
      </c>
      <c r="D3" s="10"/>
      <c r="E3" s="10" t="s">
        <v>3</v>
      </c>
      <c r="F3" s="10" t="s">
        <v>609</v>
      </c>
    </row>
    <row r="4" spans="1:6" x14ac:dyDescent="0.25">
      <c r="A4" s="10" t="s">
        <v>510</v>
      </c>
      <c r="B4" s="10"/>
      <c r="C4" s="10" t="s">
        <v>511</v>
      </c>
      <c r="D4" s="10"/>
      <c r="E4" s="10" t="s">
        <v>3</v>
      </c>
      <c r="F4" s="10"/>
    </row>
    <row r="5" spans="1:6" x14ac:dyDescent="0.25">
      <c r="A5" s="10" t="s">
        <v>63</v>
      </c>
      <c r="B5" s="10"/>
      <c r="C5" s="5" t="s">
        <v>513</v>
      </c>
      <c r="D5" s="10"/>
      <c r="E5" s="10" t="s">
        <v>3</v>
      </c>
      <c r="F5" s="10"/>
    </row>
    <row r="6" spans="1:6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536</v>
      </c>
    </row>
    <row r="7" spans="1:6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536</v>
      </c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535</v>
      </c>
    </row>
    <row r="9" spans="1:6" x14ac:dyDescent="0.25">
      <c r="A9" s="5" t="s">
        <v>429</v>
      </c>
      <c r="B9" s="10" t="s">
        <v>7</v>
      </c>
      <c r="C9" s="5"/>
      <c r="D9" s="10"/>
      <c r="E9" s="10"/>
      <c r="F9" s="10"/>
    </row>
    <row r="10" spans="1:6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25">
      <c r="A17" s="109" t="str">
        <f>A3</f>
        <v>srno</v>
      </c>
      <c r="B17" s="109" t="str">
        <f>A4</f>
        <v>transaction_Id</v>
      </c>
      <c r="C17" s="109" t="str">
        <f>A5</f>
        <v>ledger id</v>
      </c>
      <c r="D17" s="109" t="str">
        <f>A6</f>
        <v>dr</v>
      </c>
      <c r="E17" s="109" t="str">
        <f>A7</f>
        <v>cr</v>
      </c>
      <c r="F17" s="109" t="str">
        <f>A8</f>
        <v>amount</v>
      </c>
      <c r="G17" s="109" t="str">
        <f>A2</f>
        <v>Id</v>
      </c>
      <c r="H17" s="109" t="str">
        <f>A10</f>
        <v>fc_amount</v>
      </c>
      <c r="I17" s="109" t="str">
        <f>A11</f>
        <v>fc_rate</v>
      </c>
      <c r="J17" s="109" t="str">
        <f>A12</f>
        <v>currency</v>
      </c>
    </row>
    <row r="18" spans="1:10" x14ac:dyDescent="0.25">
      <c r="A18" s="110">
        <v>1</v>
      </c>
      <c r="B18" s="110">
        <v>1</v>
      </c>
      <c r="C18" s="110" t="s">
        <v>116</v>
      </c>
      <c r="D18" s="110">
        <v>1000</v>
      </c>
      <c r="E18" s="110"/>
      <c r="F18" s="110">
        <v>1000</v>
      </c>
      <c r="G18" s="110">
        <v>1</v>
      </c>
      <c r="H18" s="110">
        <v>10</v>
      </c>
      <c r="I18" s="110">
        <f>D18/H18</f>
        <v>100</v>
      </c>
      <c r="J18" s="110" t="s">
        <v>406</v>
      </c>
    </row>
    <row r="19" spans="1:10" x14ac:dyDescent="0.25">
      <c r="A19" s="110">
        <v>2</v>
      </c>
      <c r="B19" s="110">
        <v>1</v>
      </c>
      <c r="C19" s="110" t="s">
        <v>32</v>
      </c>
      <c r="D19" s="110"/>
      <c r="E19" s="110">
        <v>1000</v>
      </c>
      <c r="F19" s="110">
        <v>-1000</v>
      </c>
      <c r="G19" s="110">
        <v>2</v>
      </c>
      <c r="H19" s="110">
        <v>10</v>
      </c>
      <c r="I19" s="110">
        <f>E19/H19</f>
        <v>100</v>
      </c>
      <c r="J19" s="110" t="s">
        <v>406</v>
      </c>
    </row>
    <row r="20" spans="1:10" x14ac:dyDescent="0.25">
      <c r="A20" s="111">
        <v>1</v>
      </c>
      <c r="B20" s="111">
        <v>2</v>
      </c>
      <c r="C20" s="111" t="s">
        <v>711</v>
      </c>
      <c r="D20" s="111">
        <v>600</v>
      </c>
      <c r="E20" s="111"/>
      <c r="F20" s="111">
        <v>600</v>
      </c>
      <c r="G20" s="111">
        <v>3</v>
      </c>
      <c r="H20" s="111"/>
      <c r="I20" s="111"/>
      <c r="J20" s="111"/>
    </row>
    <row r="21" spans="1:10" x14ac:dyDescent="0.25">
      <c r="A21" s="111">
        <v>2</v>
      </c>
      <c r="B21" s="111">
        <v>2</v>
      </c>
      <c r="C21" s="111" t="s">
        <v>116</v>
      </c>
      <c r="D21" s="111"/>
      <c r="E21" s="111">
        <v>600</v>
      </c>
      <c r="F21" s="111">
        <v>-600</v>
      </c>
      <c r="G21" s="111">
        <v>4</v>
      </c>
      <c r="H21" s="111"/>
      <c r="I21" s="111"/>
      <c r="J21" s="111"/>
    </row>
    <row r="22" spans="1:10" x14ac:dyDescent="0.25">
      <c r="A22" s="110">
        <v>1</v>
      </c>
      <c r="B22" s="110">
        <v>3</v>
      </c>
      <c r="C22" s="110" t="s">
        <v>711</v>
      </c>
      <c r="D22" s="110">
        <v>200</v>
      </c>
      <c r="E22" s="110"/>
      <c r="F22" s="110">
        <v>200</v>
      </c>
      <c r="G22" s="110">
        <v>5</v>
      </c>
      <c r="H22" s="110"/>
      <c r="I22" s="110"/>
      <c r="J22" s="110"/>
    </row>
    <row r="23" spans="1:10" x14ac:dyDescent="0.25">
      <c r="A23" s="110">
        <v>2</v>
      </c>
      <c r="B23" s="110">
        <v>3</v>
      </c>
      <c r="C23" s="110" t="s">
        <v>116</v>
      </c>
      <c r="D23" s="110"/>
      <c r="E23" s="110">
        <v>200</v>
      </c>
      <c r="F23" s="110">
        <v>-200</v>
      </c>
      <c r="G23" s="110">
        <v>6</v>
      </c>
      <c r="H23" s="110"/>
      <c r="I23" s="110"/>
      <c r="J23" s="110"/>
    </row>
    <row r="24" spans="1:10" x14ac:dyDescent="0.25">
      <c r="A24" s="111">
        <v>1</v>
      </c>
      <c r="B24" s="111">
        <v>4</v>
      </c>
      <c r="C24" s="111" t="s">
        <v>33</v>
      </c>
      <c r="D24" s="111">
        <v>500</v>
      </c>
      <c r="E24" s="111"/>
      <c r="F24" s="111">
        <v>500</v>
      </c>
      <c r="G24" s="111">
        <v>7</v>
      </c>
      <c r="H24" s="111"/>
      <c r="I24" s="111"/>
      <c r="J24" s="111"/>
    </row>
    <row r="25" spans="1:10" x14ac:dyDescent="0.25">
      <c r="A25" s="111">
        <v>2</v>
      </c>
      <c r="B25" s="111">
        <v>4</v>
      </c>
      <c r="C25" s="111" t="s">
        <v>32</v>
      </c>
      <c r="D25" s="111"/>
      <c r="E25" s="111">
        <v>200</v>
      </c>
      <c r="F25" s="111">
        <f>-E25</f>
        <v>-200</v>
      </c>
      <c r="G25" s="111">
        <v>8</v>
      </c>
      <c r="H25" s="111"/>
      <c r="I25" s="111"/>
      <c r="J25" s="111"/>
    </row>
    <row r="26" spans="1:10" x14ac:dyDescent="0.25">
      <c r="A26" s="111">
        <v>3</v>
      </c>
      <c r="B26" s="111">
        <v>4</v>
      </c>
      <c r="C26" s="111" t="s">
        <v>903</v>
      </c>
      <c r="D26" s="111"/>
      <c r="E26" s="111">
        <v>300</v>
      </c>
      <c r="F26" s="111">
        <f>-E26</f>
        <v>-300</v>
      </c>
      <c r="G26" s="111">
        <v>9</v>
      </c>
      <c r="H26" s="111"/>
      <c r="I26" s="111"/>
      <c r="J26" s="1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14" sqref="D14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37.28515625" customWidth="1"/>
    <col min="4" max="4" width="23.140625" bestFit="1" customWidth="1"/>
    <col min="5" max="5" width="13.5703125" customWidth="1"/>
    <col min="6" max="6" width="30.5703125" bestFit="1" customWidth="1"/>
    <col min="13" max="13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518</v>
      </c>
      <c r="B3" s="10"/>
      <c r="C3" s="10" t="s">
        <v>519</v>
      </c>
      <c r="D3" s="10"/>
      <c r="E3" s="10"/>
      <c r="F3" s="10"/>
    </row>
    <row r="4" spans="1:6" ht="30" x14ac:dyDescent="0.25">
      <c r="A4" s="5" t="s">
        <v>738</v>
      </c>
      <c r="B4" s="10" t="s">
        <v>7</v>
      </c>
      <c r="C4" s="5" t="s">
        <v>896</v>
      </c>
      <c r="D4" s="10"/>
      <c r="E4" s="10" t="s">
        <v>3</v>
      </c>
      <c r="F4" s="10"/>
    </row>
    <row r="5" spans="1:6" s="2" customFormat="1" ht="30" x14ac:dyDescent="0.25">
      <c r="A5" s="5" t="s">
        <v>402</v>
      </c>
      <c r="B5" s="5" t="s">
        <v>7</v>
      </c>
      <c r="C5" s="5" t="s">
        <v>925</v>
      </c>
      <c r="D5" s="5" t="s">
        <v>890</v>
      </c>
      <c r="E5" s="5" t="s">
        <v>3</v>
      </c>
      <c r="F5" s="5"/>
    </row>
    <row r="6" spans="1:6" x14ac:dyDescent="0.25">
      <c r="A6" s="5" t="s">
        <v>737</v>
      </c>
      <c r="B6" s="10" t="s">
        <v>95</v>
      </c>
      <c r="C6" s="5" t="s">
        <v>926</v>
      </c>
      <c r="D6" s="10"/>
      <c r="E6" s="10"/>
      <c r="F6" s="10"/>
    </row>
    <row r="7" spans="1:6" x14ac:dyDescent="0.25">
      <c r="A7" s="5" t="s">
        <v>493</v>
      </c>
      <c r="B7" s="10" t="s">
        <v>95</v>
      </c>
      <c r="C7" s="5" t="s">
        <v>761</v>
      </c>
      <c r="D7" s="10"/>
      <c r="E7" s="10"/>
      <c r="F7" s="10" t="s">
        <v>762</v>
      </c>
    </row>
    <row r="8" spans="1:6" x14ac:dyDescent="0.25">
      <c r="A8" s="5" t="s">
        <v>533</v>
      </c>
      <c r="B8" s="10" t="s">
        <v>190</v>
      </c>
      <c r="C8" s="5"/>
      <c r="D8" s="10"/>
      <c r="E8" s="10"/>
      <c r="F8" s="10" t="s">
        <v>514</v>
      </c>
    </row>
    <row r="9" spans="1:6" x14ac:dyDescent="0.25">
      <c r="A9" s="5" t="s">
        <v>534</v>
      </c>
      <c r="B9" s="10" t="s">
        <v>190</v>
      </c>
      <c r="C9" s="5"/>
      <c r="D9" s="10"/>
      <c r="E9" s="10"/>
      <c r="F9" s="10" t="s">
        <v>514</v>
      </c>
    </row>
    <row r="10" spans="1:6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535</v>
      </c>
    </row>
    <row r="11" spans="1:6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25">
      <c r="A13" s="10" t="s">
        <v>63</v>
      </c>
      <c r="B13" s="5" t="s">
        <v>513</v>
      </c>
      <c r="C13" s="10"/>
      <c r="D13" s="10" t="s">
        <v>3</v>
      </c>
      <c r="E13" s="10"/>
      <c r="F13" s="10"/>
    </row>
    <row r="14" spans="1:6" x14ac:dyDescent="0.25">
      <c r="A14" s="5" t="s">
        <v>65</v>
      </c>
      <c r="B14" s="10"/>
      <c r="C14" s="10"/>
      <c r="D14" s="10" t="s">
        <v>395</v>
      </c>
      <c r="E14" s="10"/>
      <c r="F14" s="10"/>
    </row>
    <row r="15" spans="1:6" ht="14.25" customHeight="1" x14ac:dyDescent="0.25">
      <c r="A15" s="5" t="s">
        <v>58</v>
      </c>
      <c r="B15" s="10" t="s">
        <v>7</v>
      </c>
      <c r="C15" s="10"/>
      <c r="D15" s="10"/>
      <c r="E15" s="10" t="s">
        <v>3</v>
      </c>
      <c r="F15" s="10"/>
    </row>
    <row r="16" spans="1:6" ht="15.75" customHeight="1" x14ac:dyDescent="0.25">
      <c r="A16" s="5" t="s">
        <v>57</v>
      </c>
      <c r="B16" s="10" t="s">
        <v>41</v>
      </c>
      <c r="C16" s="10"/>
      <c r="D16" s="10"/>
      <c r="E16" s="10" t="s">
        <v>3</v>
      </c>
      <c r="F16" s="10"/>
    </row>
    <row r="19" spans="1:13" s="47" customFormat="1" x14ac:dyDescent="0.25">
      <c r="A19" s="109" t="str">
        <f>A3</f>
        <v>transaction_details_Id</v>
      </c>
      <c r="B19" s="109" t="str">
        <f>A5</f>
        <v>ref_no</v>
      </c>
      <c r="C19" s="109" t="str">
        <f>A6</f>
        <v>ref_Date</v>
      </c>
      <c r="D19" s="109" t="str">
        <f>A4</f>
        <v>ref_type</v>
      </c>
      <c r="E19" s="109" t="str">
        <f>A8</f>
        <v>dr</v>
      </c>
      <c r="F19" s="109" t="str">
        <f>A9</f>
        <v>cr</v>
      </c>
      <c r="G19" s="109" t="str">
        <f>A10</f>
        <v>amount</v>
      </c>
      <c r="H19" s="109" t="str">
        <f>A11</f>
        <v>fc_amount</v>
      </c>
      <c r="I19" s="109" t="str">
        <f>A12</f>
        <v>fc_rate</v>
      </c>
      <c r="J19" s="109" t="str">
        <f>A2</f>
        <v>Id</v>
      </c>
      <c r="K19" s="109" t="str">
        <f>A7</f>
        <v>due date</v>
      </c>
      <c r="L19" s="109" t="str">
        <f>A13</f>
        <v>ledger id</v>
      </c>
      <c r="M19" s="109" t="str">
        <f>A14</f>
        <v>currency</v>
      </c>
    </row>
    <row r="20" spans="1:13" x14ac:dyDescent="0.25">
      <c r="A20">
        <f>transactions_details!A18</f>
        <v>1</v>
      </c>
      <c r="B20" t="str">
        <f>transactions!E54</f>
        <v>sale 1</v>
      </c>
      <c r="C20" s="55">
        <f>transactions!C54</f>
        <v>44197</v>
      </c>
      <c r="D20" t="s">
        <v>740</v>
      </c>
      <c r="E20">
        <v>500</v>
      </c>
      <c r="G20">
        <v>500</v>
      </c>
      <c r="J20">
        <v>1</v>
      </c>
      <c r="K20" s="55">
        <f>C20+30</f>
        <v>44227</v>
      </c>
      <c r="L20" s="55" t="str">
        <f>transactions_details!C18</f>
        <v>xyz</v>
      </c>
    </row>
    <row r="21" spans="1:13" x14ac:dyDescent="0.25">
      <c r="A21">
        <v>1</v>
      </c>
      <c r="B21" t="s">
        <v>741</v>
      </c>
      <c r="C21" s="55">
        <v>44197</v>
      </c>
      <c r="D21" t="s">
        <v>740</v>
      </c>
      <c r="E21">
        <v>500</v>
      </c>
      <c r="G21">
        <v>500</v>
      </c>
      <c r="J21">
        <v>2</v>
      </c>
      <c r="K21" s="55">
        <f t="shared" ref="K21" si="0">C21+30</f>
        <v>44227</v>
      </c>
      <c r="L21" s="55" t="str">
        <f>transactions_details!C18</f>
        <v>xyz</v>
      </c>
    </row>
    <row r="22" spans="1:13" x14ac:dyDescent="0.25">
      <c r="A22">
        <v>4</v>
      </c>
      <c r="B22" t="str">
        <f>B20</f>
        <v>sale 1</v>
      </c>
      <c r="C22" s="55">
        <v>44198</v>
      </c>
      <c r="D22" t="s">
        <v>742</v>
      </c>
      <c r="F22">
        <v>300</v>
      </c>
      <c r="G22">
        <v>-300</v>
      </c>
      <c r="J22">
        <v>3</v>
      </c>
      <c r="K22" s="55"/>
      <c r="L22" s="55" t="str">
        <f>transactions_details!C21</f>
        <v>xyz</v>
      </c>
    </row>
    <row r="23" spans="1:13" x14ac:dyDescent="0.25">
      <c r="A23">
        <v>4</v>
      </c>
      <c r="B23" t="str">
        <f>B21</f>
        <v>sale 2</v>
      </c>
      <c r="C23" s="55">
        <v>44198</v>
      </c>
      <c r="D23" t="s">
        <v>742</v>
      </c>
      <c r="F23">
        <v>300</v>
      </c>
      <c r="G23">
        <v>-300</v>
      </c>
      <c r="J23">
        <v>4</v>
      </c>
      <c r="K23" s="55"/>
      <c r="L23" s="55" t="str">
        <f>transactions_details!C21</f>
        <v>xyz</v>
      </c>
    </row>
    <row r="24" spans="1:13" x14ac:dyDescent="0.25">
      <c r="A24">
        <v>6</v>
      </c>
      <c r="B24" t="str">
        <f>transactions!A56</f>
        <v>br2</v>
      </c>
      <c r="C24" s="55">
        <v>44199</v>
      </c>
      <c r="D24" t="s">
        <v>748</v>
      </c>
      <c r="F24">
        <v>200</v>
      </c>
      <c r="G24">
        <v>-200</v>
      </c>
      <c r="J24">
        <v>5</v>
      </c>
      <c r="K24" s="55"/>
      <c r="L24" s="55" t="str">
        <f>transactions_details!C23</f>
        <v>xyz</v>
      </c>
    </row>
    <row r="25" spans="1:13" x14ac:dyDescent="0.25">
      <c r="A25" s="13"/>
      <c r="B25" s="13" t="str">
        <f>B24</f>
        <v>br2</v>
      </c>
      <c r="C25" s="123">
        <v>44200</v>
      </c>
      <c r="D25" s="13" t="s">
        <v>749</v>
      </c>
      <c r="E25" s="13">
        <v>200</v>
      </c>
      <c r="F25" s="13"/>
      <c r="G25" s="13">
        <v>200</v>
      </c>
      <c r="H25" s="13"/>
      <c r="I25" s="13"/>
      <c r="J25" s="13">
        <v>6</v>
      </c>
      <c r="L25" s="55" t="str">
        <f>L24</f>
        <v>xyz</v>
      </c>
      <c r="M25" s="168" t="s">
        <v>751</v>
      </c>
    </row>
    <row r="26" spans="1:13" x14ac:dyDescent="0.25">
      <c r="A26" s="13"/>
      <c r="B26" s="13" t="str">
        <f>B22</f>
        <v>sale 1</v>
      </c>
      <c r="C26" s="123">
        <v>44200</v>
      </c>
      <c r="D26" s="13" t="s">
        <v>750</v>
      </c>
      <c r="E26" s="13"/>
      <c r="F26" s="13">
        <v>50</v>
      </c>
      <c r="G26" s="13">
        <v>-50</v>
      </c>
      <c r="H26" s="13"/>
      <c r="I26" s="13"/>
      <c r="J26" s="13">
        <v>7</v>
      </c>
      <c r="L26" s="55" t="str">
        <f>L25</f>
        <v>xyz</v>
      </c>
      <c r="M26" s="168"/>
    </row>
    <row r="27" spans="1:13" x14ac:dyDescent="0.25">
      <c r="A27" s="13"/>
      <c r="B27" s="13" t="str">
        <f>B23</f>
        <v>sale 2</v>
      </c>
      <c r="C27" s="123">
        <v>44200</v>
      </c>
      <c r="D27" s="13" t="s">
        <v>749</v>
      </c>
      <c r="E27" s="13"/>
      <c r="F27" s="13">
        <v>150</v>
      </c>
      <c r="G27" s="13">
        <v>-150</v>
      </c>
      <c r="H27" s="13"/>
      <c r="I27" s="13"/>
      <c r="J27" s="13">
        <v>8</v>
      </c>
      <c r="L27" s="55" t="str">
        <f>L26</f>
        <v>xyz</v>
      </c>
      <c r="M27" s="168"/>
    </row>
    <row r="29" spans="1:13" x14ac:dyDescent="0.25">
      <c r="A29" s="47" t="s">
        <v>5</v>
      </c>
      <c r="B29" s="47" t="s">
        <v>824</v>
      </c>
      <c r="F29" t="s">
        <v>964</v>
      </c>
    </row>
    <row r="30" spans="1:13" x14ac:dyDescent="0.25">
      <c r="A30" t="s">
        <v>891</v>
      </c>
      <c r="B30" t="s">
        <v>895</v>
      </c>
    </row>
    <row r="31" spans="1:13" x14ac:dyDescent="0.25">
      <c r="A31" t="s">
        <v>892</v>
      </c>
      <c r="B31" t="s">
        <v>893</v>
      </c>
    </row>
    <row r="32" spans="1:13" x14ac:dyDescent="0.25">
      <c r="A32" t="s">
        <v>894</v>
      </c>
      <c r="B32" t="s">
        <v>897</v>
      </c>
    </row>
    <row r="33" spans="1:4" x14ac:dyDescent="0.25">
      <c r="A33" t="s">
        <v>898</v>
      </c>
      <c r="B33" t="s">
        <v>749</v>
      </c>
    </row>
    <row r="35" spans="1:4" x14ac:dyDescent="0.25">
      <c r="A35" s="1" t="s">
        <v>899</v>
      </c>
      <c r="B35" t="s">
        <v>900</v>
      </c>
      <c r="D35" t="s">
        <v>901</v>
      </c>
    </row>
    <row r="37" spans="1:4" x14ac:dyDescent="0.25">
      <c r="A37" s="1" t="s">
        <v>493</v>
      </c>
      <c r="B37" t="s">
        <v>902</v>
      </c>
    </row>
  </sheetData>
  <mergeCells count="1">
    <mergeCell ref="M25:M27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:E24"/>
    </sheetView>
  </sheetViews>
  <sheetFormatPr defaultRowHeight="15" x14ac:dyDescent="0.25"/>
  <cols>
    <col min="1" max="1" width="28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520</v>
      </c>
      <c r="B3" s="10"/>
      <c r="C3" s="10" t="s">
        <v>521</v>
      </c>
      <c r="D3" s="10"/>
      <c r="E3" s="10"/>
      <c r="F3" s="10"/>
    </row>
    <row r="4" spans="1:6" x14ac:dyDescent="0.25">
      <c r="A4" s="10" t="s">
        <v>518</v>
      </c>
      <c r="B4" s="10"/>
      <c r="C4" s="10" t="s">
        <v>519</v>
      </c>
      <c r="D4" s="10"/>
      <c r="E4" s="10"/>
      <c r="F4" s="10"/>
    </row>
    <row r="5" spans="1:6" x14ac:dyDescent="0.25">
      <c r="A5" s="5" t="s">
        <v>533</v>
      </c>
      <c r="B5" s="10" t="s">
        <v>190</v>
      </c>
      <c r="C5" s="5"/>
      <c r="D5" s="10"/>
      <c r="E5" s="10"/>
      <c r="F5" s="10" t="s">
        <v>514</v>
      </c>
    </row>
    <row r="6" spans="1:6" x14ac:dyDescent="0.25">
      <c r="A6" s="5" t="s">
        <v>534</v>
      </c>
      <c r="B6" s="10" t="s">
        <v>190</v>
      </c>
      <c r="C6" s="5"/>
      <c r="D6" s="10"/>
      <c r="E6" s="10"/>
      <c r="F6" s="10" t="s">
        <v>514</v>
      </c>
    </row>
    <row r="7" spans="1:6" x14ac:dyDescent="0.25">
      <c r="A7" s="10" t="s">
        <v>411</v>
      </c>
      <c r="B7" s="10"/>
      <c r="C7" s="10" t="s">
        <v>522</v>
      </c>
      <c r="D7" s="10" t="s">
        <v>412</v>
      </c>
      <c r="E7" s="10" t="s">
        <v>3</v>
      </c>
      <c r="F7" s="10"/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403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04" customFormat="1" x14ac:dyDescent="0.25">
      <c r="A16" s="104" t="str">
        <f>A3</f>
        <v>transaction_details_billwiseId</v>
      </c>
      <c r="B16" s="104" t="str">
        <f>A7</f>
        <v>cost_centern_no</v>
      </c>
      <c r="C16" s="104" t="str">
        <f>A4</f>
        <v>transaction_details_Id</v>
      </c>
      <c r="D16" s="104" t="str">
        <f>A5</f>
        <v>dr</v>
      </c>
      <c r="E16" s="104" t="str">
        <f>A6</f>
        <v>cr</v>
      </c>
      <c r="F16" s="104" t="str">
        <f>A8</f>
        <v>amount</v>
      </c>
    </row>
    <row r="17" spans="1:6" x14ac:dyDescent="0.25">
      <c r="A17" s="110">
        <f>transactions_details_billwise!J20</f>
        <v>1</v>
      </c>
      <c r="B17" s="110">
        <v>1</v>
      </c>
      <c r="C17" s="110">
        <f>transactions_details!B18</f>
        <v>1</v>
      </c>
      <c r="D17" s="110">
        <v>200</v>
      </c>
      <c r="E17" s="110"/>
      <c r="F17" s="110">
        <v>200</v>
      </c>
    </row>
    <row r="18" spans="1:6" x14ac:dyDescent="0.25">
      <c r="A18" s="110">
        <f>transactions_details_billwise!J20</f>
        <v>1</v>
      </c>
      <c r="B18" s="110">
        <v>2</v>
      </c>
      <c r="C18" s="110">
        <f>transactions_details!B18</f>
        <v>1</v>
      </c>
      <c r="D18" s="110">
        <v>300</v>
      </c>
      <c r="E18" s="110"/>
      <c r="F18" s="110">
        <v>300</v>
      </c>
    </row>
    <row r="19" spans="1:6" x14ac:dyDescent="0.25">
      <c r="A19" s="111">
        <f>transactions_details_billwise!J22</f>
        <v>3</v>
      </c>
      <c r="B19" s="111">
        <v>1</v>
      </c>
      <c r="C19" s="111">
        <f>transactions_details_billwise!A22</f>
        <v>4</v>
      </c>
      <c r="D19" s="111">
        <v>100</v>
      </c>
      <c r="E19" s="111"/>
      <c r="F19" s="111">
        <v>100</v>
      </c>
    </row>
    <row r="20" spans="1:6" x14ac:dyDescent="0.25">
      <c r="A20" s="111">
        <f>transactions_details_billwise!J22</f>
        <v>3</v>
      </c>
      <c r="B20" s="111">
        <v>2</v>
      </c>
      <c r="C20" s="111">
        <f>transactions_details_billwise!A22</f>
        <v>4</v>
      </c>
      <c r="D20" s="111">
        <v>100</v>
      </c>
      <c r="E20" s="111"/>
      <c r="F20" s="111">
        <v>100</v>
      </c>
    </row>
    <row r="21" spans="1:6" x14ac:dyDescent="0.25">
      <c r="A21" s="111">
        <f>transactions_details_billwise!J22</f>
        <v>3</v>
      </c>
      <c r="B21" s="111">
        <v>3</v>
      </c>
      <c r="C21" s="111">
        <f>transactions_details_billwise!A22</f>
        <v>4</v>
      </c>
      <c r="D21" s="111">
        <v>100</v>
      </c>
      <c r="E21" s="111"/>
      <c r="F21" s="111">
        <v>100</v>
      </c>
    </row>
    <row r="22" spans="1:6" x14ac:dyDescent="0.25">
      <c r="A22" s="110"/>
      <c r="B22" s="110">
        <v>2</v>
      </c>
      <c r="C22" s="110">
        <f>transactions_details!G19</f>
        <v>2</v>
      </c>
      <c r="D22" s="110"/>
      <c r="E22" s="110">
        <v>500</v>
      </c>
      <c r="F22" s="110">
        <v>-500</v>
      </c>
    </row>
    <row r="23" spans="1:6" x14ac:dyDescent="0.25">
      <c r="A23" s="110"/>
      <c r="B23" s="110">
        <v>3</v>
      </c>
      <c r="C23" s="110">
        <f>transactions_details!G19</f>
        <v>2</v>
      </c>
      <c r="D23" s="110"/>
      <c r="E23" s="110">
        <v>500</v>
      </c>
      <c r="F23" s="110">
        <v>-500</v>
      </c>
    </row>
    <row r="26" spans="1:6" x14ac:dyDescent="0.25">
      <c r="A26" s="69" t="s">
        <v>716</v>
      </c>
      <c r="B26" s="7" t="s">
        <v>752</v>
      </c>
    </row>
    <row r="27" spans="1:6" x14ac:dyDescent="0.25">
      <c r="A27" s="69" t="s">
        <v>717</v>
      </c>
      <c r="B27" s="7" t="s">
        <v>419</v>
      </c>
      <c r="C27" s="55"/>
      <c r="D27" s="55"/>
    </row>
    <row r="28" spans="1:6" ht="15.75" thickBot="1" x14ac:dyDescent="0.3">
      <c r="A28" t="s">
        <v>420</v>
      </c>
      <c r="C28" s="55"/>
      <c r="D28" s="55"/>
    </row>
    <row r="29" spans="1:6" x14ac:dyDescent="0.25">
      <c r="A29" s="63" t="s">
        <v>421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415</v>
      </c>
      <c r="C31" s="21">
        <v>100</v>
      </c>
      <c r="D31" s="22"/>
    </row>
    <row r="32" spans="1:6" x14ac:dyDescent="0.25">
      <c r="A32" s="62"/>
      <c r="B32" s="59" t="s">
        <v>416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417</v>
      </c>
      <c r="C33" s="21">
        <v>150</v>
      </c>
      <c r="D33" s="22"/>
    </row>
    <row r="34" spans="1:4" ht="15.75" thickBot="1" x14ac:dyDescent="0.3">
      <c r="A34" s="66"/>
      <c r="B34" s="61" t="s">
        <v>418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7" sqref="I17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518</v>
      </c>
      <c r="B3" s="10"/>
      <c r="C3" s="10" t="s">
        <v>519</v>
      </c>
      <c r="D3" s="10"/>
      <c r="E3" s="10" t="s">
        <v>3</v>
      </c>
      <c r="F3" s="10"/>
    </row>
    <row r="4" spans="1:9" x14ac:dyDescent="0.25">
      <c r="A4" s="10" t="s">
        <v>411</v>
      </c>
      <c r="B4" s="10"/>
      <c r="C4" s="10" t="s">
        <v>523</v>
      </c>
      <c r="D4" s="10" t="s">
        <v>412</v>
      </c>
      <c r="E4" s="10" t="s">
        <v>3</v>
      </c>
      <c r="F4" s="10"/>
    </row>
    <row r="5" spans="1:9" x14ac:dyDescent="0.25">
      <c r="A5" s="5" t="s">
        <v>533</v>
      </c>
      <c r="B5" s="10" t="s">
        <v>190</v>
      </c>
      <c r="C5" s="5"/>
      <c r="D5" s="10"/>
      <c r="E5" s="10"/>
      <c r="F5" s="10" t="s">
        <v>514</v>
      </c>
    </row>
    <row r="6" spans="1:9" x14ac:dyDescent="0.25">
      <c r="A6" s="5" t="s">
        <v>534</v>
      </c>
      <c r="B6" s="10" t="s">
        <v>190</v>
      </c>
      <c r="C6" s="5"/>
      <c r="D6" s="10"/>
      <c r="E6" s="10"/>
      <c r="F6" s="10" t="s">
        <v>514</v>
      </c>
    </row>
    <row r="7" spans="1:9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9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9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9" x14ac:dyDescent="0.25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</row>
    <row r="11" spans="1:9" x14ac:dyDescent="0.25">
      <c r="A11" s="5" t="s">
        <v>65</v>
      </c>
      <c r="B11" s="10"/>
      <c r="C11" s="10"/>
      <c r="D11" s="10" t="s">
        <v>395</v>
      </c>
      <c r="E11" s="10"/>
      <c r="F11" s="10"/>
    </row>
    <row r="12" spans="1:9" x14ac:dyDescent="0.25">
      <c r="A12" s="5" t="s">
        <v>58</v>
      </c>
      <c r="B12" s="10" t="s">
        <v>7</v>
      </c>
      <c r="C12" s="10"/>
      <c r="D12" s="10"/>
      <c r="E12" s="10"/>
      <c r="F12" s="10"/>
    </row>
    <row r="13" spans="1:9" x14ac:dyDescent="0.25">
      <c r="A13" s="5" t="s">
        <v>57</v>
      </c>
      <c r="B13" s="10" t="s">
        <v>41</v>
      </c>
      <c r="C13" s="10"/>
      <c r="D13" s="10"/>
      <c r="E13" s="10"/>
      <c r="F13" s="10"/>
    </row>
    <row r="15" spans="1:9" ht="15.75" thickBot="1" x14ac:dyDescent="0.3"/>
    <row r="16" spans="1:9" s="47" customFormat="1" x14ac:dyDescent="0.25">
      <c r="A16" s="131" t="str">
        <f>A3</f>
        <v>transaction_details_Id</v>
      </c>
      <c r="B16" s="132" t="str">
        <f>A4</f>
        <v>cost_centern_no</v>
      </c>
      <c r="C16" s="132" t="str">
        <f>A7</f>
        <v>amount</v>
      </c>
      <c r="D16" s="132" t="str">
        <f>A8</f>
        <v>fc_amount</v>
      </c>
      <c r="E16" s="132" t="str">
        <f>A9</f>
        <v>fc_name</v>
      </c>
      <c r="F16" s="132" t="str">
        <f>A10</f>
        <v>fc_rate</v>
      </c>
      <c r="G16" s="64" t="str">
        <f>A5</f>
        <v>dr</v>
      </c>
      <c r="H16" s="133" t="str">
        <f>A6</f>
        <v>cr</v>
      </c>
      <c r="I16" s="47" t="str">
        <f>A11</f>
        <v>currency</v>
      </c>
    </row>
    <row r="17" spans="1:8" x14ac:dyDescent="0.25">
      <c r="A17" s="20">
        <f>transactions_details!G18</f>
        <v>1</v>
      </c>
      <c r="B17" s="21" t="s">
        <v>121</v>
      </c>
      <c r="C17" s="21">
        <v>500</v>
      </c>
      <c r="D17" s="21">
        <v>5</v>
      </c>
      <c r="E17" s="21" t="s">
        <v>406</v>
      </c>
      <c r="F17" s="21">
        <f>C17/D17</f>
        <v>100</v>
      </c>
      <c r="G17" s="21">
        <f>C17</f>
        <v>500</v>
      </c>
      <c r="H17" s="22"/>
    </row>
    <row r="18" spans="1:8" x14ac:dyDescent="0.25">
      <c r="A18" s="20">
        <f>transactions_details!G18</f>
        <v>1</v>
      </c>
      <c r="B18" s="21" t="s">
        <v>413</v>
      </c>
      <c r="C18" s="21">
        <v>500</v>
      </c>
      <c r="D18" s="21">
        <v>5</v>
      </c>
      <c r="E18" s="21" t="s">
        <v>406</v>
      </c>
      <c r="F18" s="21">
        <f>C18/D18</f>
        <v>100</v>
      </c>
      <c r="G18" s="21">
        <f>C18</f>
        <v>500</v>
      </c>
      <c r="H18" s="22"/>
    </row>
    <row r="19" spans="1:8" x14ac:dyDescent="0.25">
      <c r="A19" s="20">
        <f>transactions_details!G19</f>
        <v>2</v>
      </c>
      <c r="B19" s="21" t="s">
        <v>414</v>
      </c>
      <c r="C19" s="21">
        <f>transactions_details!F19</f>
        <v>-1000</v>
      </c>
      <c r="D19" s="21">
        <v>10</v>
      </c>
      <c r="E19" s="21" t="s">
        <v>406</v>
      </c>
      <c r="F19" s="21">
        <f>C19/D19</f>
        <v>-100</v>
      </c>
      <c r="G19" s="21"/>
      <c r="H19" s="22">
        <f>C19</f>
        <v>-1000</v>
      </c>
    </row>
    <row r="20" spans="1:8" x14ac:dyDescent="0.25">
      <c r="A20" s="20">
        <f>transactions_details!G20</f>
        <v>3</v>
      </c>
      <c r="B20" s="134" t="s">
        <v>61</v>
      </c>
      <c r="C20" s="135">
        <v>100</v>
      </c>
      <c r="D20" s="21"/>
      <c r="E20" s="21"/>
      <c r="F20" s="21"/>
      <c r="G20" s="21">
        <f t="shared" ref="G20:G24" si="0">C20</f>
        <v>100</v>
      </c>
      <c r="H20" s="22"/>
    </row>
    <row r="21" spans="1:8" x14ac:dyDescent="0.25">
      <c r="A21" s="20">
        <v>3</v>
      </c>
      <c r="B21" s="134" t="s">
        <v>415</v>
      </c>
      <c r="C21" s="135">
        <v>100</v>
      </c>
      <c r="D21" s="21"/>
      <c r="E21" s="21"/>
      <c r="F21" s="21"/>
      <c r="G21" s="21">
        <f t="shared" si="0"/>
        <v>100</v>
      </c>
      <c r="H21" s="22"/>
    </row>
    <row r="22" spans="1:8" x14ac:dyDescent="0.25">
      <c r="A22" s="20">
        <v>3</v>
      </c>
      <c r="B22" s="134" t="s">
        <v>416</v>
      </c>
      <c r="C22" s="135">
        <v>100</v>
      </c>
      <c r="D22" s="21"/>
      <c r="E22" s="21"/>
      <c r="F22" s="21"/>
      <c r="G22" s="21">
        <f t="shared" si="0"/>
        <v>100</v>
      </c>
      <c r="H22" s="22"/>
    </row>
    <row r="23" spans="1:8" x14ac:dyDescent="0.25">
      <c r="A23" s="20">
        <v>3</v>
      </c>
      <c r="B23" s="92" t="s">
        <v>417</v>
      </c>
      <c r="C23" s="92">
        <v>300</v>
      </c>
      <c r="D23" s="21"/>
      <c r="E23" s="21"/>
      <c r="F23" s="21"/>
      <c r="G23" s="21">
        <f t="shared" si="0"/>
        <v>300</v>
      </c>
      <c r="H23" s="22"/>
    </row>
    <row r="24" spans="1:8" ht="15.75" thickBot="1" x14ac:dyDescent="0.3">
      <c r="A24" s="23">
        <v>3</v>
      </c>
      <c r="B24" s="94" t="s">
        <v>418</v>
      </c>
      <c r="C24" s="94">
        <v>300</v>
      </c>
      <c r="D24" s="24"/>
      <c r="E24" s="24"/>
      <c r="F24" s="24"/>
      <c r="G24" s="24">
        <f t="shared" si="0"/>
        <v>300</v>
      </c>
      <c r="H24" s="25"/>
    </row>
    <row r="25" spans="1:8" x14ac:dyDescent="0.25">
      <c r="D25" s="55"/>
      <c r="E25" s="55"/>
    </row>
    <row r="26" spans="1:8" x14ac:dyDescent="0.25">
      <c r="B26" t="s">
        <v>923</v>
      </c>
      <c r="D26" s="55"/>
      <c r="E26" s="55"/>
    </row>
    <row r="27" spans="1:8" ht="15.75" thickBot="1" x14ac:dyDescent="0.3">
      <c r="B27" t="s">
        <v>924</v>
      </c>
      <c r="D27" s="55"/>
      <c r="E27" s="55"/>
    </row>
    <row r="28" spans="1:8" x14ac:dyDescent="0.25">
      <c r="B28" s="63" t="s">
        <v>421</v>
      </c>
      <c r="C28" s="64" t="s">
        <v>83</v>
      </c>
      <c r="D28" s="57"/>
      <c r="E28" s="58"/>
    </row>
    <row r="29" spans="1:8" x14ac:dyDescent="0.25">
      <c r="B29" s="62" t="s">
        <v>88</v>
      </c>
      <c r="C29" s="59" t="s">
        <v>61</v>
      </c>
      <c r="D29" s="59">
        <v>100</v>
      </c>
      <c r="E29" s="128"/>
    </row>
    <row r="30" spans="1:8" x14ac:dyDescent="0.25">
      <c r="B30" s="62"/>
      <c r="C30" s="59" t="s">
        <v>415</v>
      </c>
      <c r="D30" s="59">
        <v>100</v>
      </c>
      <c r="E30" s="128"/>
    </row>
    <row r="31" spans="1:8" x14ac:dyDescent="0.25">
      <c r="B31" s="62"/>
      <c r="C31" s="59" t="s">
        <v>416</v>
      </c>
      <c r="D31" s="59">
        <v>100</v>
      </c>
      <c r="E31" s="128">
        <f>SUM(D29:D31)</f>
        <v>300</v>
      </c>
    </row>
    <row r="32" spans="1:8" x14ac:dyDescent="0.25">
      <c r="B32" s="129" t="s">
        <v>89</v>
      </c>
      <c r="C32" s="92" t="s">
        <v>417</v>
      </c>
      <c r="D32" s="92">
        <v>300</v>
      </c>
      <c r="E32" s="93"/>
    </row>
    <row r="33" spans="2:5" ht="15.75" thickBot="1" x14ac:dyDescent="0.3">
      <c r="B33" s="130"/>
      <c r="C33" s="94" t="s">
        <v>418</v>
      </c>
      <c r="D33" s="94">
        <v>300</v>
      </c>
      <c r="E33" s="95">
        <f>SUM(D32:D33)</f>
        <v>600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576</v>
      </c>
      <c r="B5" s="10"/>
      <c r="C5" s="5"/>
      <c r="D5" s="10" t="s">
        <v>577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578</v>
      </c>
      <c r="C11" s="10" t="s">
        <v>582</v>
      </c>
      <c r="D11" s="4"/>
      <c r="E11" s="4"/>
    </row>
    <row r="12" spans="1:7" x14ac:dyDescent="0.25">
      <c r="A12" s="5">
        <v>1</v>
      </c>
      <c r="B12" s="10" t="s">
        <v>579</v>
      </c>
      <c r="C12" s="10" t="s">
        <v>583</v>
      </c>
      <c r="D12" s="4"/>
      <c r="E12" s="4"/>
    </row>
    <row r="13" spans="1:7" x14ac:dyDescent="0.25">
      <c r="A13" s="5">
        <v>1</v>
      </c>
      <c r="B13" s="10" t="s">
        <v>580</v>
      </c>
      <c r="C13" s="10" t="s">
        <v>584</v>
      </c>
      <c r="D13" s="4"/>
      <c r="E13" s="4"/>
    </row>
    <row r="14" spans="1:7" x14ac:dyDescent="0.25">
      <c r="A14" s="5">
        <v>2</v>
      </c>
      <c r="B14" s="10" t="s">
        <v>579</v>
      </c>
      <c r="C14" s="10" t="s">
        <v>585</v>
      </c>
    </row>
    <row r="15" spans="1:7" x14ac:dyDescent="0.25">
      <c r="A15" s="5">
        <v>2</v>
      </c>
      <c r="B15" s="10" t="s">
        <v>581</v>
      </c>
      <c r="C15" s="10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2" zoomScale="140" zoomScaleNormal="140" workbookViewId="0">
      <selection activeCell="B47" sqref="B47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833</v>
      </c>
      <c r="C8"/>
    </row>
    <row r="9" spans="1:10" x14ac:dyDescent="0.25">
      <c r="A9">
        <f>A8+1</f>
        <v>2</v>
      </c>
      <c r="B9" t="s">
        <v>834</v>
      </c>
      <c r="C9"/>
    </row>
    <row r="10" spans="1:10" x14ac:dyDescent="0.25">
      <c r="A10">
        <f>A9+1</f>
        <v>3</v>
      </c>
      <c r="B10" t="s">
        <v>835</v>
      </c>
      <c r="C10"/>
    </row>
    <row r="11" spans="1:10" x14ac:dyDescent="0.25">
      <c r="A11">
        <f>A10+1</f>
        <v>4</v>
      </c>
      <c r="B11" t="s">
        <v>798</v>
      </c>
      <c r="C11"/>
    </row>
    <row r="12" spans="1:10" x14ac:dyDescent="0.25">
      <c r="A12">
        <f t="shared" ref="A12:A45" si="0">A11+1</f>
        <v>5</v>
      </c>
      <c r="B12" t="s">
        <v>794</v>
      </c>
      <c r="C12"/>
    </row>
    <row r="13" spans="1:10" x14ac:dyDescent="0.25">
      <c r="A13">
        <f t="shared" si="0"/>
        <v>6</v>
      </c>
      <c r="B13" t="s">
        <v>795</v>
      </c>
      <c r="C13"/>
    </row>
    <row r="14" spans="1:10" x14ac:dyDescent="0.25">
      <c r="A14">
        <f t="shared" si="0"/>
        <v>7</v>
      </c>
      <c r="B14" t="s">
        <v>796</v>
      </c>
      <c r="C14"/>
    </row>
    <row r="15" spans="1:10" x14ac:dyDescent="0.25">
      <c r="A15">
        <f t="shared" si="0"/>
        <v>8</v>
      </c>
      <c r="B15" t="s">
        <v>814</v>
      </c>
      <c r="C15"/>
    </row>
    <row r="16" spans="1:10" x14ac:dyDescent="0.25">
      <c r="A16">
        <f t="shared" si="0"/>
        <v>9</v>
      </c>
      <c r="B16" t="s">
        <v>797</v>
      </c>
      <c r="C16"/>
    </row>
    <row r="17" spans="1:3" x14ac:dyDescent="0.25">
      <c r="A17">
        <f t="shared" si="0"/>
        <v>10</v>
      </c>
      <c r="B17" t="s">
        <v>799</v>
      </c>
      <c r="C17"/>
    </row>
    <row r="18" spans="1:3" x14ac:dyDescent="0.25">
      <c r="A18">
        <f t="shared" si="0"/>
        <v>11</v>
      </c>
      <c r="B18" t="s">
        <v>545</v>
      </c>
      <c r="C18"/>
    </row>
    <row r="19" spans="1:3" x14ac:dyDescent="0.25">
      <c r="A19">
        <f t="shared" si="0"/>
        <v>12</v>
      </c>
      <c r="B19" t="s">
        <v>546</v>
      </c>
    </row>
    <row r="20" spans="1:3" x14ac:dyDescent="0.25">
      <c r="A20">
        <f t="shared" si="0"/>
        <v>13</v>
      </c>
      <c r="B20" t="s">
        <v>548</v>
      </c>
    </row>
    <row r="21" spans="1:3" x14ac:dyDescent="0.25">
      <c r="A21">
        <f t="shared" si="0"/>
        <v>14</v>
      </c>
      <c r="B21" t="s">
        <v>547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x14ac:dyDescent="0.25">
      <c r="A24">
        <f t="shared" si="0"/>
        <v>17</v>
      </c>
      <c r="B24" t="s">
        <v>550</v>
      </c>
    </row>
    <row r="25" spans="1:3" x14ac:dyDescent="0.25">
      <c r="A25">
        <f t="shared" si="0"/>
        <v>18</v>
      </c>
      <c r="B25" t="s">
        <v>549</v>
      </c>
    </row>
    <row r="26" spans="1:3" x14ac:dyDescent="0.25">
      <c r="A26">
        <f t="shared" si="0"/>
        <v>19</v>
      </c>
      <c r="B26" t="s">
        <v>551</v>
      </c>
    </row>
    <row r="27" spans="1:3" x14ac:dyDescent="0.25">
      <c r="A27">
        <f t="shared" si="0"/>
        <v>20</v>
      </c>
      <c r="B27" t="s">
        <v>552</v>
      </c>
    </row>
    <row r="28" spans="1:3" x14ac:dyDescent="0.25">
      <c r="A28">
        <f t="shared" si="0"/>
        <v>21</v>
      </c>
      <c r="B28" t="s">
        <v>633</v>
      </c>
    </row>
    <row r="29" spans="1:3" x14ac:dyDescent="0.25">
      <c r="A29">
        <f t="shared" si="0"/>
        <v>22</v>
      </c>
      <c r="B29" t="s">
        <v>832</v>
      </c>
    </row>
    <row r="30" spans="1:3" x14ac:dyDescent="0.25">
      <c r="A30">
        <f t="shared" si="0"/>
        <v>23</v>
      </c>
      <c r="B30" t="s">
        <v>635</v>
      </c>
    </row>
    <row r="31" spans="1:3" x14ac:dyDescent="0.25">
      <c r="A31">
        <f t="shared" si="0"/>
        <v>24</v>
      </c>
      <c r="B31" t="s">
        <v>636</v>
      </c>
    </row>
    <row r="32" spans="1:3" x14ac:dyDescent="0.25">
      <c r="A32">
        <f>A31+1</f>
        <v>25</v>
      </c>
      <c r="B32" t="s">
        <v>800</v>
      </c>
    </row>
    <row r="33" spans="1:2" x14ac:dyDescent="0.25">
      <c r="A33">
        <f t="shared" si="0"/>
        <v>26</v>
      </c>
      <c r="B33" t="s">
        <v>801</v>
      </c>
    </row>
    <row r="34" spans="1:2" x14ac:dyDescent="0.25">
      <c r="A34">
        <f t="shared" si="0"/>
        <v>27</v>
      </c>
      <c r="B34" t="s">
        <v>803</v>
      </c>
    </row>
    <row r="35" spans="1:2" x14ac:dyDescent="0.25">
      <c r="A35">
        <f t="shared" si="0"/>
        <v>28</v>
      </c>
      <c r="B35" t="s">
        <v>804</v>
      </c>
    </row>
    <row r="36" spans="1:2" x14ac:dyDescent="0.25">
      <c r="A36">
        <f t="shared" si="0"/>
        <v>29</v>
      </c>
      <c r="B36" t="s">
        <v>802</v>
      </c>
    </row>
    <row r="37" spans="1:2" x14ac:dyDescent="0.25">
      <c r="A37">
        <f t="shared" si="0"/>
        <v>30</v>
      </c>
      <c r="B37" t="s">
        <v>805</v>
      </c>
    </row>
    <row r="38" spans="1:2" x14ac:dyDescent="0.25">
      <c r="A38">
        <f t="shared" si="0"/>
        <v>31</v>
      </c>
      <c r="B38" t="s">
        <v>806</v>
      </c>
    </row>
    <row r="39" spans="1:2" x14ac:dyDescent="0.25">
      <c r="A39">
        <f t="shared" si="0"/>
        <v>32</v>
      </c>
      <c r="B39" t="s">
        <v>807</v>
      </c>
    </row>
    <row r="40" spans="1:2" x14ac:dyDescent="0.25">
      <c r="A40">
        <f t="shared" si="0"/>
        <v>33</v>
      </c>
      <c r="B40" t="s">
        <v>808</v>
      </c>
    </row>
    <row r="41" spans="1:2" x14ac:dyDescent="0.25">
      <c r="A41">
        <f t="shared" si="0"/>
        <v>34</v>
      </c>
      <c r="B41" t="s">
        <v>809</v>
      </c>
    </row>
    <row r="42" spans="1:2" x14ac:dyDescent="0.25">
      <c r="A42">
        <f t="shared" si="0"/>
        <v>35</v>
      </c>
      <c r="B42" t="s">
        <v>810</v>
      </c>
    </row>
    <row r="43" spans="1:2" x14ac:dyDescent="0.25">
      <c r="A43">
        <f t="shared" si="0"/>
        <v>36</v>
      </c>
      <c r="B43" t="s">
        <v>811</v>
      </c>
    </row>
    <row r="44" spans="1:2" x14ac:dyDescent="0.25">
      <c r="A44">
        <f t="shared" si="0"/>
        <v>37</v>
      </c>
      <c r="B44" t="s">
        <v>812</v>
      </c>
    </row>
    <row r="45" spans="1:2" x14ac:dyDescent="0.25">
      <c r="A45">
        <f t="shared" si="0"/>
        <v>38</v>
      </c>
      <c r="B45" t="s">
        <v>813</v>
      </c>
    </row>
    <row r="46" spans="1:2" x14ac:dyDescent="0.25">
      <c r="A46">
        <v>39</v>
      </c>
      <c r="B46" t="s">
        <v>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30" zoomScale="140" zoomScaleNormal="140" workbookViewId="0">
      <selection activeCell="B44" sqref="B4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662</v>
      </c>
      <c r="D3" s="10" t="s">
        <v>222</v>
      </c>
      <c r="E3" s="10" t="s">
        <v>3</v>
      </c>
      <c r="F3" s="10"/>
    </row>
    <row r="4" spans="1:10" x14ac:dyDescent="0.25">
      <c r="A4" s="10" t="s">
        <v>660</v>
      </c>
      <c r="B4" s="10" t="s">
        <v>7</v>
      </c>
      <c r="C4" s="5"/>
      <c r="D4" s="10" t="s">
        <v>661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656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659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659</v>
      </c>
      <c r="C4" s="5"/>
      <c r="D4" s="10" t="s">
        <v>273</v>
      </c>
      <c r="E4" s="10" t="s">
        <v>3</v>
      </c>
      <c r="F4" s="12"/>
      <c r="G4" s="10"/>
    </row>
    <row r="5" spans="1:7" x14ac:dyDescent="0.25">
      <c r="A5" s="10" t="s">
        <v>657</v>
      </c>
      <c r="B5" s="10"/>
      <c r="C5" s="5"/>
      <c r="D5" s="10" t="s">
        <v>658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25">
      <c r="A10" s="71" t="s">
        <v>87</v>
      </c>
      <c r="B10" s="10">
        <v>1</v>
      </c>
      <c r="C10" s="71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1" t="s">
        <v>87</v>
      </c>
      <c r="B13" s="71">
        <v>2</v>
      </c>
      <c r="C13" s="72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1" t="s">
        <v>87</v>
      </c>
      <c r="B16" s="71">
        <v>3</v>
      </c>
      <c r="C16" s="7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42578125" customWidth="1"/>
    <col min="10" max="10" width="10.5703125" bestFit="1" customWidth="1"/>
    <col min="11" max="11" width="11.42578125" bestFit="1" customWidth="1"/>
    <col min="12" max="18" width="9.425781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76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76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44446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72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44446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76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44446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76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44446</v>
      </c>
      <c r="L20" t="s">
        <v>124</v>
      </c>
      <c r="M20" s="2" t="b">
        <v>0</v>
      </c>
    </row>
    <row r="21" spans="1:13" x14ac:dyDescent="0.25">
      <c r="A21" s="77"/>
      <c r="B21" s="77">
        <v>4</v>
      </c>
      <c r="C21" s="77" t="s">
        <v>81</v>
      </c>
      <c r="D21" s="77" t="s">
        <v>126</v>
      </c>
      <c r="E21" s="78">
        <v>1</v>
      </c>
      <c r="F21" s="77" t="s">
        <v>60</v>
      </c>
      <c r="G21" s="77" t="s">
        <v>59</v>
      </c>
      <c r="H21" s="77" t="s">
        <v>59</v>
      </c>
      <c r="I21" s="77" t="s">
        <v>60</v>
      </c>
      <c r="J21" s="77" t="s">
        <v>61</v>
      </c>
      <c r="K21" s="79">
        <f ca="1">TODAY()</f>
        <v>44446</v>
      </c>
      <c r="L21" s="77" t="s">
        <v>123</v>
      </c>
      <c r="M21" s="77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1</vt:i4>
      </vt:variant>
    </vt:vector>
  </HeadingPairs>
  <TitlesOfParts>
    <vt:vector size="50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cashflow heads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  <vt:lpstr>transactions!Print_Titles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cp:lastPrinted>2021-08-21T05:45:29Z</cp:lastPrinted>
  <dcterms:created xsi:type="dcterms:W3CDTF">2021-07-03T17:36:29Z</dcterms:created>
  <dcterms:modified xsi:type="dcterms:W3CDTF">2021-09-07T05:19:14Z</dcterms:modified>
</cp:coreProperties>
</file>