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45" tabRatio="927" firstSheet="34" activeTab="43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currency" sheetId="8" r:id="rId12"/>
    <sheet name="vouchertype" sheetId="3" r:id="rId13"/>
    <sheet name="accHead" sheetId="4" r:id="rId14"/>
    <sheet name="acc_group" sheetId="5" r:id="rId15"/>
    <sheet name="ledger_master" sheetId="6" r:id="rId16"/>
    <sheet name="cost_category" sheetId="39" r:id="rId17"/>
    <sheet name="costCenter" sheetId="1" r:id="rId18"/>
    <sheet name="budgetold" sheetId="17" state="hidden" r:id="rId19"/>
    <sheet name="budget_period" sheetId="18" state="hidden" r:id="rId20"/>
    <sheet name="budget_headings" sheetId="19" state="hidden" r:id="rId21"/>
    <sheet name="budget_detailsold" sheetId="20" state="hidden" r:id="rId22"/>
    <sheet name="budget_extentionold" sheetId="21" state="hidden" r:id="rId23"/>
    <sheet name="budget" sheetId="43" r:id="rId24"/>
    <sheet name="budget_details" sheetId="50" r:id="rId25"/>
    <sheet name="rewised_budget" sheetId="53" r:id="rId26"/>
    <sheet name="budget_details_1" sheetId="44" r:id="rId27"/>
    <sheet name="budget_cashflow" sheetId="22" state="hidden" r:id="rId28"/>
    <sheet name="budget_extention" sheetId="45" r:id="rId29"/>
    <sheet name="cashflow heads" sheetId="55" r:id="rId30"/>
    <sheet name="budget_cashflow_details" sheetId="51" r:id="rId31"/>
    <sheet name="rewised_budget_cashflow" sheetId="54" r:id="rId32"/>
    <sheet name="budget_cashflow_details_1" sheetId="23" r:id="rId33"/>
    <sheet name="budget_cashflow_extention" sheetId="41" r:id="rId34"/>
    <sheet name="ledgar_bal" sheetId="24" r:id="rId35"/>
    <sheet name="ledger_bal_billwise" sheetId="25" r:id="rId36"/>
    <sheet name="op_bal_billwise_costcenter" sheetId="27" r:id="rId37"/>
    <sheet name="op_bal__ledg_costcenter" sheetId="28" state="hidden" r:id="rId38"/>
    <sheet name="op_bal_BRS" sheetId="30" r:id="rId39"/>
    <sheet name="lc" sheetId="31" r:id="rId40"/>
    <sheet name="lc_docs" sheetId="42" r:id="rId41"/>
    <sheet name="lc_amend" sheetId="32" r:id="rId42"/>
    <sheet name="year_master" sheetId="11" r:id="rId43"/>
    <sheet name="transactions" sheetId="34" r:id="rId44"/>
    <sheet name="transactions_details" sheetId="35" r:id="rId45"/>
    <sheet name="transactions_details_billwise" sheetId="36" r:id="rId46"/>
    <sheet name="transactions_details_bill_costc" sheetId="37" state="hidden" r:id="rId47"/>
    <sheet name="trans_details__ledg_costcente" sheetId="38" r:id="rId48"/>
    <sheet name="transactions_docs" sheetId="40" r:id="rId49"/>
  </sheets>
  <definedNames>
    <definedName name="_xlnm.Print_Titles" localSheetId="43">transactions!$1:$1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G22" i="38" l="1"/>
  <c r="G21" i="38"/>
  <c r="G19" i="38"/>
  <c r="G20" i="38"/>
  <c r="G18" i="38"/>
  <c r="G17" i="38"/>
  <c r="A17" i="38"/>
  <c r="L22" i="36"/>
  <c r="K22" i="36"/>
  <c r="F22" i="36"/>
  <c r="H22" i="36"/>
  <c r="I22" i="36"/>
  <c r="E22" i="36"/>
  <c r="A22" i="36"/>
  <c r="K21" i="36"/>
  <c r="D21" i="36"/>
  <c r="E21" i="36"/>
  <c r="H21" i="36"/>
  <c r="I21" i="36"/>
  <c r="J21" i="36"/>
  <c r="A21" i="36"/>
  <c r="K20" i="36"/>
  <c r="G20" i="36"/>
  <c r="H20" i="36"/>
  <c r="I20" i="36"/>
  <c r="E20" i="36"/>
  <c r="A20" i="36"/>
  <c r="J33" i="34"/>
  <c r="J23" i="35"/>
  <c r="J22" i="35"/>
  <c r="G23" i="35"/>
  <c r="G22" i="36" s="1"/>
  <c r="G22" i="35"/>
  <c r="A19" i="35"/>
  <c r="A20" i="35" s="1"/>
  <c r="A21" i="35" s="1"/>
  <c r="A22" i="35" s="1"/>
  <c r="A23" i="35" s="1"/>
  <c r="H17" i="35"/>
  <c r="A17" i="35"/>
  <c r="D19" i="35"/>
  <c r="L20" i="36" s="1"/>
  <c r="L21" i="36" s="1"/>
  <c r="C20" i="24" l="1"/>
  <c r="C60" i="24" l="1"/>
  <c r="A60" i="24"/>
  <c r="A59" i="24"/>
  <c r="A58" i="24"/>
  <c r="A57" i="24"/>
  <c r="F20" i="43" l="1"/>
  <c r="E20" i="43"/>
  <c r="D20" i="43"/>
  <c r="C20" i="43"/>
  <c r="B20" i="43"/>
  <c r="I16" i="38" l="1"/>
  <c r="M19" i="36"/>
  <c r="C23" i="11" l="1"/>
  <c r="D23" i="11" s="1"/>
  <c r="D22" i="11"/>
  <c r="C22" i="11"/>
  <c r="G35" i="38" l="1"/>
  <c r="G34" i="38"/>
  <c r="G33" i="38"/>
  <c r="G32" i="38"/>
  <c r="G31" i="38"/>
  <c r="G29" i="38"/>
  <c r="G28" i="38"/>
  <c r="H16" i="38"/>
  <c r="G16" i="38"/>
  <c r="A31" i="38"/>
  <c r="C30" i="38"/>
  <c r="F30" i="38" s="1"/>
  <c r="A30" i="38"/>
  <c r="F28" i="38"/>
  <c r="F29" i="38"/>
  <c r="A29" i="38"/>
  <c r="A28" i="38"/>
  <c r="L29" i="36"/>
  <c r="L30" i="36" s="1"/>
  <c r="L31" i="36" s="1"/>
  <c r="L32" i="36" s="1"/>
  <c r="L28" i="36"/>
  <c r="L27" i="36"/>
  <c r="L26" i="36"/>
  <c r="L19" i="36"/>
  <c r="K26" i="36"/>
  <c r="H30" i="38" l="1"/>
  <c r="C18" i="24"/>
  <c r="F19" i="24"/>
  <c r="P13" i="24" l="1"/>
  <c r="O13" i="24"/>
  <c r="P6" i="24"/>
  <c r="O6" i="24"/>
  <c r="J17" i="24" l="1"/>
  <c r="A53" i="24" s="1"/>
  <c r="I17" i="24"/>
  <c r="A52" i="24" s="1"/>
  <c r="C12" i="54"/>
  <c r="B12" i="54"/>
  <c r="A12" i="54"/>
  <c r="B12" i="53"/>
  <c r="A12" i="53"/>
  <c r="C11" i="51" l="1"/>
  <c r="B11" i="51"/>
  <c r="A11" i="51"/>
  <c r="B10" i="50"/>
  <c r="A10" i="50"/>
  <c r="A9" i="47"/>
  <c r="A10" i="47" s="1"/>
  <c r="A11" i="47" s="1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K17" i="35" l="1"/>
  <c r="J17" i="35"/>
  <c r="I17" i="35"/>
  <c r="L19" i="30"/>
  <c r="D20" i="11" l="1"/>
  <c r="C20" i="11" s="1"/>
  <c r="D21" i="11"/>
  <c r="K19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9" i="36"/>
  <c r="B30" i="36" s="1"/>
  <c r="J19" i="36"/>
  <c r="B28" i="36"/>
  <c r="B32" i="36" s="1"/>
  <c r="I19" i="36"/>
  <c r="H19" i="36"/>
  <c r="G19" i="36"/>
  <c r="F19" i="36"/>
  <c r="E19" i="36"/>
  <c r="C25" i="36"/>
  <c r="K25" i="36" s="1"/>
  <c r="B25" i="36"/>
  <c r="B27" i="36" s="1"/>
  <c r="B31" i="36" s="1"/>
  <c r="E53" i="34"/>
  <c r="A25" i="36"/>
  <c r="D19" i="36"/>
  <c r="C19" i="36"/>
  <c r="B19" i="36"/>
  <c r="A19" i="36"/>
  <c r="G17" i="35"/>
  <c r="F17" i="35"/>
  <c r="E17" i="35"/>
  <c r="D17" i="35"/>
  <c r="C17" i="35"/>
  <c r="B17" i="35"/>
  <c r="D53" i="34"/>
  <c r="C53" i="34"/>
  <c r="B53" i="34"/>
  <c r="A53" i="34"/>
  <c r="I16" i="27" l="1"/>
  <c r="G28" i="4" l="1"/>
  <c r="G29" i="4" s="1"/>
  <c r="G30" i="4" s="1"/>
  <c r="G31" i="4" s="1"/>
  <c r="G32" i="4" s="1"/>
  <c r="G33" i="4" s="1"/>
  <c r="H40" i="6"/>
  <c r="G13" i="5"/>
  <c r="G13" i="4"/>
  <c r="F13" i="4"/>
  <c r="G15" i="3"/>
  <c r="C13" i="15" l="1"/>
  <c r="B7" i="47"/>
  <c r="D19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44" i="38" l="1"/>
  <c r="E42" i="38"/>
  <c r="F16" i="38"/>
  <c r="E16" i="38"/>
  <c r="D16" i="38"/>
  <c r="C16" i="38"/>
  <c r="B16" i="38"/>
  <c r="A16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A54" i="24" l="1"/>
  <c r="A51" i="24"/>
  <c r="D18" i="11"/>
  <c r="F26" i="12"/>
  <c r="K21" i="13" l="1"/>
  <c r="K19" i="13"/>
  <c r="K20" i="13"/>
  <c r="K18" i="13"/>
  <c r="K17" i="13"/>
  <c r="F24" i="12"/>
  <c r="F25" i="12"/>
  <c r="F23" i="12"/>
  <c r="D14" i="11"/>
  <c r="D15" i="11"/>
  <c r="D16" i="11"/>
  <c r="D17" i="11"/>
  <c r="D13" i="1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inhouse salary +Outsource salary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Local Vendors 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International Vendors +
FOCUS PRIME : 400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ONLY A PROVISION</t>
        </r>
      </text>
    </comment>
  </commentList>
</comments>
</file>

<file path=xl/sharedStrings.xml><?xml version="1.0" encoding="utf-8"?>
<sst xmlns="http://schemas.openxmlformats.org/spreadsheetml/2006/main" count="3431" uniqueCount="1057">
  <si>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</si>
  <si>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</si>
  <si>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</si>
  <si>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</si>
  <si>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</si>
  <si>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</si>
  <si>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</si>
  <si>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</si>
  <si>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</si>
  <si>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</si>
  <si>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</si>
  <si>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</si>
  <si>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</si>
  <si>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</si>
  <si>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</si>
  <si>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</si>
  <si>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</si>
  <si>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</si>
  <si>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</si>
  <si>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</si>
  <si>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</si>
  <si>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</si>
  <si>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</si>
  <si>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</si>
  <si>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</si>
  <si>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</si>
  <si>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</si>
  <si>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</si>
  <si>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</si>
  <si>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</si>
  <si>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</si>
  <si>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</si>
  <si>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</si>
  <si>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</si>
  <si>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</si>
  <si>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</si>
  <si>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</si>
  <si>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</si>
  <si>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</si>
  <si>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</si>
  <si>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</si>
  <si>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</si>
  <si>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</si>
  <si>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</si>
  <si>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</si>
  <si>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</si>
  <si>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</si>
  <si>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</si>
  <si>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</si>
  <si>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</si>
  <si>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</si>
  <si>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</si>
  <si>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</si>
  <si>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</si>
  <si>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</si>
  <si>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</si>
  <si>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</si>
  <si>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</si>
  <si>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</si>
  <si>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</si>
  <si>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</si>
  <si>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</si>
  <si>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</si>
  <si>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</si>
  <si>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</si>
  <si>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</si>
  <si>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</si>
  <si>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</si>
  <si>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</si>
  <si>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</si>
  <si>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</si>
  <si>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</si>
  <si>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</si>
  <si>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</si>
  <si>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</si>
  <si>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</si>
  <si>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</si>
  <si>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</si>
  <si>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</si>
  <si>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</si>
  <si>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</si>
  <si>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</si>
  <si>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</si>
  <si>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</si>
  <si>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</si>
  <si>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</si>
  <si>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</si>
  <si>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</si>
  <si>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</si>
  <si>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</si>
  <si>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</si>
  <si>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</si>
  <si>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</si>
  <si>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</si>
  <si>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</si>
  <si>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</si>
  <si>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</si>
  <si>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</si>
  <si>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</si>
  <si>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</si>
  <si>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</si>
  <si>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</si>
  <si>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</si>
  <si>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</si>
  <si>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</si>
  <si>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</si>
  <si>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</si>
  <si>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</si>
  <si>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</si>
  <si>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</si>
  <si>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</si>
  <si>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</si>
  <si>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</si>
  <si>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</si>
  <si>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</si>
  <si>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</si>
  <si>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</si>
  <si>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</si>
  <si>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</si>
  <si>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</si>
  <si>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</si>
  <si>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</si>
  <si>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</si>
  <si>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</si>
  <si>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</si>
  <si>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</si>
  <si>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</si>
  <si>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</si>
  <si>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</si>
  <si>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</si>
  <si>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</si>
  <si>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</si>
  <si>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</si>
  <si>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</si>
  <si>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</si>
  <si>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</si>
  <si>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</si>
  <si>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</si>
  <si>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</si>
  <si>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</si>
  <si>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</si>
  <si>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</si>
  <si>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</si>
  <si>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</si>
  <si>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</si>
  <si>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</si>
  <si>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</si>
  <si>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</si>
  <si>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</si>
  <si>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</si>
  <si>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</si>
  <si>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</si>
  <si>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</si>
  <si>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</si>
  <si>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</si>
  <si>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</si>
  <si>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</si>
  <si>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</si>
  <si>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</si>
  <si>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</si>
  <si>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</si>
  <si>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</si>
  <si>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</si>
  <si>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</si>
  <si>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</si>
  <si>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</si>
  <si>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</si>
  <si>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</si>
  <si>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</si>
  <si>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</si>
  <si>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</si>
  <si>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</si>
  <si>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</si>
  <si>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</si>
  <si>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</si>
  <si>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</si>
  <si>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</si>
  <si>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</si>
  <si>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</si>
  <si>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</si>
  <si>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</si>
  <si>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</si>
  <si>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</si>
  <si>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</si>
  <si>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</si>
  <si>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</si>
  <si>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</si>
  <si>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</si>
  <si>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</si>
  <si>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</si>
  <si>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</si>
  <si>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</si>
  <si>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</si>
  <si>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</si>
  <si>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</si>
  <si>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</si>
  <si>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</si>
  <si>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</si>
  <si>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</si>
  <si>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</si>
  <si>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</si>
  <si>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</si>
  <si>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</si>
  <si>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</si>
  <si>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</si>
  <si>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</si>
  <si>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</si>
  <si>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</si>
  <si>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</si>
  <si>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</si>
  <si>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</si>
  <si>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</si>
  <si>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</si>
  <si>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</si>
  <si>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</si>
  <si>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</si>
  <si>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</si>
  <si>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</si>
  <si>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</si>
  <si>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</si>
  <si>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</si>
  <si>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</si>
  <si>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</si>
  <si>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</si>
  <si>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</si>
  <si>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</si>
  <si>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</si>
  <si>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</si>
  <si>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</si>
  <si>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</si>
  <si>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</si>
  <si>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</si>
  <si>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</si>
  <si>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</si>
  <si>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</si>
  <si>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</si>
  <si>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</si>
  <si>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</si>
  <si>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</si>
  <si>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</si>
  <si>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</si>
  <si>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</si>
  <si>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</si>
  <si>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</si>
  <si>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</si>
  <si>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</si>
  <si>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</si>
  <si>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</si>
  <si>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</si>
  <si>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</si>
  <si>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</si>
  <si>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</si>
  <si>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</si>
  <si>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</si>
  <si>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</si>
  <si>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</si>
  <si>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</si>
  <si>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</si>
  <si>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</si>
  <si>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</si>
  <si>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</si>
  <si>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</si>
  <si>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</si>
  <si>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</si>
  <si>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</si>
  <si>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</si>
  <si>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</si>
  <si>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</si>
  <si>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</si>
  <si>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</si>
  <si>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</si>
  <si>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</si>
  <si>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</si>
  <si>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</si>
  <si>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</si>
  <si>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</si>
  <si>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</si>
  <si>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</si>
  <si>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</si>
  <si>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</si>
  <si>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</si>
  <si>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</si>
  <si>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</si>
  <si>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</si>
  <si>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</si>
  <si>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</si>
  <si>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</si>
  <si>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</si>
  <si>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</si>
  <si>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</si>
  <si>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</si>
  <si>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</si>
  <si>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</si>
  <si>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</si>
  <si>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</si>
  <si>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</si>
  <si>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</si>
  <si>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</si>
  <si>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</si>
  <si>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</si>
  <si>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</si>
  <si>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</si>
  <si>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</si>
  <si>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</si>
  <si>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</si>
  <si>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</si>
  <si>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</si>
  <si>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</si>
  <si>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</si>
  <si>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</si>
  <si>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</si>
  <si>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</si>
  <si>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</si>
  <si>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</si>
  <si>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</si>
  <si>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</si>
  <si>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</si>
  <si>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</si>
  <si>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</si>
  <si>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</si>
  <si>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</si>
  <si>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</si>
  <si>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</si>
  <si>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</si>
  <si>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</si>
  <si>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</si>
  <si>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</si>
  <si>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</si>
  <si>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</si>
  <si>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</si>
  <si>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</si>
  <si>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</si>
  <si>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</si>
  <si>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</si>
  <si>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</si>
  <si>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</si>
  <si>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</si>
  <si>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</si>
  <si>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</si>
  <si>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</si>
  <si>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</si>
  <si>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</si>
  <si>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</si>
  <si>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</si>
  <si>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</si>
  <si>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</si>
  <si>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</si>
  <si>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</si>
  <si>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</si>
  <si>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</si>
  <si>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</si>
  <si>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</si>
  <si>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</si>
  <si>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</si>
  <si>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</si>
  <si>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</si>
  <si>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</si>
  <si>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</si>
  <si>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</si>
  <si>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</si>
  <si>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</si>
  <si>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</si>
  <si>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</si>
  <si>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</si>
  <si>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</si>
  <si>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</si>
  <si>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</si>
  <si>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</si>
  <si>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</si>
  <si>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</si>
  <si>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</si>
  <si>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</si>
  <si>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</si>
  <si>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</si>
  <si>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</si>
  <si>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</si>
  <si>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</si>
  <si>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</si>
  <si>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</si>
  <si>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</si>
  <si>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</si>
  <si>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</si>
  <si>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</si>
  <si>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</si>
  <si>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</si>
  <si>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</si>
  <si>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</si>
  <si>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</si>
  <si>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</si>
  <si>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</si>
  <si>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</si>
  <si>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</si>
  <si>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</si>
  <si>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</si>
  <si>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</si>
  <si>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</si>
  <si>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</si>
  <si>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</si>
  <si>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</si>
  <si>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</si>
  <si>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</si>
  <si>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</si>
  <si>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</si>
  <si>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</si>
  <si>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</si>
  <si>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</si>
  <si>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</si>
  <si>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</si>
  <si>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</si>
  <si>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</si>
  <si>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</si>
  <si>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</si>
  <si>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</si>
  <si>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</si>
  <si>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</si>
  <si>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</si>
  <si>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</si>
  <si>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</si>
  <si>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</si>
  <si>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</si>
  <si>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</si>
  <si>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</si>
  <si>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</si>
  <si>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</si>
  <si>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</si>
  <si>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</si>
  <si>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</si>
  <si>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</si>
  <si>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</si>
  <si>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</si>
  <si>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</si>
  <si>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</si>
  <si>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</si>
  <si>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</si>
  <si>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</si>
  <si>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</si>
  <si>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</si>
  <si>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</si>
  <si>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</si>
  <si>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</si>
  <si>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</si>
  <si>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</si>
  <si>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</si>
  <si>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</si>
  <si>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</si>
  <si>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</si>
  <si>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</si>
  <si>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</si>
  <si>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</si>
  <si>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</si>
  <si>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</si>
  <si>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</si>
  <si>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</si>
  <si>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</si>
  <si>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</si>
  <si>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</si>
  <si>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</si>
  <si>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</si>
  <si>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</si>
  <si>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</si>
  <si>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</si>
  <si>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</si>
  <si>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</si>
  <si>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</si>
  <si>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</si>
  <si>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</si>
  <si>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</si>
  <si>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</si>
  <si>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</si>
  <si>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</si>
  <si>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</si>
  <si>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</si>
  <si>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</si>
  <si>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</si>
  <si>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</si>
  <si>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</si>
  <si>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</si>
  <si>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</si>
  <si>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LC_no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</si>
  <si>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</si>
  <si>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</si>
  <si>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</si>
  <si>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</si>
  <si>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</si>
  <si>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</si>
  <si>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</si>
  <si>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</si>
  <si>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</si>
  <si>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</si>
  <si>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</si>
  <si>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</si>
  <si>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</si>
  <si>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</si>
  <si>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</si>
  <si>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</si>
  <si>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</si>
  <si>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</si>
  <si>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</si>
  <si>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</si>
  <si>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</si>
  <si>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</si>
  <si>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srno</t>
  </si>
  <si>
    <t>transaction_Id</t>
  </si>
  <si>
    <t>FK -transaction-id</t>
  </si>
  <si>
    <t>unique(transaction-ID &amp; srNo)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</si>
  <si>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</si>
  <si>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</si>
  <si>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</si>
  <si>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</si>
  <si>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</si>
  <si>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</si>
  <si>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</si>
  <si>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</si>
  <si>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</si>
  <si>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</si>
  <si>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</si>
  <si>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</si>
  <si>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</si>
  <si>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</si>
  <si>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</si>
  <si>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</si>
  <si>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</si>
  <si>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</si>
  <si>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</si>
  <si>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</si>
  <si>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</si>
  <si>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</si>
  <si>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</si>
  <si>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</si>
  <si>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</si>
  <si>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</si>
  <si>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</si>
  <si>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</si>
  <si>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</si>
  <si>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</si>
  <si>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</si>
  <si>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</si>
  <si>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</si>
  <si>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</si>
  <si>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</si>
  <si>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</si>
  <si>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</si>
  <si>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</si>
  <si>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</si>
  <si>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</si>
  <si>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</si>
  <si>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</si>
  <si>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</si>
  <si>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</si>
  <si>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</si>
  <si>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</si>
  <si>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</si>
  <si>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</si>
  <si>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</si>
  <si>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</si>
  <si>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once run- staus of that year=closed(false)</t>
  </si>
  <si>
    <t>if status false can not modify any transaction from frontend for that year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</si>
  <si>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</si>
  <si>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</si>
  <si>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</si>
  <si>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</si>
  <si>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</si>
  <si>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</si>
  <si>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</si>
  <si>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</si>
  <si>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</si>
  <si>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</si>
  <si>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</si>
  <si>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</si>
  <si>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</si>
  <si>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</si>
  <si>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</si>
  <si>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</si>
  <si>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</si>
  <si>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</si>
  <si>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</si>
  <si>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</si>
  <si>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</si>
  <si>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</si>
  <si>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</si>
  <si>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</si>
  <si>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</si>
  <si>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</si>
  <si>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</si>
  <si>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</si>
  <si>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</si>
  <si>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</si>
  <si>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</si>
  <si>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</si>
  <si>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</si>
  <si>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</si>
  <si>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</si>
  <si>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</si>
  <si>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</si>
  <si>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</si>
  <si>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</si>
  <si>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</si>
  <si>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</si>
  <si>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</si>
  <si>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</si>
  <si>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</si>
  <si>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</si>
  <si>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</si>
  <si>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</si>
  <si>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</si>
  <si>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</si>
  <si>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</si>
  <si>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</si>
  <si>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</si>
  <si>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</si>
  <si>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</si>
  <si>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</si>
  <si>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</si>
  <si>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</si>
  <si>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</si>
  <si>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</si>
  <si>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</si>
  <si>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</si>
  <si>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</si>
  <si>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</si>
  <si>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</si>
  <si>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</si>
  <si>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</si>
  <si>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</si>
  <si>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</si>
  <si>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</si>
  <si>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</si>
  <si>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</si>
  <si>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</si>
  <si>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</si>
  <si>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</si>
  <si>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</si>
  <si>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</si>
  <si>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</si>
  <si>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</si>
  <si>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</si>
  <si>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</si>
  <si>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</si>
  <si>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</si>
  <si>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</si>
  <si>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</si>
  <si>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</si>
  <si>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</si>
  <si>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</si>
  <si>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</si>
  <si>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</si>
  <si>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</si>
  <si>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</si>
  <si>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</si>
  <si>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</si>
  <si>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</si>
  <si>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</si>
  <si>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</si>
  <si>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</si>
  <si>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</si>
  <si>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</si>
  <si>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</si>
  <si>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</si>
  <si>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</si>
  <si>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</si>
  <si>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</si>
  <si>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</si>
  <si>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</si>
  <si>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</si>
  <si>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</si>
  <si>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</si>
  <si>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</si>
  <si>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</si>
  <si>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</si>
  <si>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</si>
  <si>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</si>
  <si>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</si>
  <si>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</si>
  <si>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</si>
  <si>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</si>
  <si>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</si>
  <si>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</si>
  <si>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</si>
  <si>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</si>
  <si>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</si>
  <si>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</si>
  <si>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</si>
  <si>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</si>
  <si>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</si>
  <si>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</si>
  <si>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</si>
  <si>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</si>
  <si>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</si>
  <si>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</si>
  <si>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</si>
  <si>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</si>
  <si>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</si>
  <si>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</si>
  <si>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</si>
  <si>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</si>
  <si>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</si>
  <si>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</si>
  <si>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icici</t>
  </si>
  <si>
    <t>hdfc</t>
  </si>
  <si>
    <t>bank</t>
  </si>
  <si>
    <t>non\ca</t>
  </si>
  <si>
    <t>caur</t>
  </si>
  <si>
    <t>drop down-receipt /payment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</si>
  <si>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</si>
  <si>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</si>
  <si>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</si>
  <si>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</si>
  <si>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</si>
  <si>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only for purchase</t>
  </si>
  <si>
    <t>only for sales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</si>
  <si>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</si>
  <si>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</si>
  <si>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</si>
  <si>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</si>
  <si>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</si>
  <si>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</si>
  <si>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</si>
  <si>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</si>
  <si>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</si>
  <si>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</si>
  <si>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</si>
  <si>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</si>
  <si>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</si>
  <si>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ref_type</t>
  </si>
  <si>
    <t>new</t>
  </si>
  <si>
    <t>sale 2</t>
  </si>
  <si>
    <t>against ref</t>
  </si>
  <si>
    <t>br1</t>
  </si>
  <si>
    <t>br2</t>
  </si>
  <si>
    <t>bank receipt</t>
  </si>
  <si>
    <t>from xyz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</si>
  <si>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</si>
  <si>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</si>
  <si>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</si>
  <si>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</si>
  <si>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</si>
  <si>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</si>
  <si>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</si>
  <si>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</si>
  <si>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</si>
  <si>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</si>
  <si>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</si>
  <si>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</si>
  <si>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</si>
  <si>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</si>
  <si>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</si>
  <si>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</si>
  <si>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</si>
  <si>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</si>
  <si>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</si>
  <si>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</si>
  <si>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</si>
  <si>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</si>
  <si>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</si>
  <si>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</si>
  <si>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</si>
  <si>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</si>
  <si>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</si>
  <si>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</si>
  <si>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</si>
  <si>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</si>
  <si>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</si>
  <si>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</si>
  <si>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</si>
  <si>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</si>
  <si>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</si>
  <si>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</si>
  <si>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</si>
  <si>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</si>
  <si>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</si>
  <si>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</si>
  <si>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</si>
  <si>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</si>
  <si>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</si>
  <si>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</si>
  <si>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</si>
  <si>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</si>
  <si>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</si>
  <si>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</si>
  <si>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</si>
  <si>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</si>
  <si>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</si>
  <si>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</si>
  <si>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</si>
  <si>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</si>
  <si>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</si>
  <si>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</si>
  <si>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</si>
  <si>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</si>
  <si>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</si>
  <si>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</si>
  <si>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</si>
  <si>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</si>
  <si>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</si>
  <si>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</si>
  <si>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</si>
  <si>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</si>
  <si>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</si>
  <si>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</si>
  <si>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</si>
  <si>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</si>
  <si>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</si>
  <si>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</si>
  <si>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</si>
  <si>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</si>
  <si>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</si>
  <si>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</si>
  <si>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</si>
  <si>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</si>
  <si>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</si>
  <si>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</si>
  <si>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</si>
  <si>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</si>
  <si>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</si>
  <si>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</si>
  <si>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</si>
  <si>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</si>
  <si>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</si>
  <si>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</si>
  <si>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</si>
  <si>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</si>
  <si>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</si>
  <si>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</si>
  <si>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</si>
  <si>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</si>
  <si>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</si>
  <si>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</si>
  <si>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</si>
  <si>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</si>
  <si>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</si>
  <si>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</si>
  <si>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</si>
  <si>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</si>
  <si>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</si>
  <si>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</si>
  <si>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</si>
  <si>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</si>
  <si>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</si>
  <si>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</si>
  <si>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</si>
  <si>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</si>
  <si>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</si>
  <si>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</si>
  <si>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</si>
  <si>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</si>
  <si>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</si>
  <si>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</si>
  <si>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</si>
  <si>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</si>
  <si>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</si>
  <si>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</si>
  <si>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>ledger of bank a/c- where group id/ child of = cash at bank / bank od</t>
  </si>
  <si>
    <t>not null if chq_date is null</t>
  </si>
  <si>
    <t>not null if trans_date is null</t>
  </si>
  <si>
    <t>when we modify must be&gt; opening date of year</t>
  </si>
  <si>
    <t>NOT FROM FRONTEND only for year no --0 for selected company</t>
  </si>
  <si>
    <t>NOT FROM FRONTEND</t>
  </si>
  <si>
    <t>NOT FROM FRONTEND if fc amount 0- rate=Null</t>
  </si>
  <si>
    <t>FK -ledger_bal_id</t>
  </si>
  <si>
    <t>uniqe(ref_no,ledger_bal_id)</t>
  </si>
  <si>
    <t>ledger_bal_id</t>
  </si>
  <si>
    <t>fk- ledger -id- Unique(budget id &amp;  ledger ID)</t>
  </si>
  <si>
    <t>this can be modified/deleted by Authoriser only from budget details</t>
  </si>
  <si>
    <t>by default on creating budget details add same rows here</t>
  </si>
  <si>
    <t>Ledger</t>
  </si>
  <si>
    <t>Dr</t>
  </si>
  <si>
    <t>Cr</t>
  </si>
  <si>
    <t>Fc</t>
  </si>
  <si>
    <t>Fc amount</t>
  </si>
  <si>
    <t>d</t>
  </si>
  <si>
    <t>Create</t>
  </si>
  <si>
    <t>on front end- select bank &amp; the CRUD BRS</t>
  </si>
  <si>
    <t>unique(ref_no+ref_type+ledger id)</t>
  </si>
  <si>
    <t>on account/ advance</t>
  </si>
  <si>
    <t>receipt /payment</t>
  </si>
  <si>
    <t>against Ref</t>
  </si>
  <si>
    <t>Purchase / sale/ JV/DR note/Cr Note</t>
  </si>
  <si>
    <t>receipt /payment/JV/DR Note/Cr Note</t>
  </si>
  <si>
    <t>Knock off</t>
  </si>
  <si>
    <t>Aginst Ref</t>
  </si>
  <si>
    <t>must show only pending Ref in Dropdown- for pending amount</t>
  </si>
  <si>
    <t>based on vouchertype -Auto/ manual</t>
  </si>
  <si>
    <t>only for cash/bank receipt/payments/cash purchase/ cash sales/PDC-receipt,payment</t>
  </si>
  <si>
    <t>for Memo/Planning- all voucher types availbvel in menu</t>
  </si>
  <si>
    <t>fill up when authorised / rejected</t>
  </si>
  <si>
    <t>blank/null</t>
  </si>
  <si>
    <t>updated in bank reco</t>
  </si>
  <si>
    <t>shipped_by</t>
  </si>
  <si>
    <t>will be. updated in BRS</t>
  </si>
  <si>
    <t>year 0 for that a/c</t>
  </si>
  <si>
    <t>total dr</t>
  </si>
  <si>
    <t>total cr</t>
  </si>
  <si>
    <t>closing balance</t>
  </si>
  <si>
    <t>year 1,2,3,4... for that a/c</t>
  </si>
  <si>
    <t>on C/U/D-transaction</t>
  </si>
  <si>
    <t>sum Dr in this year</t>
  </si>
  <si>
    <t>sum Cr in this year</t>
  </si>
  <si>
    <t>trigger on CRUD</t>
  </si>
  <si>
    <t>TOTAL OF amount ALLOCATED TO ALL COST CENTERS UNDER 1 COST CENTER GROUP SHOULD NOT EXCEED THAT  AMOUNT</t>
  </si>
  <si>
    <t>eg  amount 600 in case of 3</t>
  </si>
  <si>
    <t>invoice no/ supplier's invoice_no in transaction table</t>
  </si>
  <si>
    <t>current Balance-</t>
  </si>
  <si>
    <t>if BS</t>
  </si>
  <si>
    <t>if PL</t>
  </si>
  <si>
    <t>opening balance+sum(all amount) all years</t>
  </si>
  <si>
    <t>Trigger-on CUD transaction</t>
  </si>
  <si>
    <t>sum(all amount) for the latest year(status=True)</t>
  </si>
  <si>
    <t>&amp; this can be modified by Authoriser only (only amounts)</t>
  </si>
  <si>
    <t>can not be negative</t>
  </si>
  <si>
    <t>unique(type+company id+year id)</t>
  </si>
  <si>
    <t>drop down users for this company</t>
  </si>
  <si>
    <t>hidden</t>
  </si>
  <si>
    <t>hidden(st date-End Date)</t>
  </si>
  <si>
    <t>Details</t>
  </si>
  <si>
    <t>sssdva</t>
  </si>
  <si>
    <t>PL- Ledgers</t>
  </si>
  <si>
    <t>select from dropdown(PL- Ledgers)</t>
  </si>
  <si>
    <t>if null =0; non negative</t>
  </si>
  <si>
    <t>add</t>
  </si>
  <si>
    <t>on Ledger Master</t>
  </si>
  <si>
    <t>add rows for all ledgers with 0 default values</t>
  </si>
  <si>
    <t>on new year creation</t>
  </si>
  <si>
    <t>Ledger_bal-create/update</t>
  </si>
  <si>
    <t>op Bal(ie Balance for 0 year+for all earlier years(Dr-Cr)</t>
  </si>
  <si>
    <t>On Transactions</t>
  </si>
  <si>
    <t>update Total Dr</t>
  </si>
  <si>
    <t>update Total Cr</t>
  </si>
  <si>
    <t>update Balance</t>
  </si>
  <si>
    <t>for that year &amp; all next years of company</t>
  </si>
  <si>
    <t>sum(all transactions Debit) in that year</t>
  </si>
  <si>
    <t>sum(all transactions Credit) in that year</t>
  </si>
  <si>
    <t>what about default ledgers created at company creation?</t>
  </si>
  <si>
    <t>After create</t>
  </si>
  <si>
    <t>After update</t>
  </si>
  <si>
    <t>After delete</t>
  </si>
  <si>
    <t>For all ledgers</t>
  </si>
  <si>
    <t>for each year no==1&amp; above of that company- insert a row add row with -balance, Fcamt, ,FC rate,dr,cr, total_dr,Total Cr== 0 &amp; Fc name= Null</t>
  </si>
  <si>
    <t>billwise os= Sum(amount) group by Ref No &amp; ledger id</t>
  </si>
  <si>
    <t>advance/on-account/against-Ref</t>
  </si>
  <si>
    <t>once lock cant pass any entry</t>
  </si>
  <si>
    <t>(&gt;= start date of year number 1 of company) &amp; (&lt;= end date of last year of company ) BUT can't be between Start &amp; end date of the years where Locked =True</t>
  </si>
  <si>
    <t>op Bal(ie Balance for  year0 of that Company)+ (sum amount of all transactions from year 1 to This year) of that company (where authoristion_status==Pending/Approved;dummy_entry==False)</t>
  </si>
  <si>
    <t>supplier invoice_no</t>
  </si>
  <si>
    <t>select from drop down-Start date- End date(except YearNo=0</t>
  </si>
  <si>
    <t>1- name</t>
  </si>
  <si>
    <t>only ledgers where-account head- bs= no----for that company</t>
  </si>
  <si>
    <t>Rewise</t>
  </si>
  <si>
    <t>Revison</t>
  </si>
  <si>
    <t>Original</t>
  </si>
  <si>
    <t>save</t>
  </si>
  <si>
    <t>same as Currency</t>
  </si>
  <si>
    <t>Save</t>
  </si>
  <si>
    <t>dfds</t>
  </si>
  <si>
    <t>IF BS - Yes</t>
  </si>
  <si>
    <t>for that Year(year ofTransaction Date)</t>
  </si>
  <si>
    <t>sum(all transactions Debit) in that year - sum(all transactions Credit) in that year</t>
  </si>
  <si>
    <t>IF BS - No &amp; transaction type NOT=PL</t>
  </si>
  <si>
    <t>IF BS - No &amp; transaction type ==PL</t>
  </si>
  <si>
    <t>transaction type NOT=PL</t>
  </si>
  <si>
    <t>No Trigger</t>
  </si>
  <si>
    <t>ledger id---1 BS</t>
  </si>
  <si>
    <t>ledger id---2 PL</t>
  </si>
  <si>
    <t>there is no record for this</t>
  </si>
  <si>
    <t>sum(all transactions Debit) in that year - sum(all transactions Credit) in that year) where transaction type NOT=PL</t>
  </si>
  <si>
    <t>Salaries &amp; Benefits</t>
  </si>
  <si>
    <t>Rent+Utilites</t>
  </si>
  <si>
    <t>Barwa Bank to QNB</t>
  </si>
  <si>
    <t>LC Payable : QIB</t>
  </si>
  <si>
    <t>LC Payable : SCB</t>
  </si>
  <si>
    <t>Royalty Expense</t>
  </si>
  <si>
    <t>Outsource Charges - C I T</t>
  </si>
  <si>
    <t xml:space="preserve">PDC Issued : Barwa Bank </t>
  </si>
  <si>
    <t>PDC Issued : QIB Bank</t>
  </si>
  <si>
    <t xml:space="preserve">PDC Issued : SCB </t>
  </si>
  <si>
    <t xml:space="preserve">Directors Dividend </t>
  </si>
  <si>
    <t>Technical Fees</t>
  </si>
  <si>
    <t>Insurance</t>
  </si>
  <si>
    <t>Custom &amp; Legalisation Charge</t>
  </si>
  <si>
    <t>QNB Credit Card</t>
  </si>
  <si>
    <t>Commissions / REFUNDS</t>
  </si>
  <si>
    <t>Payments to Creditors</t>
  </si>
  <si>
    <t>Repairs &amp; Maintenance</t>
  </si>
  <si>
    <t>Travel expenses</t>
  </si>
  <si>
    <t>Audit &amp; Legal Fees</t>
  </si>
  <si>
    <t>Office Supplies &amp; Stationnary/ Cash Purchase</t>
  </si>
  <si>
    <t>Purchase of Fixed Assets</t>
  </si>
  <si>
    <t>Petty Cash / Cash Purchases</t>
  </si>
  <si>
    <t>payments</t>
  </si>
  <si>
    <t>Cash in : Cheque in hand</t>
  </si>
  <si>
    <t>Cash in : LC Receivables</t>
  </si>
  <si>
    <t>Cash in : Month Target</t>
  </si>
  <si>
    <t>receipts</t>
  </si>
  <si>
    <t>cashflow heads</t>
  </si>
  <si>
    <t>at company - select a/c year befor login- so that all entries for that year only are entered/ modified</t>
  </si>
  <si>
    <t>for all subsequent years opening balances to be auto updated</t>
  </si>
  <si>
    <t>PDC Receipt</t>
  </si>
  <si>
    <t>PDC Issue</t>
  </si>
  <si>
    <t>Credit purchase</t>
  </si>
  <si>
    <t>cr purchase</t>
  </si>
  <si>
    <t>cr1</t>
  </si>
  <si>
    <t>fdg hgf hfdh</t>
  </si>
  <si>
    <t>Supplier invoice_date</t>
  </si>
  <si>
    <t>30 days cr</t>
  </si>
  <si>
    <t>xxxx vvv</t>
  </si>
  <si>
    <t>blank/null it is updated in BRS</t>
  </si>
  <si>
    <t>wdrdrdtr</t>
  </si>
  <si>
    <t>Credit purchase- approved</t>
  </si>
  <si>
    <t>Credit purchase- rejected</t>
  </si>
  <si>
    <t>abc@xys.com</t>
  </si>
  <si>
    <t>sdafa</t>
  </si>
  <si>
    <t>Purchase</t>
  </si>
  <si>
    <t>Imports</t>
  </si>
  <si>
    <t>auto calculate=(amount/ fc amount) positive</t>
  </si>
  <si>
    <t>floating,4 digits</t>
  </si>
  <si>
    <t>cr2</t>
  </si>
  <si>
    <t>freew</t>
  </si>
  <si>
    <t>ggg</t>
  </si>
  <si>
    <t>for login company-year selected</t>
  </si>
  <si>
    <t>not from front end</t>
  </si>
  <si>
    <t>sum(amount) where ledger id== &amp; ref no==)</t>
  </si>
  <si>
    <t>bill1</t>
  </si>
  <si>
    <t>Dropdown-  New Ref/ Against Ref/ On account/advance</t>
  </si>
  <si>
    <t>New Ref</t>
  </si>
  <si>
    <t>bill1-1</t>
  </si>
  <si>
    <t>ip1</t>
  </si>
  <si>
    <t>Supplier invoice_date--of transaction table</t>
  </si>
  <si>
    <t>New Ref-</t>
  </si>
  <si>
    <t>type-Referance</t>
  </si>
  <si>
    <t>when/Transaction</t>
  </si>
  <si>
    <t>can be entered only in case of Ref type</t>
  </si>
  <si>
    <t>salesman1</t>
  </si>
  <si>
    <t>salesman2</t>
  </si>
  <si>
    <t>division1</t>
  </si>
  <si>
    <t>division2</t>
  </si>
  <si>
    <t>for each cost Category</t>
  </si>
  <si>
    <t>(total of all Costsenter under that cost category)&lt;= total amount (ledger) ABSOLUTE amount ignore + -</t>
  </si>
  <si>
    <t>system generated entry</t>
  </si>
  <si>
    <t>at yer end transfer PL accounts to P&amp;L a/c to close books</t>
  </si>
  <si>
    <t>only for cash/bank- receipt/payments &amp; Purchase Sales,Dr Note, Credeit Note</t>
  </si>
  <si>
    <t>selct budget based on - login company-year</t>
  </si>
  <si>
    <t>not in front end</t>
  </si>
  <si>
    <t>regarding PDC</t>
  </si>
  <si>
    <t>for purchase- Imnport LC &amp; for sales- Export LC</t>
  </si>
  <si>
    <t>PL_closing_entry</t>
  </si>
  <si>
    <t>&gt;= ref_date</t>
  </si>
  <si>
    <r>
      <t xml:space="preserve">for year 1 &amp; all next years recalculate balance (sum of all </t>
    </r>
    <r>
      <rPr>
        <b/>
        <sz val="11"/>
        <color theme="1"/>
        <rFont val="Calibri"/>
        <family val="2"/>
        <scheme val="minor"/>
      </rPr>
      <t xml:space="preserve">valid </t>
    </r>
    <r>
      <rPr>
        <sz val="11"/>
        <color theme="1"/>
        <rFont val="Calibri"/>
        <family val="2"/>
        <scheme val="minor"/>
      </rPr>
      <t>transaction)+(year 0 amoumt)</t>
    </r>
  </si>
  <si>
    <t>import purchase</t>
  </si>
  <si>
    <t>saurabh</t>
  </si>
  <si>
    <t xml:space="preserve"> purchase local</t>
  </si>
  <si>
    <t>purchase</t>
  </si>
  <si>
    <t>p1</t>
  </si>
  <si>
    <t>Tr Id</t>
  </si>
  <si>
    <t>pur from xyz</t>
  </si>
  <si>
    <t>rail</t>
  </si>
  <si>
    <t>discount</t>
  </si>
  <si>
    <t>pur 1</t>
  </si>
  <si>
    <t>new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</si>
</sst>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9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17" xfId="6" applyBorder="1"/>
    <xf numFmtId="0" fontId="13" fillId="6" borderId="18" xfId="6" applyBorder="1"/>
    <xf numFmtId="0" fontId="16" fillId="7" borderId="0" xfId="7" applyFont="1"/>
    <xf numFmtId="0" fontId="16" fillId="7" borderId="0" xfId="7" applyFont="1" applyAlignment="1">
      <alignment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0" fontId="1" fillId="10" borderId="0" xfId="0" applyFont="1" applyFill="1" applyAlignment="1">
      <alignment horizontal="center"/>
    </xf>
    <xf numFmtId="0" fontId="0" fillId="2" borderId="0" xfId="1" applyFont="1" applyBorder="1" applyAlignment="1">
      <alignment wrapText="1"/>
    </xf>
    <xf numFmtId="16" fontId="4" fillId="3" borderId="0" xfId="2" applyNumberFormat="1"/>
    <xf numFmtId="0" fontId="13" fillId="6" borderId="12" xfId="6" applyAlignment="1"/>
    <xf numFmtId="1" fontId="4" fillId="3" borderId="0" xfId="2" applyNumberFormat="1"/>
    <xf numFmtId="14" fontId="4" fillId="3" borderId="0" xfId="2" applyNumberFormat="1"/>
    <xf numFmtId="0" fontId="13" fillId="6" borderId="12" xfId="6" applyAlignment="1">
      <alignment horizontal="center" vertical="center" wrapText="1"/>
    </xf>
    <xf numFmtId="0" fontId="4" fillId="3" borderId="7" xfId="2" applyBorder="1"/>
    <xf numFmtId="0" fontId="15" fillId="7" borderId="6" xfId="7" applyBorder="1"/>
    <xf numFmtId="0" fontId="15" fillId="7" borderId="8" xfId="7" applyBorder="1"/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9" borderId="0" xfId="2" applyFill="1" applyBorder="1"/>
    <xf numFmtId="0" fontId="0" fillId="9" borderId="0" xfId="0" applyFill="1" applyBorder="1"/>
    <xf numFmtId="0" fontId="0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3" xfId="0" applyFont="1" applyBorder="1"/>
    <xf numFmtId="0" fontId="13" fillId="6" borderId="19" xfId="6" applyBorder="1"/>
    <xf numFmtId="14" fontId="0" fillId="10" borderId="0" xfId="1" applyNumberFormat="1" applyFont="1" applyFill="1" applyBorder="1" applyAlignment="1">
      <alignment wrapText="1"/>
    </xf>
    <xf numFmtId="0" fontId="13" fillId="6" borderId="0" xfId="6" applyBorder="1"/>
    <xf numFmtId="0" fontId="1" fillId="0" borderId="4" xfId="0" applyFont="1" applyBorder="1" applyAlignment="1">
      <alignment horizontal="center"/>
    </xf>
    <xf numFmtId="14" fontId="0" fillId="0" borderId="0" xfId="0" applyNumberFormat="1" applyBorder="1"/>
    <xf numFmtId="0" fontId="13" fillId="6" borderId="20" xfId="6" applyBorder="1"/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0" fillId="0" borderId="9" xfId="0" applyNumberFormat="1" applyBorder="1"/>
    <xf numFmtId="0" fontId="5" fillId="4" borderId="10" xfId="3" applyBorder="1"/>
    <xf numFmtId="0" fontId="9" fillId="3" borderId="13" xfId="2" applyFont="1" applyBorder="1"/>
    <xf numFmtId="0" fontId="16" fillId="7" borderId="13" xfId="7" applyFont="1" applyBorder="1"/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1" fontId="4" fillId="3" borderId="21" xfId="2" applyNumberFormat="1" applyBorder="1" applyAlignment="1">
      <alignment horizontal="center" vertical="center"/>
    </xf>
    <xf numFmtId="0" fontId="4" fillId="3" borderId="22" xfId="2" applyBorder="1" applyAlignment="1">
      <alignment horizontal="center" vertical="center"/>
    </xf>
    <xf numFmtId="0" fontId="4" fillId="3" borderId="23" xfId="2" applyBorder="1" applyAlignment="1">
      <alignment wrapText="1"/>
    </xf>
    <xf numFmtId="0" fontId="0" fillId="11" borderId="0" xfId="0" applyFill="1"/>
    <xf numFmtId="0" fontId="3" fillId="11" borderId="0" xfId="0" applyFont="1" applyFill="1"/>
    <xf numFmtId="0" fontId="13" fillId="11" borderId="12" xfId="6" applyFill="1"/>
    <xf numFmtId="0" fontId="1" fillId="0" borderId="0" xfId="0" applyFont="1" applyBorder="1" applyAlignment="1">
      <alignment horizontal="center" vertical="center"/>
    </xf>
    <xf numFmtId="14" fontId="0" fillId="0" borderId="0" xfId="0" applyNumberFormat="1" applyAlignment="1">
      <alignment wrapText="1"/>
    </xf>
    <xf numFmtId="14" fontId="4" fillId="3" borderId="0" xfId="2" applyNumberFormat="1" applyAlignment="1">
      <alignment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/>
    </xf>
    <xf numFmtId="0" fontId="19" fillId="2" borderId="1" xfId="1" applyFont="1" applyAlignment="1">
      <alignment wrapText="1"/>
    </xf>
    <xf numFmtId="14" fontId="16" fillId="7" borderId="0" xfId="7" applyNumberFormat="1" applyFont="1" applyAlignment="1">
      <alignment horizontal="center"/>
    </xf>
    <xf numFmtId="0" fontId="15" fillId="7" borderId="0" xfId="7" applyAlignment="1">
      <alignment horizontal="center"/>
    </xf>
    <xf numFmtId="0" fontId="16" fillId="7" borderId="24" xfId="7" applyFont="1" applyBorder="1" applyAlignment="1">
      <alignment horizontal="center"/>
    </xf>
    <xf numFmtId="16" fontId="16" fillId="7" borderId="0" xfId="7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0" fontId="15" fillId="7" borderId="6" xfId="7" applyBorder="1" applyAlignment="1">
      <alignment horizontal="center" vertical="center" wrapText="1"/>
    </xf>
    <xf numFmtId="0" fontId="15" fillId="7" borderId="0" xfId="7" applyBorder="1" applyAlignment="1">
      <alignment horizontal="center" vertical="center" wrapText="1"/>
    </xf>
    <xf numFmtId="0" fontId="15" fillId="7" borderId="0" xfId="7" applyBorder="1" applyAlignment="1">
      <alignment horizontal="center"/>
    </xf>
    <xf numFmtId="0" fontId="15" fillId="7" borderId="7" xfId="7" applyBorder="1" applyAlignment="1">
      <alignment horizontal="center"/>
    </xf>
    <xf numFmtId="0" fontId="16" fillId="7" borderId="13" xfId="7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/>
    </xf>
    <xf numFmtId="0" fontId="16" fillId="7" borderId="5" xfId="7" applyFont="1" applyBorder="1" applyAlignment="1">
      <alignment horizontal="center"/>
    </xf>
    <xf numFmtId="0" fontId="5" fillId="4" borderId="0" xfId="3" applyBorder="1" applyAlignment="1">
      <alignment horizontal="center" vertical="center" wrapText="1"/>
    </xf>
    <xf numFmtId="0" fontId="16" fillId="7" borderId="0" xfId="7" applyFont="1" applyBorder="1" applyAlignment="1">
      <alignment horizontal="center" vertical="center" wrapText="1"/>
    </xf>
    <xf numFmtId="0" fontId="4" fillId="3" borderId="25" xfId="2" applyBorder="1"/>
    <xf numFmtId="0" fontId="4" fillId="3" borderId="26" xfId="2" applyBorder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/>
    </xf>
    <xf numFmtId="0" fontId="4" fillId="3" borderId="0" xfId="2" applyAlignment="1">
      <alignment horizontal="center" vertical="center" wrapText="1"/>
    </xf>
    <xf numFmtId="0" fontId="0" fillId="12" borderId="0" xfId="0" applyFill="1" applyAlignment="1">
      <alignment wrapText="1"/>
    </xf>
    <xf numFmtId="16" fontId="0" fillId="12" borderId="0" xfId="0" applyNumberFormat="1" applyFill="1" applyAlignment="1">
      <alignment wrapText="1"/>
    </xf>
    <xf numFmtId="0" fontId="0" fillId="12" borderId="0" xfId="0" applyFill="1" applyAlignment="1">
      <alignment horizontal="left" wrapText="1"/>
    </xf>
    <xf numFmtId="0" fontId="1" fillId="12" borderId="0" xfId="0" applyFont="1" applyFill="1" applyAlignment="1">
      <alignment horizontal="right" wrapText="1"/>
    </xf>
    <xf numFmtId="16" fontId="3" fillId="0" borderId="0" xfId="0" applyNumberFormat="1" applyFont="1"/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97444</xdr:colOff>
      <xdr:row>0</xdr:row>
      <xdr:rowOff>0</xdr:rowOff>
    </xdr:from>
    <xdr:to>
      <xdr:col>15</xdr:col>
      <xdr:colOff>504087</xdr:colOff>
      <xdr:row>11</xdr:row>
      <xdr:rowOff>112568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8376" y="0"/>
          <a:ext cx="5818575" cy="278822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7</xdr:col>
      <xdr:colOff>251111</xdr:colOff>
      <xdr:row>15</xdr:row>
      <xdr:rowOff>75044</xdr:rowOff>
    </xdr:from>
    <xdr:to>
      <xdr:col>22</xdr:col>
      <xdr:colOff>401322</xdr:colOff>
      <xdr:row>46</xdr:row>
      <xdr:rowOff>34636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2043" y="3512703"/>
          <a:ext cx="9805097" cy="58910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21</xdr:col>
      <xdr:colOff>485190</xdr:colOff>
      <xdr:row>21</xdr:row>
      <xdr:rowOff>149689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6115" y="1524000"/>
          <a:ext cx="5958402" cy="283867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c@xys.com" TargetMode="External"/><Relationship Id="rId1" Type="http://schemas.openxmlformats.org/officeDocument/2006/relationships/hyperlink" Target="mailto:abc@xys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42578125" customWidth="1"/>
  </cols>
  <sheetData>
    <row r="1" spans="1:4" s="47" customFormat="1" x14ac:dyDescent="0.25">
      <c r="A1" s="47" t="s">
        <v>49</v>
      </c>
      <c r="B1" s="47" t="s">
        <v>253</v>
      </c>
      <c r="C1" s="47" t="s">
        <v>254</v>
      </c>
      <c r="D1" s="47" t="s">
        <v>97</v>
      </c>
    </row>
    <row r="2" spans="1:4" x14ac:dyDescent="0.25">
      <c r="A2">
        <v>1</v>
      </c>
      <c r="B2" s="46" t="s">
        <v>252</v>
      </c>
    </row>
    <row r="3" spans="1:4" x14ac:dyDescent="0.25">
      <c r="A3">
        <v>2</v>
      </c>
      <c r="B3" s="48" t="s">
        <v>257</v>
      </c>
    </row>
    <row r="4" spans="1:4" x14ac:dyDescent="0.25">
      <c r="B4" s="48" t="s">
        <v>255</v>
      </c>
    </row>
    <row r="5" spans="1:4" x14ac:dyDescent="0.25">
      <c r="B5" s="49" t="s">
        <v>256</v>
      </c>
    </row>
    <row r="6" spans="1:4" x14ac:dyDescent="0.25">
      <c r="A6">
        <v>3</v>
      </c>
      <c r="B6" s="48" t="s">
        <v>643</v>
      </c>
    </row>
    <row r="7" spans="1:4" x14ac:dyDescent="0.25">
      <c r="B7" s="49" t="s">
        <v>258</v>
      </c>
    </row>
    <row r="8" spans="1:4" x14ac:dyDescent="0.25">
      <c r="A8">
        <v>4</v>
      </c>
      <c r="B8" s="48" t="s">
        <v>260</v>
      </c>
    </row>
    <row r="9" spans="1:4" x14ac:dyDescent="0.25">
      <c r="B9" s="49" t="s">
        <v>259</v>
      </c>
    </row>
    <row r="10" spans="1:4" x14ac:dyDescent="0.25">
      <c r="B10" s="48" t="s">
        <v>261</v>
      </c>
    </row>
    <row r="12" spans="1:4" x14ac:dyDescent="0.25">
      <c r="A12">
        <v>5</v>
      </c>
      <c r="B12" s="48" t="s">
        <v>480</v>
      </c>
    </row>
    <row r="13" spans="1:4" x14ac:dyDescent="0.25">
      <c r="A13">
        <v>6</v>
      </c>
      <c r="B13" s="48" t="s">
        <v>993</v>
      </c>
    </row>
    <row r="14" spans="1:4" x14ac:dyDescent="0.25">
      <c r="B14" s="48" t="s">
        <v>262</v>
      </c>
    </row>
    <row r="15" spans="1:4" x14ac:dyDescent="0.25">
      <c r="B15" s="48" t="s">
        <v>755</v>
      </c>
    </row>
    <row r="16" spans="1:4" x14ac:dyDescent="0.25">
      <c r="A16">
        <v>7</v>
      </c>
      <c r="B16" t="s">
        <v>263</v>
      </c>
    </row>
    <row r="17" spans="1:2" x14ac:dyDescent="0.25">
      <c r="B17" t="s">
        <v>553</v>
      </c>
    </row>
    <row r="18" spans="1:2" x14ac:dyDescent="0.25">
      <c r="B18" t="s">
        <v>555</v>
      </c>
    </row>
    <row r="19" spans="1:2" x14ac:dyDescent="0.25">
      <c r="B19" t="s">
        <v>556</v>
      </c>
    </row>
    <row r="20" spans="1:2" x14ac:dyDescent="0.25">
      <c r="A20">
        <v>8</v>
      </c>
      <c r="B20" t="s">
        <v>554</v>
      </c>
    </row>
    <row r="21" spans="1:2" x14ac:dyDescent="0.25">
      <c r="B21" t="s">
        <v>994</v>
      </c>
    </row>
    <row r="22" spans="1:2" x14ac:dyDescent="0.25">
      <c r="A22">
        <v>9</v>
      </c>
      <c r="B22" t="s">
        <v>270</v>
      </c>
    </row>
    <row r="24" spans="1:2" x14ac:dyDescent="0.25">
      <c r="A24">
        <v>10</v>
      </c>
      <c r="B24" t="s">
        <v>492</v>
      </c>
    </row>
    <row r="26" spans="1:2" x14ac:dyDescent="0.25">
      <c r="A26">
        <v>11</v>
      </c>
      <c r="B26" t="s">
        <v>592</v>
      </c>
    </row>
    <row r="27" spans="1:2" x14ac:dyDescent="0.25">
      <c r="B27" t="s">
        <v>593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zoomScale="150" zoomScaleNormal="150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20.425781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105</v>
      </c>
      <c r="B7" s="10" t="s">
        <v>7</v>
      </c>
      <c r="C7" s="5"/>
      <c r="D7" s="10"/>
      <c r="E7" s="10" t="s">
        <v>3</v>
      </c>
      <c r="F7" s="10"/>
      <c r="G7" s="10"/>
    </row>
    <row r="8" spans="1:7" x14ac:dyDescent="0.25">
      <c r="A8" s="10" t="s">
        <v>106</v>
      </c>
      <c r="B8" s="10" t="s">
        <v>7</v>
      </c>
      <c r="C8" s="5"/>
      <c r="D8" s="10"/>
      <c r="E8" s="10" t="s">
        <v>3</v>
      </c>
      <c r="F8" s="10"/>
      <c r="G8" s="10"/>
    </row>
    <row r="9" spans="1:7" x14ac:dyDescent="0.25">
      <c r="A9" s="10" t="s">
        <v>107</v>
      </c>
      <c r="B9" s="10" t="s">
        <v>37</v>
      </c>
      <c r="C9" s="5"/>
      <c r="D9" s="10"/>
      <c r="E9" s="10" t="s">
        <v>3</v>
      </c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652</v>
      </c>
    </row>
    <row r="17" spans="1:7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618</v>
      </c>
      <c r="B30" s="73" t="s">
        <v>619</v>
      </c>
    </row>
    <row r="31" spans="1:7" x14ac:dyDescent="0.25">
      <c r="B31" s="112" t="s">
        <v>653</v>
      </c>
      <c r="C31" s="72"/>
    </row>
    <row r="32" spans="1:7" x14ac:dyDescent="0.25">
      <c r="B32" s="71" t="s">
        <v>620</v>
      </c>
      <c r="C32" s="72"/>
    </row>
    <row r="34" spans="2:2" x14ac:dyDescent="0.25">
      <c r="B34" s="111" t="s">
        <v>748</v>
      </c>
    </row>
    <row r="35" spans="2:2" x14ac:dyDescent="0.25">
      <c r="B35" s="111" t="s">
        <v>747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B20" sqref="B20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4.85546875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2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2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2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B9" sqref="B9:C12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651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1"/>
  <sheetViews>
    <sheetView topLeftCell="B13" zoomScale="160" zoomScaleNormal="160" workbookViewId="0">
      <selection activeCell="J26" sqref="J26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654</v>
      </c>
      <c r="E3" s="10" t="s">
        <v>3</v>
      </c>
      <c r="F3" s="10"/>
      <c r="G3" s="10"/>
      <c r="H3" s="10" t="s">
        <v>184</v>
      </c>
    </row>
    <row r="4" spans="1:10" ht="42" customHeight="1" x14ac:dyDescent="0.25">
      <c r="A4" s="10" t="s">
        <v>29</v>
      </c>
      <c r="B4" s="10" t="s">
        <v>7</v>
      </c>
      <c r="C4" s="5" t="s">
        <v>655</v>
      </c>
      <c r="D4" s="5"/>
      <c r="E4" s="10" t="s">
        <v>3</v>
      </c>
      <c r="F4" s="10"/>
      <c r="G4" s="10"/>
      <c r="H4" s="10" t="s">
        <v>271</v>
      </c>
    </row>
    <row r="5" spans="1:10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657</v>
      </c>
      <c r="D6" s="5" t="s">
        <v>31</v>
      </c>
      <c r="E6" s="10"/>
      <c r="F6" s="10"/>
      <c r="G6" s="10"/>
      <c r="H6" s="10" t="s">
        <v>656</v>
      </c>
    </row>
    <row r="7" spans="1:10" x14ac:dyDescent="0.25">
      <c r="A7" s="10" t="s">
        <v>35</v>
      </c>
      <c r="B7" s="10" t="s">
        <v>34</v>
      </c>
      <c r="C7" s="5" t="b">
        <v>0</v>
      </c>
      <c r="D7" s="5"/>
      <c r="E7" s="10" t="s">
        <v>659</v>
      </c>
      <c r="F7" s="10"/>
      <c r="G7" s="10"/>
      <c r="H7" s="10" t="s">
        <v>175</v>
      </c>
    </row>
    <row r="8" spans="1:10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658</v>
      </c>
    </row>
    <row r="9" spans="1:10" x14ac:dyDescent="0.25">
      <c r="A9" s="10" t="s">
        <v>142</v>
      </c>
      <c r="B9" s="10" t="s">
        <v>7</v>
      </c>
      <c r="C9" s="5" t="s">
        <v>830</v>
      </c>
      <c r="D9" s="5" t="s">
        <v>143</v>
      </c>
      <c r="E9" s="10"/>
      <c r="F9" s="10"/>
      <c r="G9" s="10"/>
      <c r="H9" s="10" t="s">
        <v>829</v>
      </c>
    </row>
    <row r="10" spans="1:10" x14ac:dyDescent="0.25">
      <c r="A10" s="10" t="s">
        <v>663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25">
      <c r="A14" s="74" t="s">
        <v>625</v>
      </c>
    </row>
    <row r="15" spans="1:10" x14ac:dyDescent="0.2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626</v>
      </c>
    </row>
    <row r="16" spans="1:10" x14ac:dyDescent="0.25">
      <c r="A16" s="13">
        <v>1</v>
      </c>
      <c r="B16" s="13" t="s">
        <v>536</v>
      </c>
      <c r="C16" s="13" t="s">
        <v>536</v>
      </c>
      <c r="D16" s="35">
        <v>4</v>
      </c>
      <c r="E16" s="13"/>
      <c r="F16" s="13" t="b">
        <v>0</v>
      </c>
      <c r="G16" s="13" t="b">
        <v>1</v>
      </c>
    </row>
    <row r="17" spans="1:10" x14ac:dyDescent="0.25">
      <c r="A17" s="13">
        <v>2</v>
      </c>
      <c r="B17" s="13" t="s">
        <v>537</v>
      </c>
      <c r="C17" s="13" t="s">
        <v>537</v>
      </c>
      <c r="D17" s="35">
        <v>4</v>
      </c>
      <c r="E17" s="13"/>
      <c r="F17" s="13" t="b">
        <v>0</v>
      </c>
      <c r="G17" s="13" t="b">
        <v>1</v>
      </c>
    </row>
    <row r="18" spans="1:10" x14ac:dyDescent="0.25">
      <c r="A18" s="13">
        <v>3</v>
      </c>
      <c r="B18" s="13" t="s">
        <v>539</v>
      </c>
      <c r="C18" s="13" t="s">
        <v>539</v>
      </c>
      <c r="D18" s="35">
        <v>4</v>
      </c>
      <c r="E18" s="13"/>
      <c r="F18" s="13" t="b">
        <v>0</v>
      </c>
      <c r="G18" s="13" t="b">
        <v>1</v>
      </c>
    </row>
    <row r="19" spans="1:10" x14ac:dyDescent="0.25">
      <c r="A19" s="13">
        <v>4</v>
      </c>
      <c r="B19" s="13" t="s">
        <v>538</v>
      </c>
      <c r="C19" s="13" t="s">
        <v>538</v>
      </c>
      <c r="D19" s="35">
        <v>4</v>
      </c>
      <c r="E19" s="13"/>
      <c r="F19" s="13" t="b">
        <v>0</v>
      </c>
      <c r="G19" s="13" t="b">
        <v>1</v>
      </c>
    </row>
    <row r="20" spans="1:10" x14ac:dyDescent="0.2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10" x14ac:dyDescent="0.2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10" x14ac:dyDescent="0.25">
      <c r="A22" s="13">
        <v>7</v>
      </c>
      <c r="B22" s="13" t="s">
        <v>541</v>
      </c>
      <c r="C22" s="13" t="s">
        <v>541</v>
      </c>
      <c r="D22" s="35">
        <v>4</v>
      </c>
      <c r="E22" s="13"/>
      <c r="F22" s="13" t="b">
        <v>0</v>
      </c>
      <c r="G22" s="13" t="b">
        <v>1</v>
      </c>
    </row>
    <row r="23" spans="1:10" x14ac:dyDescent="0.25">
      <c r="A23" s="13">
        <v>8</v>
      </c>
      <c r="B23" s="13" t="s">
        <v>540</v>
      </c>
      <c r="C23" s="13" t="s">
        <v>540</v>
      </c>
      <c r="D23" s="35">
        <v>4</v>
      </c>
      <c r="E23" s="13"/>
      <c r="F23" s="13" t="b">
        <v>0</v>
      </c>
      <c r="G23" s="13" t="b">
        <v>1</v>
      </c>
    </row>
    <row r="24" spans="1:10" x14ac:dyDescent="0.25">
      <c r="A24" s="13">
        <v>9</v>
      </c>
      <c r="B24" s="13" t="s">
        <v>542</v>
      </c>
      <c r="C24" s="13" t="s">
        <v>542</v>
      </c>
      <c r="D24" s="35">
        <v>4</v>
      </c>
      <c r="E24" s="13"/>
      <c r="F24" s="13" t="b">
        <v>0</v>
      </c>
      <c r="G24" s="13" t="b">
        <v>1</v>
      </c>
    </row>
    <row r="25" spans="1:10" x14ac:dyDescent="0.25">
      <c r="A25" s="13">
        <v>10</v>
      </c>
      <c r="B25" s="13" t="s">
        <v>543</v>
      </c>
      <c r="C25" s="13" t="s">
        <v>543</v>
      </c>
      <c r="D25" s="35">
        <v>4</v>
      </c>
      <c r="E25" s="13"/>
      <c r="F25" s="13" t="b">
        <v>0</v>
      </c>
      <c r="G25" s="13" t="b">
        <v>1</v>
      </c>
    </row>
    <row r="26" spans="1:10" x14ac:dyDescent="0.25">
      <c r="A26" s="13">
        <v>11</v>
      </c>
      <c r="B26" s="13" t="s">
        <v>621</v>
      </c>
      <c r="C26" s="13" t="s">
        <v>621</v>
      </c>
      <c r="D26" s="35">
        <v>4</v>
      </c>
      <c r="E26" s="13"/>
      <c r="F26" s="13" t="b">
        <v>0</v>
      </c>
      <c r="G26" s="13" t="b">
        <v>1</v>
      </c>
      <c r="J26" t="s">
        <v>33</v>
      </c>
    </row>
    <row r="27" spans="1:10" x14ac:dyDescent="0.25">
      <c r="A27" s="13">
        <v>12</v>
      </c>
      <c r="B27" s="13" t="s">
        <v>622</v>
      </c>
      <c r="C27" s="13" t="s">
        <v>622</v>
      </c>
      <c r="D27" s="35">
        <v>4</v>
      </c>
      <c r="E27" s="13"/>
      <c r="F27" s="13" t="b">
        <v>0</v>
      </c>
      <c r="G27" s="13" t="b">
        <v>1</v>
      </c>
      <c r="J27" t="s">
        <v>1047</v>
      </c>
    </row>
    <row r="28" spans="1:10" x14ac:dyDescent="0.25">
      <c r="A28" s="13">
        <v>13</v>
      </c>
      <c r="B28" s="13" t="s">
        <v>623</v>
      </c>
      <c r="C28" s="13" t="s">
        <v>623</v>
      </c>
      <c r="D28" s="35">
        <v>4</v>
      </c>
      <c r="E28" s="13"/>
      <c r="F28" s="13" t="b">
        <v>0</v>
      </c>
      <c r="G28" s="13" t="b">
        <v>1</v>
      </c>
    </row>
    <row r="29" spans="1:10" x14ac:dyDescent="0.25">
      <c r="A29" s="13">
        <v>14</v>
      </c>
      <c r="B29" s="13" t="s">
        <v>624</v>
      </c>
      <c r="C29" s="13" t="s">
        <v>624</v>
      </c>
      <c r="D29" s="35">
        <v>4</v>
      </c>
      <c r="E29" s="13"/>
      <c r="F29" s="13" t="b">
        <v>0</v>
      </c>
      <c r="G29" s="13" t="b">
        <v>1</v>
      </c>
    </row>
    <row r="30" spans="1:10" x14ac:dyDescent="0.25">
      <c r="A30" s="13">
        <v>15</v>
      </c>
      <c r="B30" s="13" t="s">
        <v>995</v>
      </c>
      <c r="C30" s="13" t="s">
        <v>995</v>
      </c>
      <c r="D30" s="35">
        <v>5</v>
      </c>
      <c r="E30" s="13"/>
      <c r="F30" s="13" t="b">
        <v>0</v>
      </c>
      <c r="G30" s="13" t="b">
        <v>1</v>
      </c>
    </row>
    <row r="31" spans="1:10" x14ac:dyDescent="0.25">
      <c r="A31" s="13">
        <v>16</v>
      </c>
      <c r="B31" s="13" t="s">
        <v>996</v>
      </c>
      <c r="C31" s="13" t="s">
        <v>996</v>
      </c>
      <c r="D31" s="35">
        <v>6</v>
      </c>
      <c r="E31" s="13"/>
      <c r="F31" s="13" t="b">
        <v>0</v>
      </c>
      <c r="G31" s="13" t="b">
        <v>1</v>
      </c>
    </row>
    <row r="32" spans="1:10" x14ac:dyDescent="0.25">
      <c r="A32" s="13">
        <v>17</v>
      </c>
      <c r="B32" s="13" t="s">
        <v>1046</v>
      </c>
      <c r="C32" t="str">
        <f>B19</f>
        <v>Credit Purchase</v>
      </c>
      <c r="D32"/>
      <c r="F32" t="s">
        <v>48</v>
      </c>
      <c r="H32" t="s">
        <v>660</v>
      </c>
      <c r="I32" t="s">
        <v>372</v>
      </c>
    </row>
    <row r="33" spans="1:8" x14ac:dyDescent="0.25">
      <c r="A33" s="7"/>
      <c r="C33"/>
      <c r="D33"/>
    </row>
    <row r="34" spans="1:8" x14ac:dyDescent="0.25">
      <c r="A34" s="7"/>
      <c r="C34"/>
      <c r="F34" s="71" t="s">
        <v>372</v>
      </c>
      <c r="G34" s="71"/>
      <c r="H34" s="71"/>
    </row>
    <row r="35" spans="1:8" x14ac:dyDescent="0.25">
      <c r="A35" s="7" t="s">
        <v>627</v>
      </c>
      <c r="C35"/>
      <c r="F35" s="71" t="s">
        <v>587</v>
      </c>
      <c r="G35" s="71"/>
      <c r="H35" s="71" t="s">
        <v>661</v>
      </c>
    </row>
    <row r="36" spans="1:8" x14ac:dyDescent="0.25">
      <c r="A36" s="7" t="s">
        <v>628</v>
      </c>
      <c r="C36"/>
      <c r="F36" s="71" t="s">
        <v>588</v>
      </c>
      <c r="G36" s="71"/>
      <c r="H36" s="71" t="s">
        <v>662</v>
      </c>
    </row>
    <row r="37" spans="1:8" x14ac:dyDescent="0.25">
      <c r="A37" s="7" t="s">
        <v>664</v>
      </c>
      <c r="C37"/>
    </row>
    <row r="38" spans="1:8" x14ac:dyDescent="0.25">
      <c r="C38"/>
    </row>
    <row r="39" spans="1:8" x14ac:dyDescent="0.25">
      <c r="C39"/>
    </row>
    <row r="40" spans="1:8" x14ac:dyDescent="0.25">
      <c r="C40"/>
    </row>
    <row r="41" spans="1:8" x14ac:dyDescent="0.25">
      <c r="C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4" zoomScale="160" zoomScaleNormal="160" workbookViewId="0">
      <selection activeCell="C13" sqref="C13:C17"/>
    </sheetView>
  </sheetViews>
  <sheetFormatPr defaultRowHeight="15" x14ac:dyDescent="0.25"/>
  <cols>
    <col min="1" max="1" width="21.42578125" customWidth="1"/>
    <col min="2" max="2" width="20.42578125" bestFit="1" customWidth="1"/>
    <col min="3" max="3" width="15.85546875" style="2" customWidth="1"/>
    <col min="4" max="4" width="39.5703125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39</v>
      </c>
      <c r="B3" s="10" t="s">
        <v>7</v>
      </c>
      <c r="C3" s="5"/>
      <c r="D3" s="5" t="s">
        <v>665</v>
      </c>
      <c r="E3" s="10" t="s">
        <v>3</v>
      </c>
      <c r="F3" s="10"/>
      <c r="G3" s="10" t="s">
        <v>184</v>
      </c>
    </row>
    <row r="4" spans="1:7" ht="75" x14ac:dyDescent="0.25">
      <c r="A4" s="10" t="s">
        <v>40</v>
      </c>
      <c r="B4" s="10" t="s">
        <v>7</v>
      </c>
      <c r="C4" s="5" t="s">
        <v>666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25">
      <c r="A7" s="10" t="s">
        <v>46</v>
      </c>
      <c r="B7" s="10" t="s">
        <v>37</v>
      </c>
      <c r="C7" s="5"/>
      <c r="D7" s="10" t="s">
        <v>835</v>
      </c>
      <c r="E7" s="10" t="s">
        <v>3</v>
      </c>
      <c r="F7" s="10"/>
      <c r="G7" s="10"/>
    </row>
    <row r="8" spans="1:7" x14ac:dyDescent="0.25">
      <c r="A8" s="10" t="s">
        <v>663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25">
      <c r="A12" s="74" t="s">
        <v>625</v>
      </c>
    </row>
    <row r="13" spans="1:7" s="45" customFormat="1" x14ac:dyDescent="0.2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182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82" t="s">
        <v>188</v>
      </c>
      <c r="B14" s="82" t="s">
        <v>187</v>
      </c>
      <c r="C14" s="83" t="s">
        <v>48</v>
      </c>
      <c r="D14" s="74">
        <v>1</v>
      </c>
      <c r="E14" s="74">
        <v>1</v>
      </c>
      <c r="F14" s="84" t="s">
        <v>48</v>
      </c>
      <c r="G14" s="7">
        <v>1</v>
      </c>
    </row>
    <row r="15" spans="1:7" x14ac:dyDescent="0.25">
      <c r="A15" s="38" t="s">
        <v>189</v>
      </c>
      <c r="B15" s="38" t="s">
        <v>187</v>
      </c>
      <c r="C15" s="80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25">
      <c r="A16" s="38" t="s">
        <v>250</v>
      </c>
      <c r="B16" s="38" t="s">
        <v>190</v>
      </c>
      <c r="C16" s="80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25">
      <c r="A17" s="38" t="s">
        <v>191</v>
      </c>
      <c r="B17" s="38" t="s">
        <v>190</v>
      </c>
      <c r="C17" s="80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25">
      <c r="A18" s="38" t="s">
        <v>192</v>
      </c>
      <c r="B18" s="38" t="s">
        <v>190</v>
      </c>
      <c r="C18" s="80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25">
      <c r="A19" s="38" t="s">
        <v>209</v>
      </c>
      <c r="B19" s="38" t="s">
        <v>181</v>
      </c>
      <c r="C19" s="81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25">
      <c r="A20" s="39" t="s">
        <v>629</v>
      </c>
      <c r="B20" s="38" t="s">
        <v>210</v>
      </c>
      <c r="C20" s="81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25">
      <c r="A21" s="39" t="s">
        <v>211</v>
      </c>
      <c r="B21" s="38" t="s">
        <v>210</v>
      </c>
      <c r="C21" s="81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25">
      <c r="A23" s="7" t="s">
        <v>667</v>
      </c>
    </row>
    <row r="24" spans="1:7" x14ac:dyDescent="0.25">
      <c r="A24" s="7" t="s">
        <v>831</v>
      </c>
    </row>
    <row r="25" spans="1:7" x14ac:dyDescent="0.25">
      <c r="A25" s="7"/>
    </row>
    <row r="26" spans="1:7" s="7" customFormat="1" x14ac:dyDescent="0.25">
      <c r="A26" s="82" t="s">
        <v>188</v>
      </c>
      <c r="B26" s="82" t="s">
        <v>187</v>
      </c>
      <c r="C26" s="83" t="s">
        <v>48</v>
      </c>
      <c r="D26" s="74">
        <v>1</v>
      </c>
      <c r="E26" s="74">
        <v>2</v>
      </c>
      <c r="F26" s="84" t="s">
        <v>48</v>
      </c>
      <c r="G26" s="7">
        <v>9</v>
      </c>
    </row>
    <row r="27" spans="1:7" x14ac:dyDescent="0.25">
      <c r="A27" s="38" t="s">
        <v>189</v>
      </c>
      <c r="B27" s="38" t="s">
        <v>187</v>
      </c>
      <c r="C27" s="80" t="s">
        <v>48</v>
      </c>
      <c r="D27" s="13">
        <v>2</v>
      </c>
      <c r="E27" s="74">
        <v>2</v>
      </c>
      <c r="F27" s="59" t="s">
        <v>48</v>
      </c>
      <c r="G27" s="7">
        <v>10</v>
      </c>
    </row>
    <row r="28" spans="1:7" x14ac:dyDescent="0.25">
      <c r="A28" s="38" t="s">
        <v>250</v>
      </c>
      <c r="B28" s="38" t="s">
        <v>190</v>
      </c>
      <c r="C28" s="80" t="s">
        <v>48</v>
      </c>
      <c r="D28" s="13">
        <v>3</v>
      </c>
      <c r="E28" s="74">
        <v>2</v>
      </c>
      <c r="F28" s="59" t="s">
        <v>48</v>
      </c>
      <c r="G28" s="7">
        <f>G27+1</f>
        <v>11</v>
      </c>
    </row>
    <row r="29" spans="1:7" x14ac:dyDescent="0.25">
      <c r="A29" s="38" t="s">
        <v>191</v>
      </c>
      <c r="B29" s="38" t="s">
        <v>190</v>
      </c>
      <c r="C29" s="80" t="s">
        <v>48</v>
      </c>
      <c r="D29" s="13">
        <v>4</v>
      </c>
      <c r="E29" s="74">
        <v>2</v>
      </c>
      <c r="F29" s="59" t="s">
        <v>48</v>
      </c>
      <c r="G29" s="7">
        <f t="shared" ref="G29:G33" si="0">G28+1</f>
        <v>12</v>
      </c>
    </row>
    <row r="30" spans="1:7" x14ac:dyDescent="0.25">
      <c r="A30" s="38" t="s">
        <v>192</v>
      </c>
      <c r="B30" s="38" t="s">
        <v>190</v>
      </c>
      <c r="C30" s="80" t="s">
        <v>48</v>
      </c>
      <c r="D30" s="13">
        <v>5</v>
      </c>
      <c r="E30" s="74">
        <v>2</v>
      </c>
      <c r="F30" s="59" t="s">
        <v>48</v>
      </c>
      <c r="G30" s="7">
        <f t="shared" si="0"/>
        <v>13</v>
      </c>
    </row>
    <row r="31" spans="1:7" x14ac:dyDescent="0.25">
      <c r="A31" s="38" t="s">
        <v>209</v>
      </c>
      <c r="B31" s="38" t="s">
        <v>181</v>
      </c>
      <c r="C31" s="81" t="s">
        <v>49</v>
      </c>
      <c r="D31" s="13">
        <v>6</v>
      </c>
      <c r="E31" s="74">
        <v>2</v>
      </c>
      <c r="F31" s="59" t="s">
        <v>48</v>
      </c>
      <c r="G31" s="7">
        <f t="shared" si="0"/>
        <v>14</v>
      </c>
    </row>
    <row r="32" spans="1:7" x14ac:dyDescent="0.25">
      <c r="A32" s="39" t="s">
        <v>629</v>
      </c>
      <c r="B32" s="38" t="s">
        <v>210</v>
      </c>
      <c r="C32" s="81" t="s">
        <v>49</v>
      </c>
      <c r="D32" s="13">
        <v>7</v>
      </c>
      <c r="E32" s="74">
        <v>2</v>
      </c>
      <c r="F32" s="59" t="s">
        <v>48</v>
      </c>
      <c r="G32" s="7">
        <f t="shared" si="0"/>
        <v>15</v>
      </c>
    </row>
    <row r="33" spans="1:7" x14ac:dyDescent="0.25">
      <c r="A33" s="39" t="s">
        <v>211</v>
      </c>
      <c r="B33" s="38" t="s">
        <v>210</v>
      </c>
      <c r="C33" s="81" t="s">
        <v>49</v>
      </c>
      <c r="D33" s="13">
        <v>8</v>
      </c>
      <c r="E33" s="74">
        <v>2</v>
      </c>
      <c r="F33" s="59" t="s">
        <v>48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A14" zoomScale="170" zoomScaleNormal="170" workbookViewId="0">
      <selection activeCell="B27" sqref="B27"/>
    </sheetView>
  </sheetViews>
  <sheetFormatPr defaultRowHeight="15" x14ac:dyDescent="0.25"/>
  <cols>
    <col min="1" max="1" width="15.140625" bestFit="1" customWidth="1"/>
    <col min="2" max="2" width="29.570312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204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224</v>
      </c>
      <c r="B3" s="10" t="s">
        <v>225</v>
      </c>
      <c r="C3" s="5"/>
      <c r="D3" s="10" t="s">
        <v>668</v>
      </c>
      <c r="E3" s="10" t="s">
        <v>3</v>
      </c>
      <c r="F3" s="10"/>
      <c r="G3" s="10"/>
    </row>
    <row r="4" spans="1:8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25">
      <c r="A5" s="10" t="s">
        <v>51</v>
      </c>
      <c r="B5" s="10" t="s">
        <v>7</v>
      </c>
      <c r="C5" s="5"/>
      <c r="D5" s="10" t="s">
        <v>669</v>
      </c>
      <c r="E5" s="10" t="s">
        <v>3</v>
      </c>
      <c r="F5" s="10"/>
      <c r="G5" s="10" t="s">
        <v>184</v>
      </c>
    </row>
    <row r="6" spans="1:8" x14ac:dyDescent="0.25">
      <c r="A6" s="10" t="s">
        <v>205</v>
      </c>
      <c r="B6" s="10" t="s">
        <v>37</v>
      </c>
      <c r="C6" s="5"/>
      <c r="D6" s="10" t="s">
        <v>206</v>
      </c>
      <c r="E6" s="10" t="s">
        <v>3</v>
      </c>
      <c r="F6" s="10"/>
      <c r="G6" s="10"/>
    </row>
    <row r="7" spans="1:8" ht="30" x14ac:dyDescent="0.25">
      <c r="A7" s="10" t="s">
        <v>207</v>
      </c>
      <c r="B7" s="10"/>
      <c r="C7" s="5" t="s">
        <v>684</v>
      </c>
      <c r="D7" s="10"/>
      <c r="E7" s="10"/>
      <c r="F7" s="10"/>
      <c r="G7" s="10" t="s">
        <v>683</v>
      </c>
    </row>
    <row r="8" spans="1:8" x14ac:dyDescent="0.25">
      <c r="A8" s="10" t="s">
        <v>663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25">
      <c r="A12" s="74" t="s">
        <v>625</v>
      </c>
    </row>
    <row r="13" spans="1:8" s="34" customFormat="1" x14ac:dyDescent="0.25">
      <c r="A13" s="34" t="s">
        <v>120</v>
      </c>
      <c r="B13" s="34" t="s">
        <v>51</v>
      </c>
      <c r="C13" s="34" t="s">
        <v>53</v>
      </c>
      <c r="D13" s="34" t="s">
        <v>207</v>
      </c>
      <c r="E13" s="34" t="s">
        <v>205</v>
      </c>
      <c r="F13" s="34" t="s">
        <v>227</v>
      </c>
      <c r="G13" s="34" t="str">
        <f>A8</f>
        <v>is_fixed</v>
      </c>
    </row>
    <row r="14" spans="1:8" x14ac:dyDescent="0.25">
      <c r="A14" s="13">
        <v>1</v>
      </c>
      <c r="B14" s="13" t="s">
        <v>193</v>
      </c>
      <c r="C14" s="13" t="s">
        <v>188</v>
      </c>
      <c r="D14" s="13"/>
      <c r="E14" s="13">
        <v>1</v>
      </c>
      <c r="F14" s="13" t="s">
        <v>675</v>
      </c>
      <c r="G14" s="13" t="s">
        <v>48</v>
      </c>
      <c r="H14" s="13" t="s">
        <v>672</v>
      </c>
    </row>
    <row r="15" spans="1:8" x14ac:dyDescent="0.25">
      <c r="A15" s="13">
        <v>2</v>
      </c>
      <c r="B15" s="13" t="s">
        <v>194</v>
      </c>
      <c r="C15" s="13" t="s">
        <v>189</v>
      </c>
      <c r="D15" s="13"/>
      <c r="E15" s="13">
        <v>1</v>
      </c>
      <c r="F15" s="13" t="s">
        <v>228</v>
      </c>
      <c r="G15" s="13" t="s">
        <v>48</v>
      </c>
      <c r="H15" s="13" t="s">
        <v>670</v>
      </c>
    </row>
    <row r="16" spans="1:8" x14ac:dyDescent="0.25">
      <c r="A16" s="13">
        <v>3</v>
      </c>
      <c r="B16" s="13" t="s">
        <v>195</v>
      </c>
      <c r="C16" s="13" t="s">
        <v>189</v>
      </c>
      <c r="D16" s="13"/>
      <c r="E16" s="13">
        <v>1</v>
      </c>
      <c r="F16" s="13" t="s">
        <v>230</v>
      </c>
      <c r="G16" s="13" t="s">
        <v>48</v>
      </c>
      <c r="H16" s="13" t="s">
        <v>671</v>
      </c>
    </row>
    <row r="17" spans="1:8" x14ac:dyDescent="0.25">
      <c r="A17" s="13">
        <v>4</v>
      </c>
      <c r="B17" s="13" t="s">
        <v>196</v>
      </c>
      <c r="C17" s="13" t="s">
        <v>189</v>
      </c>
      <c r="D17" s="13"/>
      <c r="E17" s="13">
        <v>1</v>
      </c>
      <c r="F17" s="13" t="s">
        <v>233</v>
      </c>
      <c r="G17" s="13" t="s">
        <v>48</v>
      </c>
      <c r="H17" s="13" t="s">
        <v>673</v>
      </c>
    </row>
    <row r="18" spans="1:8" x14ac:dyDescent="0.25">
      <c r="A18" s="13">
        <v>5</v>
      </c>
      <c r="B18" s="13" t="s">
        <v>197</v>
      </c>
      <c r="C18" s="13" t="s">
        <v>250</v>
      </c>
      <c r="D18" s="13"/>
      <c r="E18" s="13">
        <v>1</v>
      </c>
      <c r="F18" s="13" t="s">
        <v>231</v>
      </c>
      <c r="G18" s="13" t="s">
        <v>48</v>
      </c>
      <c r="H18" s="13" t="s">
        <v>674</v>
      </c>
    </row>
    <row r="19" spans="1:8" x14ac:dyDescent="0.25">
      <c r="A19" s="13">
        <v>6</v>
      </c>
      <c r="B19" s="13" t="s">
        <v>198</v>
      </c>
      <c r="C19" s="13" t="s">
        <v>250</v>
      </c>
      <c r="D19" s="13"/>
      <c r="E19" s="13">
        <v>1</v>
      </c>
      <c r="F19" s="13" t="s">
        <v>234</v>
      </c>
      <c r="G19" s="13" t="s">
        <v>48</v>
      </c>
      <c r="H19" s="13" t="s">
        <v>676</v>
      </c>
    </row>
    <row r="20" spans="1:8" x14ac:dyDescent="0.25">
      <c r="A20" s="13">
        <v>7</v>
      </c>
      <c r="B20" s="13" t="s">
        <v>199</v>
      </c>
      <c r="C20" s="13" t="s">
        <v>191</v>
      </c>
      <c r="D20" s="13"/>
      <c r="E20" s="13">
        <v>1</v>
      </c>
      <c r="F20" s="13" t="s">
        <v>235</v>
      </c>
      <c r="G20" s="13" t="s">
        <v>48</v>
      </c>
    </row>
    <row r="21" spans="1:8" x14ac:dyDescent="0.25">
      <c r="A21" s="13">
        <v>8</v>
      </c>
      <c r="B21" s="13" t="s">
        <v>200</v>
      </c>
      <c r="C21" s="13" t="s">
        <v>191</v>
      </c>
      <c r="D21" s="13"/>
      <c r="E21" s="13">
        <v>1</v>
      </c>
      <c r="F21" s="13" t="s">
        <v>236</v>
      </c>
      <c r="G21" s="13" t="s">
        <v>48</v>
      </c>
    </row>
    <row r="22" spans="1:8" x14ac:dyDescent="0.25">
      <c r="A22" s="13">
        <v>9</v>
      </c>
      <c r="B22" s="13" t="s">
        <v>201</v>
      </c>
      <c r="C22" s="13" t="s">
        <v>192</v>
      </c>
      <c r="D22" s="13"/>
      <c r="E22" s="13">
        <v>1</v>
      </c>
      <c r="F22" s="13" t="s">
        <v>237</v>
      </c>
      <c r="G22" s="13" t="s">
        <v>48</v>
      </c>
    </row>
    <row r="23" spans="1:8" x14ac:dyDescent="0.25">
      <c r="A23" s="13">
        <v>10</v>
      </c>
      <c r="B23" s="13" t="s">
        <v>238</v>
      </c>
      <c r="C23" s="13" t="s">
        <v>192</v>
      </c>
      <c r="D23" s="13"/>
      <c r="E23" s="13">
        <v>1</v>
      </c>
      <c r="F23" s="13" t="s">
        <v>239</v>
      </c>
      <c r="G23" s="13" t="s">
        <v>48</v>
      </c>
    </row>
    <row r="24" spans="1:8" x14ac:dyDescent="0.25">
      <c r="A24" s="13">
        <v>11</v>
      </c>
      <c r="B24" s="13" t="s">
        <v>203</v>
      </c>
      <c r="C24" s="13" t="s">
        <v>189</v>
      </c>
      <c r="D24" s="13" t="s">
        <v>196</v>
      </c>
      <c r="E24" s="13">
        <v>1</v>
      </c>
      <c r="F24" s="13" t="s">
        <v>229</v>
      </c>
      <c r="G24" s="13" t="s">
        <v>48</v>
      </c>
    </row>
    <row r="25" spans="1:8" x14ac:dyDescent="0.25">
      <c r="A25" s="13">
        <v>12</v>
      </c>
      <c r="B25" s="13" t="s">
        <v>202</v>
      </c>
      <c r="C25" s="13" t="s">
        <v>189</v>
      </c>
      <c r="D25" s="13" t="s">
        <v>196</v>
      </c>
      <c r="E25" s="13">
        <v>1</v>
      </c>
      <c r="F25" s="13" t="s">
        <v>241</v>
      </c>
      <c r="G25" s="13" t="s">
        <v>48</v>
      </c>
    </row>
    <row r="26" spans="1:8" x14ac:dyDescent="0.25">
      <c r="A26" s="13">
        <v>13</v>
      </c>
      <c r="B26" s="13" t="s">
        <v>221</v>
      </c>
      <c r="C26" s="13" t="s">
        <v>189</v>
      </c>
      <c r="D26" s="13" t="s">
        <v>195</v>
      </c>
      <c r="E26" s="13">
        <v>1</v>
      </c>
      <c r="F26" s="13" t="s">
        <v>242</v>
      </c>
      <c r="G26" s="13" t="s">
        <v>48</v>
      </c>
    </row>
    <row r="27" spans="1:8" x14ac:dyDescent="0.25">
      <c r="A27" s="13">
        <v>14</v>
      </c>
      <c r="B27" s="13" t="s">
        <v>222</v>
      </c>
      <c r="C27" s="13" t="s">
        <v>192</v>
      </c>
      <c r="D27" s="13" t="s">
        <v>201</v>
      </c>
      <c r="E27" s="13">
        <v>1</v>
      </c>
      <c r="F27" s="13" t="s">
        <v>243</v>
      </c>
      <c r="G27" s="13" t="s">
        <v>48</v>
      </c>
    </row>
    <row r="28" spans="1:8" x14ac:dyDescent="0.25">
      <c r="A28" s="13">
        <v>15</v>
      </c>
      <c r="B28" s="13" t="s">
        <v>682</v>
      </c>
      <c r="C28" s="13" t="s">
        <v>209</v>
      </c>
      <c r="D28" s="13"/>
      <c r="E28" s="13">
        <v>1</v>
      </c>
      <c r="F28" s="13" t="s">
        <v>232</v>
      </c>
      <c r="G28" s="13" t="s">
        <v>48</v>
      </c>
    </row>
    <row r="29" spans="1:8" x14ac:dyDescent="0.25">
      <c r="A29" s="13">
        <v>16</v>
      </c>
      <c r="B29" s="13" t="s">
        <v>629</v>
      </c>
      <c r="C29" s="13" t="s">
        <v>211</v>
      </c>
      <c r="D29" s="13"/>
      <c r="E29" s="13">
        <v>1</v>
      </c>
      <c r="F29" s="13" t="s">
        <v>240</v>
      </c>
      <c r="G29" s="13" t="s">
        <v>48</v>
      </c>
    </row>
    <row r="30" spans="1:8" x14ac:dyDescent="0.25">
      <c r="A30" s="13">
        <v>17</v>
      </c>
      <c r="B30" s="13" t="s">
        <v>212</v>
      </c>
      <c r="C30" s="13" t="s">
        <v>211</v>
      </c>
      <c r="D30" s="13"/>
      <c r="E30" s="13">
        <v>1</v>
      </c>
      <c r="F30" s="13" t="s">
        <v>244</v>
      </c>
      <c r="G30" s="13" t="s">
        <v>48</v>
      </c>
    </row>
    <row r="31" spans="1:8" x14ac:dyDescent="0.25">
      <c r="A31" s="13">
        <v>18</v>
      </c>
      <c r="B31" s="13" t="s">
        <v>213</v>
      </c>
      <c r="C31" s="13" t="s">
        <v>211</v>
      </c>
      <c r="D31" s="13"/>
      <c r="E31" s="13">
        <v>1</v>
      </c>
      <c r="F31" s="13" t="s">
        <v>245</v>
      </c>
      <c r="G31" s="13" t="s">
        <v>48</v>
      </c>
    </row>
    <row r="32" spans="1:8" x14ac:dyDescent="0.25">
      <c r="A32" s="13">
        <v>19</v>
      </c>
      <c r="B32" s="13" t="s">
        <v>214</v>
      </c>
      <c r="C32" s="13" t="s">
        <v>211</v>
      </c>
      <c r="D32" s="13"/>
      <c r="E32" s="13">
        <v>1</v>
      </c>
      <c r="F32" s="13" t="s">
        <v>246</v>
      </c>
      <c r="G32" s="13" t="s">
        <v>48</v>
      </c>
    </row>
    <row r="33" spans="1:7" x14ac:dyDescent="0.25">
      <c r="A33" s="13">
        <v>20</v>
      </c>
      <c r="B33" s="35" t="s">
        <v>630</v>
      </c>
      <c r="C33" s="13" t="s">
        <v>215</v>
      </c>
      <c r="D33" s="13"/>
      <c r="E33" s="13">
        <v>1</v>
      </c>
      <c r="F33" s="13" t="s">
        <v>247</v>
      </c>
      <c r="G33" s="13" t="s">
        <v>48</v>
      </c>
    </row>
    <row r="34" spans="1:7" x14ac:dyDescent="0.25">
      <c r="A34" s="13">
        <v>21</v>
      </c>
      <c r="B34" s="35" t="s">
        <v>631</v>
      </c>
      <c r="C34" s="13" t="s">
        <v>215</v>
      </c>
      <c r="D34" s="13"/>
      <c r="E34" s="13">
        <v>1</v>
      </c>
      <c r="F34" s="13" t="s">
        <v>248</v>
      </c>
      <c r="G34" s="13" t="s">
        <v>48</v>
      </c>
    </row>
    <row r="35" spans="1:7" x14ac:dyDescent="0.25">
      <c r="A35" s="13">
        <v>22</v>
      </c>
      <c r="B35" s="35" t="s">
        <v>523</v>
      </c>
      <c r="C35" s="13" t="s">
        <v>192</v>
      </c>
      <c r="D35" s="13"/>
      <c r="E35" s="13">
        <v>1</v>
      </c>
      <c r="F35" s="13" t="s">
        <v>524</v>
      </c>
      <c r="G35" s="13" t="s">
        <v>48</v>
      </c>
    </row>
    <row r="36" spans="1:7" x14ac:dyDescent="0.25">
      <c r="A36" s="13">
        <v>23</v>
      </c>
      <c r="B36" s="35" t="s">
        <v>738</v>
      </c>
      <c r="C36" s="13" t="s">
        <v>192</v>
      </c>
      <c r="D36" s="13"/>
      <c r="E36" s="13"/>
      <c r="F36" s="13"/>
      <c r="G36" s="13"/>
    </row>
    <row r="37" spans="1:7" x14ac:dyDescent="0.25">
      <c r="A37" s="13">
        <v>24</v>
      </c>
      <c r="B37" s="50" t="s">
        <v>737</v>
      </c>
      <c r="C37" s="13" t="s">
        <v>215</v>
      </c>
      <c r="D37" s="13"/>
      <c r="E37" s="13">
        <v>1</v>
      </c>
      <c r="F37" s="13" t="s">
        <v>524</v>
      </c>
      <c r="G37" s="13" t="s">
        <v>48</v>
      </c>
    </row>
    <row r="38" spans="1:7" x14ac:dyDescent="0.25">
      <c r="A38" s="7" t="s">
        <v>632</v>
      </c>
    </row>
    <row r="39" spans="1:7" x14ac:dyDescent="0.25">
      <c r="A39" s="7" t="s">
        <v>833</v>
      </c>
    </row>
    <row r="40" spans="1:7" x14ac:dyDescent="0.25">
      <c r="A40" s="7" t="s">
        <v>834</v>
      </c>
    </row>
    <row r="41" spans="1:7" x14ac:dyDescent="0.25">
      <c r="A41" s="7" t="s">
        <v>832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2"/>
  <sheetViews>
    <sheetView zoomScale="140" zoomScaleNormal="14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ColWidth="8.570312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42578125" style="2" bestFit="1" customWidth="1"/>
    <col min="9" max="16384" width="8.570312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183</v>
      </c>
      <c r="D3" s="2" t="s">
        <v>185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219</v>
      </c>
      <c r="D4" s="2" t="s">
        <v>678</v>
      </c>
      <c r="E4" s="2" t="s">
        <v>3</v>
      </c>
      <c r="G4" s="2" t="s">
        <v>220</v>
      </c>
      <c r="H4" s="6"/>
    </row>
    <row r="5" spans="1:8" ht="30" x14ac:dyDescent="0.25">
      <c r="A5" s="2" t="s">
        <v>529</v>
      </c>
      <c r="B5" s="2" t="s">
        <v>7</v>
      </c>
      <c r="G5" s="2" t="s">
        <v>530</v>
      </c>
      <c r="H5" s="6"/>
    </row>
    <row r="6" spans="1:8" x14ac:dyDescent="0.25">
      <c r="A6" s="2" t="s">
        <v>54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251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635</v>
      </c>
    </row>
    <row r="10" spans="1:8" ht="17.25" customHeight="1" x14ac:dyDescent="0.25">
      <c r="A10" s="2" t="s">
        <v>152</v>
      </c>
      <c r="B10" s="2" t="s">
        <v>7</v>
      </c>
      <c r="G10" s="15" t="s">
        <v>635</v>
      </c>
    </row>
    <row r="11" spans="1:8" ht="17.25" customHeight="1" x14ac:dyDescent="0.25">
      <c r="A11" s="2" t="s">
        <v>105</v>
      </c>
      <c r="B11" s="2" t="s">
        <v>7</v>
      </c>
      <c r="G11" s="15" t="s">
        <v>635</v>
      </c>
    </row>
    <row r="12" spans="1:8" ht="17.25" customHeight="1" x14ac:dyDescent="0.25">
      <c r="A12" s="2" t="s">
        <v>153</v>
      </c>
      <c r="B12" s="2" t="s">
        <v>7</v>
      </c>
      <c r="G12" s="15" t="s">
        <v>635</v>
      </c>
    </row>
    <row r="13" spans="1:8" ht="21.75" customHeight="1" x14ac:dyDescent="0.25">
      <c r="A13" s="2" t="s">
        <v>154</v>
      </c>
      <c r="B13" s="2" t="s">
        <v>7</v>
      </c>
      <c r="G13" s="15" t="s">
        <v>636</v>
      </c>
    </row>
    <row r="14" spans="1:8" x14ac:dyDescent="0.25">
      <c r="A14" s="2" t="s">
        <v>155</v>
      </c>
      <c r="B14" s="2" t="s">
        <v>7</v>
      </c>
      <c r="G14" s="15" t="s">
        <v>636</v>
      </c>
    </row>
    <row r="15" spans="1:8" x14ac:dyDescent="0.25">
      <c r="A15" s="2" t="s">
        <v>158</v>
      </c>
      <c r="B15" s="2" t="s">
        <v>7</v>
      </c>
      <c r="G15" s="15" t="s">
        <v>636</v>
      </c>
    </row>
    <row r="16" spans="1:8" x14ac:dyDescent="0.25">
      <c r="A16" s="2" t="s">
        <v>156</v>
      </c>
      <c r="B16" s="2" t="s">
        <v>157</v>
      </c>
      <c r="G16" s="15" t="s">
        <v>636</v>
      </c>
    </row>
    <row r="17" spans="1:7" x14ac:dyDescent="0.25">
      <c r="A17" s="2" t="s">
        <v>64</v>
      </c>
      <c r="B17" s="2" t="s">
        <v>186</v>
      </c>
      <c r="G17" s="15" t="s">
        <v>634</v>
      </c>
    </row>
    <row r="18" spans="1:7" ht="30" x14ac:dyDescent="0.25">
      <c r="A18" s="2" t="s">
        <v>159</v>
      </c>
      <c r="B18" s="2" t="s">
        <v>37</v>
      </c>
      <c r="G18" s="15" t="s">
        <v>635</v>
      </c>
    </row>
    <row r="19" spans="1:7" x14ac:dyDescent="0.25">
      <c r="A19" s="2" t="s">
        <v>681</v>
      </c>
      <c r="B19" s="2" t="s">
        <v>7</v>
      </c>
      <c r="G19" s="15" t="s">
        <v>634</v>
      </c>
    </row>
    <row r="20" spans="1:7" x14ac:dyDescent="0.25">
      <c r="A20" s="2" t="s">
        <v>160</v>
      </c>
      <c r="B20" s="2" t="s">
        <v>56</v>
      </c>
      <c r="C20" s="2" t="s">
        <v>49</v>
      </c>
      <c r="G20" s="15" t="s">
        <v>634</v>
      </c>
    </row>
    <row r="21" spans="1:7" ht="23.25" customHeight="1" x14ac:dyDescent="0.25">
      <c r="A21" s="2" t="s">
        <v>161</v>
      </c>
      <c r="B21" s="2" t="s">
        <v>7</v>
      </c>
      <c r="G21" s="15" t="s">
        <v>635</v>
      </c>
    </row>
    <row r="22" spans="1:7" s="15" customFormat="1" ht="23.25" customHeight="1" x14ac:dyDescent="0.25">
      <c r="A22" s="15" t="s">
        <v>162</v>
      </c>
      <c r="B22" s="2" t="s">
        <v>7</v>
      </c>
      <c r="G22" s="15" t="s">
        <v>635</v>
      </c>
    </row>
    <row r="23" spans="1:7" s="15" customFormat="1" ht="23.25" customHeight="1" x14ac:dyDescent="0.25">
      <c r="A23" s="15" t="s">
        <v>163</v>
      </c>
      <c r="B23" s="15" t="s">
        <v>95</v>
      </c>
      <c r="G23" s="15" t="s">
        <v>635</v>
      </c>
    </row>
    <row r="24" spans="1:7" s="15" customFormat="1" ht="23.25" customHeight="1" x14ac:dyDescent="0.25">
      <c r="A24" s="15" t="s">
        <v>164</v>
      </c>
      <c r="B24" s="2" t="s">
        <v>7</v>
      </c>
      <c r="G24" s="15" t="s">
        <v>635</v>
      </c>
    </row>
    <row r="25" spans="1:7" s="15" customFormat="1" ht="23.25" customHeight="1" x14ac:dyDescent="0.25">
      <c r="A25" s="15" t="s">
        <v>165</v>
      </c>
      <c r="B25" s="15" t="s">
        <v>95</v>
      </c>
      <c r="G25" s="15" t="s">
        <v>635</v>
      </c>
    </row>
    <row r="26" spans="1:7" s="15" customFormat="1" ht="23.25" customHeight="1" x14ac:dyDescent="0.25">
      <c r="A26" s="15" t="s">
        <v>166</v>
      </c>
      <c r="B26" s="2" t="s">
        <v>7</v>
      </c>
      <c r="G26" s="15" t="s">
        <v>635</v>
      </c>
    </row>
    <row r="27" spans="1:7" s="15" customFormat="1" ht="23.25" customHeight="1" x14ac:dyDescent="0.25">
      <c r="A27" s="15" t="s">
        <v>167</v>
      </c>
      <c r="B27" s="15" t="s">
        <v>95</v>
      </c>
      <c r="G27" s="15" t="s">
        <v>635</v>
      </c>
    </row>
    <row r="28" spans="1:7" s="15" customFormat="1" ht="23.25" customHeight="1" x14ac:dyDescent="0.25">
      <c r="A28" s="15" t="s">
        <v>168</v>
      </c>
      <c r="B28" s="2" t="s">
        <v>7</v>
      </c>
      <c r="G28" s="15" t="s">
        <v>635</v>
      </c>
    </row>
    <row r="29" spans="1:7" ht="23.25" customHeight="1" x14ac:dyDescent="0.25">
      <c r="A29" s="2" t="s">
        <v>169</v>
      </c>
      <c r="B29" s="2" t="s">
        <v>7</v>
      </c>
      <c r="G29" s="15" t="s">
        <v>635</v>
      </c>
    </row>
    <row r="30" spans="1:7" ht="23.25" customHeight="1" x14ac:dyDescent="0.25">
      <c r="A30" s="2" t="s">
        <v>170</v>
      </c>
      <c r="B30" s="2" t="s">
        <v>7</v>
      </c>
      <c r="G30" s="15" t="s">
        <v>635</v>
      </c>
    </row>
    <row r="31" spans="1:7" ht="23.25" customHeight="1" x14ac:dyDescent="0.25">
      <c r="A31" s="10" t="s">
        <v>663</v>
      </c>
      <c r="B31" s="10" t="s">
        <v>34</v>
      </c>
      <c r="C31" s="2" t="s">
        <v>49</v>
      </c>
      <c r="G31" s="15"/>
    </row>
    <row r="32" spans="1:7" ht="27.75" customHeight="1" x14ac:dyDescent="0.25">
      <c r="A32" t="s">
        <v>845</v>
      </c>
      <c r="B32" t="s">
        <v>186</v>
      </c>
      <c r="C32" s="2">
        <v>0</v>
      </c>
      <c r="D32" s="2" t="s">
        <v>848</v>
      </c>
      <c r="F32" s="2" t="s">
        <v>847</v>
      </c>
      <c r="G32" s="15" t="s">
        <v>846</v>
      </c>
    </row>
    <row r="33" spans="1:9" x14ac:dyDescent="0.25">
      <c r="A33" s="2" t="s">
        <v>58</v>
      </c>
      <c r="B33" s="2" t="s">
        <v>7</v>
      </c>
      <c r="G33" s="2" t="s">
        <v>42</v>
      </c>
    </row>
    <row r="34" spans="1:9" x14ac:dyDescent="0.25">
      <c r="A34" s="2" t="s">
        <v>57</v>
      </c>
      <c r="B34" s="2" t="s">
        <v>41</v>
      </c>
      <c r="G34" s="2" t="s">
        <v>43</v>
      </c>
    </row>
    <row r="35" spans="1:9" x14ac:dyDescent="0.25">
      <c r="E35" s="3"/>
      <c r="F35" s="3"/>
    </row>
    <row r="39" spans="1:9" x14ac:dyDescent="0.25">
      <c r="A39" s="74" t="s">
        <v>625</v>
      </c>
    </row>
    <row r="40" spans="1:9" s="3" customFormat="1" ht="30" x14ac:dyDescent="0.25">
      <c r="A40" s="37" t="s">
        <v>120</v>
      </c>
      <c r="B40" s="37" t="s">
        <v>226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223</v>
      </c>
      <c r="H40" s="37" t="str">
        <f>A31</f>
        <v>is_fixed</v>
      </c>
      <c r="I40" s="37" t="s">
        <v>845</v>
      </c>
    </row>
    <row r="41" spans="1:9" x14ac:dyDescent="0.25">
      <c r="A41" s="35">
        <v>1</v>
      </c>
      <c r="B41" s="35" t="s">
        <v>249</v>
      </c>
      <c r="C41" s="35" t="s">
        <v>208</v>
      </c>
      <c r="D41" s="36" t="s">
        <v>203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25">
      <c r="A42" s="35">
        <v>2</v>
      </c>
      <c r="B42" s="35" t="s">
        <v>637</v>
      </c>
      <c r="C42" s="35" t="s">
        <v>633</v>
      </c>
      <c r="D42" s="36" t="s">
        <v>198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25">
      <c r="C43" s="30"/>
    </row>
    <row r="44" spans="1:9" x14ac:dyDescent="0.25">
      <c r="A44" s="7" t="s">
        <v>677</v>
      </c>
      <c r="C44" s="30"/>
    </row>
    <row r="45" spans="1:9" x14ac:dyDescent="0.25">
      <c r="A45" s="7" t="s">
        <v>745</v>
      </c>
    </row>
    <row r="46" spans="1:9" x14ac:dyDescent="0.25">
      <c r="C46" s="2" t="s">
        <v>697</v>
      </c>
      <c r="D46" s="2" t="s">
        <v>699</v>
      </c>
    </row>
    <row r="47" spans="1:9" x14ac:dyDescent="0.25">
      <c r="C47" s="2" t="s">
        <v>698</v>
      </c>
      <c r="D47" s="2" t="s">
        <v>699</v>
      </c>
    </row>
    <row r="48" spans="1:9" x14ac:dyDescent="0.25">
      <c r="C48" s="2" t="s">
        <v>116</v>
      </c>
      <c r="D48" s="2" t="s">
        <v>700</v>
      </c>
    </row>
    <row r="49" spans="1:4" x14ac:dyDescent="0.25">
      <c r="C49" s="2" t="s">
        <v>33</v>
      </c>
      <c r="D49" s="2" t="s">
        <v>701</v>
      </c>
    </row>
    <row r="50" spans="1:4" x14ac:dyDescent="0.25">
      <c r="A50" s="122" t="s">
        <v>905</v>
      </c>
      <c r="B50" s="72"/>
      <c r="C50" s="72"/>
    </row>
    <row r="51" spans="1:4" x14ac:dyDescent="0.25">
      <c r="A51" s="72" t="s">
        <v>901</v>
      </c>
      <c r="B51" s="72" t="s">
        <v>902</v>
      </c>
      <c r="C51" s="72" t="s">
        <v>903</v>
      </c>
    </row>
    <row r="52" spans="1:4" ht="45" x14ac:dyDescent="0.25">
      <c r="A52" s="72"/>
      <c r="B52" s="72" t="s">
        <v>904</v>
      </c>
      <c r="C52" s="72" t="s">
        <v>906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517</v>
      </c>
      <c r="B3" s="10" t="s">
        <v>7</v>
      </c>
      <c r="C3" s="10"/>
      <c r="D3" s="10" t="s">
        <v>518</v>
      </c>
      <c r="E3" s="10" t="s">
        <v>3</v>
      </c>
      <c r="F3" s="10" t="s">
        <v>184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179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179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25">
      <c r="A13" s="10">
        <v>3</v>
      </c>
      <c r="B13" s="10" t="s">
        <v>519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179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519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179</v>
      </c>
      <c r="C18" s="10">
        <v>3</v>
      </c>
    </row>
    <row r="19" spans="1:3" x14ac:dyDescent="0.25">
      <c r="A19" s="10">
        <v>9</v>
      </c>
      <c r="B19" s="10" t="s">
        <v>519</v>
      </c>
      <c r="C19" s="10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opLeftCell="A7" zoomScale="150" zoomScaleNormal="150" workbookViewId="0">
      <selection activeCell="O12" sqref="O12:O16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522</v>
      </c>
      <c r="E3" s="10" t="s">
        <v>3</v>
      </c>
      <c r="F3" s="10" t="s">
        <v>184</v>
      </c>
    </row>
    <row r="4" spans="1:17" x14ac:dyDescent="0.25">
      <c r="A4" s="10" t="s">
        <v>520</v>
      </c>
      <c r="B4" s="10"/>
      <c r="C4" s="10"/>
      <c r="D4" s="10" t="s">
        <v>521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679</v>
      </c>
      <c r="K11" s="40" t="s">
        <v>17</v>
      </c>
      <c r="L11" s="41"/>
      <c r="M11" s="42"/>
      <c r="O11" s="40" t="s">
        <v>179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680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680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272</v>
      </c>
      <c r="B3" s="10" t="s">
        <v>7</v>
      </c>
      <c r="C3" s="10"/>
      <c r="D3" s="10" t="s">
        <v>273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274</v>
      </c>
      <c r="D4" s="10"/>
      <c r="E4" s="10" t="s">
        <v>3</v>
      </c>
      <c r="F4" s="10" t="s">
        <v>284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275</v>
      </c>
      <c r="B6" s="10"/>
      <c r="C6" s="10" t="s">
        <v>13</v>
      </c>
      <c r="D6" s="10" t="s">
        <v>276</v>
      </c>
      <c r="E6" s="10" t="s">
        <v>3</v>
      </c>
      <c r="F6" s="10"/>
    </row>
    <row r="7" spans="1:6" ht="30" x14ac:dyDescent="0.25">
      <c r="A7" s="5" t="s">
        <v>277</v>
      </c>
      <c r="B7" s="5" t="s">
        <v>279</v>
      </c>
      <c r="C7" s="5" t="s">
        <v>343</v>
      </c>
      <c r="D7" s="10"/>
      <c r="E7" s="10" t="s">
        <v>3</v>
      </c>
      <c r="F7" s="10"/>
    </row>
    <row r="8" spans="1:6" ht="45" x14ac:dyDescent="0.25">
      <c r="A8" s="5" t="s">
        <v>278</v>
      </c>
      <c r="B8" s="5" t="s">
        <v>95</v>
      </c>
      <c r="C8" s="5" t="s">
        <v>344</v>
      </c>
      <c r="D8" s="10"/>
      <c r="E8" s="10" t="s">
        <v>3</v>
      </c>
      <c r="F8" s="10"/>
    </row>
    <row r="9" spans="1:6" ht="30" x14ac:dyDescent="0.25">
      <c r="A9" s="5" t="s">
        <v>280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25">
      <c r="A10" s="5" t="s">
        <v>281</v>
      </c>
      <c r="B10" s="5" t="s">
        <v>7</v>
      </c>
      <c r="C10" s="5"/>
      <c r="D10" s="10" t="s">
        <v>282</v>
      </c>
      <c r="E10" s="10"/>
      <c r="F10" s="10" t="s">
        <v>295</v>
      </c>
    </row>
    <row r="11" spans="1:6" ht="30" x14ac:dyDescent="0.25">
      <c r="A11" s="5" t="s">
        <v>283</v>
      </c>
      <c r="B11" s="5" t="s">
        <v>7</v>
      </c>
      <c r="C11" s="5" t="s">
        <v>334</v>
      </c>
      <c r="D11" s="10"/>
      <c r="E11" s="10" t="s">
        <v>3</v>
      </c>
      <c r="F11" s="10" t="s">
        <v>284</v>
      </c>
    </row>
    <row r="12" spans="1:6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25">
      <c r="A13" s="5" t="s">
        <v>335</v>
      </c>
      <c r="B13" s="10" t="s">
        <v>34</v>
      </c>
      <c r="C13" s="5" t="s">
        <v>49</v>
      </c>
      <c r="D13" s="10" t="s">
        <v>336</v>
      </c>
      <c r="E13" s="10"/>
      <c r="F13" s="10"/>
    </row>
    <row r="14" spans="1:6" ht="30" x14ac:dyDescent="0.25">
      <c r="A14" s="5" t="s">
        <v>337</v>
      </c>
      <c r="B14" s="10" t="s">
        <v>34</v>
      </c>
      <c r="C14" s="5" t="s">
        <v>48</v>
      </c>
      <c r="D14" s="10"/>
      <c r="E14" s="10" t="s">
        <v>3</v>
      </c>
      <c r="F14" s="10" t="s">
        <v>338</v>
      </c>
    </row>
    <row r="15" spans="1:6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30" x14ac:dyDescent="0.25">
      <c r="A19" s="51" t="s">
        <v>285</v>
      </c>
      <c r="B19" s="51" t="s">
        <v>5</v>
      </c>
      <c r="C19" s="51" t="s">
        <v>205</v>
      </c>
      <c r="D19" s="51" t="s">
        <v>292</v>
      </c>
      <c r="E19" s="51" t="s">
        <v>293</v>
      </c>
      <c r="F19" s="51" t="s">
        <v>294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286</v>
      </c>
      <c r="B20" t="s">
        <v>291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296</v>
      </c>
      <c r="J20" t="s">
        <v>60</v>
      </c>
    </row>
    <row r="21" spans="1:10" x14ac:dyDescent="0.25">
      <c r="A21" t="s">
        <v>287</v>
      </c>
      <c r="B21" t="s">
        <v>291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296</v>
      </c>
      <c r="J21" t="s">
        <v>59</v>
      </c>
    </row>
    <row r="22" spans="1:10" x14ac:dyDescent="0.25">
      <c r="A22" t="s">
        <v>288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297</v>
      </c>
      <c r="J22" t="s">
        <v>59</v>
      </c>
    </row>
    <row r="23" spans="1:10" x14ac:dyDescent="0.25">
      <c r="A23" t="s">
        <v>289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298</v>
      </c>
      <c r="J23" t="s">
        <v>60</v>
      </c>
    </row>
    <row r="24" spans="1:10" x14ac:dyDescent="0.25">
      <c r="A24" t="s">
        <v>290</v>
      </c>
      <c r="B24" t="s">
        <v>291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296</v>
      </c>
      <c r="J2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5" x14ac:dyDescent="0.25"/>
  <cols>
    <col min="1" max="1" width="28.5703125" customWidth="1"/>
    <col min="3" max="3" width="87.42578125" bestFit="1" customWidth="1"/>
  </cols>
  <sheetData>
    <row r="1" spans="1:3" s="47" customFormat="1" x14ac:dyDescent="0.25">
      <c r="A1" s="47" t="s">
        <v>805</v>
      </c>
      <c r="B1" s="47" t="s">
        <v>806</v>
      </c>
      <c r="C1" s="47" t="s">
        <v>807</v>
      </c>
    </row>
    <row r="2" spans="1:3" x14ac:dyDescent="0.25">
      <c r="A2" t="s">
        <v>808</v>
      </c>
      <c r="B2" t="s">
        <v>810</v>
      </c>
      <c r="C2" t="s">
        <v>812</v>
      </c>
    </row>
    <row r="3" spans="1:3" x14ac:dyDescent="0.25">
      <c r="B3" t="s">
        <v>811</v>
      </c>
      <c r="C3" t="s">
        <v>813</v>
      </c>
    </row>
    <row r="6" spans="1:3" x14ac:dyDescent="0.25">
      <c r="A6" t="s">
        <v>809</v>
      </c>
      <c r="B6" t="s">
        <v>810</v>
      </c>
      <c r="C6" t="s">
        <v>812</v>
      </c>
    </row>
    <row r="7" spans="1:3" x14ac:dyDescent="0.25">
      <c r="B7" t="s">
        <v>811</v>
      </c>
      <c r="C7" t="s">
        <v>813</v>
      </c>
    </row>
    <row r="10" spans="1:3" x14ac:dyDescent="0.25">
      <c r="A10" t="s">
        <v>809</v>
      </c>
      <c r="B10" t="s">
        <v>810</v>
      </c>
      <c r="C10" t="s">
        <v>850</v>
      </c>
    </row>
    <row r="11" spans="1:3" x14ac:dyDescent="0.25">
      <c r="B11" t="s">
        <v>811</v>
      </c>
      <c r="C11" t="s">
        <v>850</v>
      </c>
    </row>
    <row r="15" spans="1:3" x14ac:dyDescent="0.25">
      <c r="A15" t="s">
        <v>849</v>
      </c>
      <c r="B15" t="s">
        <v>810</v>
      </c>
      <c r="C15" t="s">
        <v>850</v>
      </c>
    </row>
    <row r="16" spans="1:3" x14ac:dyDescent="0.25">
      <c r="B16" t="s">
        <v>811</v>
      </c>
      <c r="C16" t="s">
        <v>850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299</v>
      </c>
      <c r="B3" s="10"/>
      <c r="C3" s="10"/>
      <c r="D3" s="10" t="s">
        <v>300</v>
      </c>
      <c r="E3" s="10" t="s">
        <v>3</v>
      </c>
      <c r="F3" s="10"/>
    </row>
    <row r="4" spans="1:6" ht="45" x14ac:dyDescent="0.25">
      <c r="A4" s="5" t="s">
        <v>277</v>
      </c>
      <c r="B4" s="5" t="s">
        <v>279</v>
      </c>
      <c r="C4" s="5" t="s">
        <v>342</v>
      </c>
      <c r="D4" s="10"/>
      <c r="E4" s="10" t="s">
        <v>3</v>
      </c>
      <c r="F4" s="10" t="s">
        <v>340</v>
      </c>
    </row>
    <row r="5" spans="1:6" ht="60" x14ac:dyDescent="0.25">
      <c r="A5" s="5" t="s">
        <v>278</v>
      </c>
      <c r="B5" s="5" t="s">
        <v>95</v>
      </c>
      <c r="C5" s="5" t="s">
        <v>345</v>
      </c>
      <c r="D5" s="10"/>
      <c r="E5" s="10" t="s">
        <v>3</v>
      </c>
      <c r="F5" s="10" t="s">
        <v>341</v>
      </c>
    </row>
    <row r="6" spans="1:6" x14ac:dyDescent="0.25">
      <c r="A6" s="5" t="s">
        <v>301</v>
      </c>
      <c r="B6" s="10" t="s">
        <v>7</v>
      </c>
      <c r="C6" s="5" t="s">
        <v>49</v>
      </c>
      <c r="D6" s="10"/>
      <c r="E6" s="10"/>
      <c r="F6" s="10"/>
    </row>
    <row r="7" spans="1:6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x14ac:dyDescent="0.25">
      <c r="F9" s="10" t="s">
        <v>339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302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319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299</v>
      </c>
      <c r="B3" s="10"/>
      <c r="C3" s="10"/>
      <c r="D3" s="10" t="s">
        <v>300</v>
      </c>
      <c r="E3" s="10" t="s">
        <v>3</v>
      </c>
      <c r="F3" s="10"/>
    </row>
    <row r="4" spans="1:8" x14ac:dyDescent="0.25">
      <c r="A4" s="5" t="s">
        <v>40</v>
      </c>
      <c r="B4" s="10" t="s">
        <v>7</v>
      </c>
      <c r="C4" s="5"/>
      <c r="D4" s="10" t="s">
        <v>307</v>
      </c>
      <c r="E4" s="10" t="s">
        <v>3</v>
      </c>
      <c r="F4" s="10"/>
    </row>
    <row r="5" spans="1:8" x14ac:dyDescent="0.25">
      <c r="A5" s="5" t="s">
        <v>303</v>
      </c>
      <c r="B5" s="10" t="s">
        <v>7</v>
      </c>
      <c r="C5" s="5"/>
      <c r="D5" s="10"/>
      <c r="E5" s="10"/>
      <c r="F5" s="10"/>
    </row>
    <row r="6" spans="1:8" x14ac:dyDescent="0.25">
      <c r="A6" s="5" t="s">
        <v>304</v>
      </c>
      <c r="B6" s="10" t="s">
        <v>7</v>
      </c>
      <c r="C6" s="5" t="s">
        <v>49</v>
      </c>
      <c r="D6" s="10"/>
      <c r="E6" s="10" t="s">
        <v>317</v>
      </c>
      <c r="F6" s="10"/>
    </row>
    <row r="7" spans="1:8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180</v>
      </c>
      <c r="C12" s="4" t="s">
        <v>305</v>
      </c>
      <c r="D12" s="52" t="s">
        <v>308</v>
      </c>
      <c r="E12" s="4"/>
      <c r="F12" s="4"/>
    </row>
    <row r="13" spans="1:8" x14ac:dyDescent="0.25">
      <c r="A13">
        <v>1</v>
      </c>
      <c r="B13" s="4" t="s">
        <v>180</v>
      </c>
      <c r="C13" s="4" t="s">
        <v>305</v>
      </c>
      <c r="D13" s="52" t="s">
        <v>309</v>
      </c>
      <c r="E13" s="4"/>
      <c r="F13" s="4"/>
    </row>
    <row r="14" spans="1:8" x14ac:dyDescent="0.25">
      <c r="A14">
        <v>1</v>
      </c>
      <c r="B14" s="4" t="s">
        <v>180</v>
      </c>
      <c r="C14" s="4" t="s">
        <v>306</v>
      </c>
      <c r="D14" s="52"/>
      <c r="E14" s="4"/>
      <c r="F14" s="4"/>
    </row>
    <row r="15" spans="1:8" x14ac:dyDescent="0.25">
      <c r="A15">
        <v>2</v>
      </c>
      <c r="B15" s="4" t="s">
        <v>180</v>
      </c>
      <c r="C15" s="4" t="s">
        <v>306</v>
      </c>
      <c r="D15" s="52" t="s">
        <v>308</v>
      </c>
      <c r="E15" s="4"/>
      <c r="F15" s="4"/>
    </row>
    <row r="16" spans="1:8" x14ac:dyDescent="0.25">
      <c r="A16">
        <v>2</v>
      </c>
      <c r="B16" s="4" t="s">
        <v>310</v>
      </c>
      <c r="C16" s="4" t="s">
        <v>311</v>
      </c>
      <c r="D16" s="52" t="s">
        <v>312</v>
      </c>
      <c r="E16" s="4"/>
      <c r="F16" s="4"/>
    </row>
    <row r="17" spans="1:4" x14ac:dyDescent="0.25">
      <c r="A17">
        <v>2</v>
      </c>
      <c r="B17" s="4" t="s">
        <v>310</v>
      </c>
      <c r="C17" s="4" t="s">
        <v>311</v>
      </c>
      <c r="D17" s="52" t="s">
        <v>313</v>
      </c>
    </row>
    <row r="18" spans="1:4" x14ac:dyDescent="0.25">
      <c r="A18">
        <v>2</v>
      </c>
      <c r="B18" s="4" t="s">
        <v>310</v>
      </c>
      <c r="C18" s="4" t="s">
        <v>311</v>
      </c>
      <c r="D18" s="52" t="s">
        <v>314</v>
      </c>
    </row>
    <row r="19" spans="1:4" x14ac:dyDescent="0.25">
      <c r="A19">
        <v>2</v>
      </c>
      <c r="B19" s="4" t="s">
        <v>310</v>
      </c>
      <c r="C19" s="4" t="s">
        <v>315</v>
      </c>
      <c r="D19" s="52" t="s">
        <v>316</v>
      </c>
    </row>
    <row r="20" spans="1:4" x14ac:dyDescent="0.25">
      <c r="A20">
        <v>2</v>
      </c>
      <c r="B20" s="4" t="s">
        <v>310</v>
      </c>
      <c r="C20" s="4" t="s">
        <v>318</v>
      </c>
      <c r="D20" s="52"/>
    </row>
    <row r="21" spans="1:4" x14ac:dyDescent="0.25">
      <c r="A21">
        <v>3</v>
      </c>
      <c r="B21" s="4" t="s">
        <v>181</v>
      </c>
    </row>
    <row r="22" spans="1:4" x14ac:dyDescent="0.25">
      <c r="A22">
        <v>3</v>
      </c>
      <c r="B22" s="4" t="s">
        <v>210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299</v>
      </c>
      <c r="B3" s="10"/>
      <c r="C3" s="10"/>
      <c r="D3" s="10" t="s">
        <v>300</v>
      </c>
      <c r="E3" s="10" t="s">
        <v>3</v>
      </c>
      <c r="F3" s="10"/>
    </row>
    <row r="4" spans="1:8" x14ac:dyDescent="0.25">
      <c r="A4" s="10" t="s">
        <v>320</v>
      </c>
      <c r="B4" s="10"/>
      <c r="C4" s="10"/>
      <c r="D4" s="10" t="s">
        <v>321</v>
      </c>
      <c r="E4" s="10"/>
      <c r="F4" s="10" t="s">
        <v>327</v>
      </c>
    </row>
    <row r="5" spans="1:8" x14ac:dyDescent="0.25">
      <c r="A5" s="5" t="s">
        <v>325</v>
      </c>
      <c r="B5" s="10"/>
      <c r="C5" s="5"/>
      <c r="D5" s="10" t="s">
        <v>326</v>
      </c>
      <c r="E5" s="10"/>
      <c r="F5" s="10" t="s">
        <v>327</v>
      </c>
    </row>
    <row r="6" spans="1:8" x14ac:dyDescent="0.25">
      <c r="A6" s="5" t="s">
        <v>322</v>
      </c>
      <c r="B6" s="10" t="s">
        <v>7</v>
      </c>
      <c r="C6" s="5"/>
      <c r="D6" s="10" t="s">
        <v>328</v>
      </c>
      <c r="E6" s="10"/>
      <c r="F6" s="10"/>
    </row>
    <row r="7" spans="1:8" x14ac:dyDescent="0.25">
      <c r="A7" s="5" t="s">
        <v>63</v>
      </c>
      <c r="B7" s="10" t="s">
        <v>7</v>
      </c>
      <c r="C7" s="5"/>
      <c r="D7" s="10" t="s">
        <v>329</v>
      </c>
      <c r="E7" s="10"/>
      <c r="F7" s="10" t="s">
        <v>333</v>
      </c>
    </row>
    <row r="8" spans="1:8" x14ac:dyDescent="0.25">
      <c r="A8" s="5" t="s">
        <v>323</v>
      </c>
      <c r="B8" s="10" t="s">
        <v>7</v>
      </c>
      <c r="C8" s="5"/>
      <c r="D8" s="10" t="s">
        <v>330</v>
      </c>
      <c r="E8" s="10"/>
      <c r="F8" s="10"/>
    </row>
    <row r="9" spans="1:8" x14ac:dyDescent="0.25">
      <c r="A9" s="5" t="s">
        <v>324</v>
      </c>
      <c r="B9" s="10" t="s">
        <v>186</v>
      </c>
      <c r="C9" s="5"/>
      <c r="D9" s="10" t="s">
        <v>331</v>
      </c>
      <c r="E9" s="10"/>
      <c r="F9" s="10"/>
    </row>
    <row r="10" spans="1:8" x14ac:dyDescent="0.25">
      <c r="A10" s="5" t="s">
        <v>298</v>
      </c>
      <c r="B10" s="10" t="s">
        <v>186</v>
      </c>
      <c r="C10" s="5"/>
      <c r="D10" s="10" t="s">
        <v>332</v>
      </c>
      <c r="E10" s="10"/>
      <c r="F10" s="10"/>
    </row>
    <row r="11" spans="1:8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580</v>
      </c>
      <c r="B3" s="10"/>
      <c r="C3" s="10"/>
      <c r="D3" s="10" t="s">
        <v>346</v>
      </c>
      <c r="E3" s="10" t="s">
        <v>3</v>
      </c>
      <c r="F3" s="10"/>
    </row>
    <row r="4" spans="1:8" x14ac:dyDescent="0.25">
      <c r="A4" s="10" t="s">
        <v>347</v>
      </c>
      <c r="B4" s="10" t="s">
        <v>186</v>
      </c>
      <c r="C4" s="10"/>
      <c r="D4" s="10"/>
      <c r="E4" s="10"/>
      <c r="F4" s="10" t="s">
        <v>349</v>
      </c>
    </row>
    <row r="5" spans="1:8" x14ac:dyDescent="0.25">
      <c r="A5" s="5" t="s">
        <v>348</v>
      </c>
      <c r="B5" s="10" t="s">
        <v>186</v>
      </c>
      <c r="C5" s="5"/>
      <c r="D5" s="10" t="s">
        <v>326</v>
      </c>
      <c r="E5" s="10"/>
      <c r="F5" s="10" t="s">
        <v>350</v>
      </c>
    </row>
    <row r="6" spans="1:8" x14ac:dyDescent="0.25">
      <c r="A6" s="5" t="s">
        <v>351</v>
      </c>
      <c r="B6" s="10" t="s">
        <v>7</v>
      </c>
      <c r="C6" s="5"/>
      <c r="D6" s="10" t="s">
        <v>352</v>
      </c>
      <c r="E6" s="10"/>
      <c r="F6" s="10"/>
    </row>
    <row r="7" spans="1:8" ht="17.25" customHeight="1" x14ac:dyDescent="0.25">
      <c r="A7" s="5" t="s">
        <v>353</v>
      </c>
      <c r="B7" s="10" t="s">
        <v>7</v>
      </c>
      <c r="C7" s="5"/>
      <c r="D7" s="10" t="s">
        <v>354</v>
      </c>
      <c r="E7" s="10"/>
      <c r="F7" s="10"/>
    </row>
    <row r="8" spans="1:8" x14ac:dyDescent="0.25">
      <c r="A8" s="5" t="s">
        <v>356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355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357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358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359</v>
      </c>
      <c r="B12" s="10" t="s">
        <v>7</v>
      </c>
      <c r="C12" s="5" t="s">
        <v>360</v>
      </c>
      <c r="D12" s="10" t="s">
        <v>361</v>
      </c>
      <c r="E12" s="10" t="s">
        <v>3</v>
      </c>
      <c r="F12" s="10" t="s">
        <v>362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87</v>
      </c>
      <c r="J19" t="s">
        <v>360</v>
      </c>
    </row>
    <row r="20" spans="1:10" x14ac:dyDescent="0.25">
      <c r="A20">
        <v>1</v>
      </c>
      <c r="B20">
        <v>500</v>
      </c>
      <c r="D20" t="s">
        <v>88</v>
      </c>
      <c r="J20" t="s">
        <v>360</v>
      </c>
    </row>
    <row r="21" spans="1:10" x14ac:dyDescent="0.2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365</v>
      </c>
      <c r="I21" t="s">
        <v>368</v>
      </c>
      <c r="J21" t="s">
        <v>367</v>
      </c>
    </row>
    <row r="22" spans="1:10" x14ac:dyDescent="0.25">
      <c r="A22">
        <v>1</v>
      </c>
      <c r="B22">
        <v>800</v>
      </c>
      <c r="D22" t="s">
        <v>87</v>
      </c>
      <c r="J22" t="s">
        <v>360</v>
      </c>
    </row>
    <row r="23" spans="1:10" x14ac:dyDescent="0.25">
      <c r="A23">
        <v>2</v>
      </c>
      <c r="C23">
        <v>2500</v>
      </c>
      <c r="D23" t="s">
        <v>88</v>
      </c>
      <c r="E23" t="s">
        <v>363</v>
      </c>
      <c r="F23" s="55">
        <v>44197</v>
      </c>
      <c r="G23" s="55">
        <v>44201</v>
      </c>
      <c r="H23" t="s">
        <v>365</v>
      </c>
      <c r="I23" t="s">
        <v>366</v>
      </c>
      <c r="J23" t="s">
        <v>364</v>
      </c>
    </row>
    <row r="24" spans="1:10" x14ac:dyDescent="0.25">
      <c r="A24">
        <v>2</v>
      </c>
      <c r="C24">
        <v>600</v>
      </c>
      <c r="D24" t="s">
        <v>89</v>
      </c>
      <c r="J24" t="s">
        <v>360</v>
      </c>
    </row>
    <row r="25" spans="1:10" x14ac:dyDescent="0.25">
      <c r="A25">
        <v>2</v>
      </c>
      <c r="C25">
        <v>800</v>
      </c>
      <c r="D25" t="s">
        <v>87</v>
      </c>
      <c r="J25" t="s">
        <v>360</v>
      </c>
    </row>
    <row r="26" spans="1:10" x14ac:dyDescent="0.25">
      <c r="A26">
        <v>2</v>
      </c>
      <c r="C26">
        <v>90</v>
      </c>
      <c r="D26" t="s">
        <v>88</v>
      </c>
      <c r="J26" t="s">
        <v>360</v>
      </c>
    </row>
    <row r="27" spans="1:10" x14ac:dyDescent="0.25">
      <c r="A27">
        <v>2</v>
      </c>
      <c r="C27">
        <v>400</v>
      </c>
      <c r="D27" t="s">
        <v>89</v>
      </c>
      <c r="J27" t="s">
        <v>360</v>
      </c>
    </row>
    <row r="28" spans="1:10" x14ac:dyDescent="0.25">
      <c r="A28">
        <v>3</v>
      </c>
      <c r="C28">
        <v>5000</v>
      </c>
      <c r="D28" t="s">
        <v>87</v>
      </c>
      <c r="J28" t="s">
        <v>360</v>
      </c>
    </row>
    <row r="29" spans="1:10" x14ac:dyDescent="0.25">
      <c r="A29">
        <v>3</v>
      </c>
      <c r="C29">
        <v>600</v>
      </c>
      <c r="D29" t="s">
        <v>88</v>
      </c>
      <c r="J29" t="s">
        <v>360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2"/>
  <sheetViews>
    <sheetView topLeftCell="C4" zoomScale="110" zoomScaleNormal="110" workbookViewId="0">
      <selection activeCell="D29" sqref="D29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68.140625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42578125" bestFit="1" customWidth="1"/>
  </cols>
  <sheetData>
    <row r="1" spans="1:7" s="45" customFormat="1" x14ac:dyDescent="0.25">
      <c r="A1" s="47" t="s">
        <v>0</v>
      </c>
      <c r="B1" s="47" t="s">
        <v>5</v>
      </c>
      <c r="C1" s="47" t="s">
        <v>11</v>
      </c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285</v>
      </c>
      <c r="B3" s="10" t="s">
        <v>7</v>
      </c>
      <c r="C3" s="10"/>
      <c r="D3" s="10" t="s">
        <v>641</v>
      </c>
      <c r="E3" s="10" t="s">
        <v>3</v>
      </c>
      <c r="F3" s="10"/>
    </row>
    <row r="4" spans="1:7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7" x14ac:dyDescent="0.25">
      <c r="A5" s="10" t="s">
        <v>275</v>
      </c>
      <c r="B5" s="10"/>
      <c r="C5" s="10"/>
      <c r="D5" s="10" t="s">
        <v>276</v>
      </c>
      <c r="E5" s="10" t="s">
        <v>3</v>
      </c>
      <c r="F5" s="71" t="s">
        <v>943</v>
      </c>
    </row>
    <row r="6" spans="1:7" ht="30" x14ac:dyDescent="0.25">
      <c r="A6" s="5" t="s">
        <v>581</v>
      </c>
      <c r="B6" s="10" t="s">
        <v>34</v>
      </c>
      <c r="C6" s="5" t="s">
        <v>48</v>
      </c>
      <c r="D6" s="10"/>
      <c r="E6" s="10" t="s">
        <v>3</v>
      </c>
      <c r="F6" s="5" t="s">
        <v>761</v>
      </c>
    </row>
    <row r="7" spans="1:7" x14ac:dyDescent="0.25">
      <c r="A7" s="5" t="s">
        <v>638</v>
      </c>
      <c r="B7" s="5" t="s">
        <v>7</v>
      </c>
      <c r="C7" s="5"/>
      <c r="D7" s="10" t="s">
        <v>839</v>
      </c>
      <c r="E7" s="10" t="s">
        <v>3</v>
      </c>
      <c r="F7" s="10" t="s">
        <v>910</v>
      </c>
    </row>
    <row r="8" spans="1:7" ht="45" x14ac:dyDescent="0.25">
      <c r="A8" s="5" t="s">
        <v>5</v>
      </c>
      <c r="B8" s="5" t="s">
        <v>7</v>
      </c>
      <c r="C8" s="5" t="s">
        <v>639</v>
      </c>
      <c r="D8" s="5" t="s">
        <v>909</v>
      </c>
      <c r="E8" s="10" t="s">
        <v>3</v>
      </c>
      <c r="F8" s="10"/>
    </row>
    <row r="9" spans="1:7" x14ac:dyDescent="0.25">
      <c r="A9" s="5" t="s">
        <v>58</v>
      </c>
      <c r="B9" s="10" t="s">
        <v>7</v>
      </c>
      <c r="C9" s="10"/>
      <c r="D9" s="10"/>
      <c r="E9" s="10"/>
      <c r="F9" s="10"/>
    </row>
    <row r="10" spans="1:7" x14ac:dyDescent="0.25">
      <c r="A10" s="5" t="s">
        <v>57</v>
      </c>
      <c r="B10" s="10" t="s">
        <v>41</v>
      </c>
      <c r="C10" s="10"/>
      <c r="D10" s="10"/>
      <c r="E10" s="10"/>
      <c r="F10" s="10"/>
    </row>
    <row r="11" spans="1:7" ht="15.75" thickBot="1" x14ac:dyDescent="0.3">
      <c r="A11" s="70"/>
    </row>
    <row r="12" spans="1:7" x14ac:dyDescent="0.25">
      <c r="A12" s="154" t="s">
        <v>948</v>
      </c>
      <c r="B12" s="88" t="s">
        <v>911</v>
      </c>
      <c r="C12" s="88" t="s">
        <v>912</v>
      </c>
      <c r="D12" s="88"/>
      <c r="E12" s="88"/>
      <c r="F12" s="88"/>
      <c r="G12" s="148" t="s">
        <v>870</v>
      </c>
    </row>
    <row r="13" spans="1:7" s="51" customFormat="1" x14ac:dyDescent="0.25">
      <c r="A13" s="149" t="s">
        <v>285</v>
      </c>
      <c r="B13" s="150" t="str">
        <f>A4</f>
        <v>compnay id</v>
      </c>
      <c r="C13" s="150" t="str">
        <f>A5</f>
        <v>year_id</v>
      </c>
      <c r="D13" s="150" t="str">
        <f>A6</f>
        <v>enforce ristrictions</v>
      </c>
      <c r="E13" s="150" t="str">
        <f>A7</f>
        <v>authoriser</v>
      </c>
      <c r="F13" s="150" t="str">
        <f>A8</f>
        <v>type</v>
      </c>
      <c r="G13" s="151"/>
    </row>
    <row r="14" spans="1:7" x14ac:dyDescent="0.25">
      <c r="A14" s="20" t="s">
        <v>608</v>
      </c>
      <c r="B14" s="21">
        <v>1</v>
      </c>
      <c r="C14" s="21">
        <v>1</v>
      </c>
      <c r="D14" s="21" t="s">
        <v>48</v>
      </c>
      <c r="E14" s="147" t="s">
        <v>914</v>
      </c>
      <c r="F14" s="147" t="s">
        <v>609</v>
      </c>
      <c r="G14" s="26" t="s">
        <v>913</v>
      </c>
    </row>
    <row r="15" spans="1:7" x14ac:dyDescent="0.25">
      <c r="A15" s="20" t="s">
        <v>369</v>
      </c>
      <c r="B15" s="21">
        <v>1</v>
      </c>
      <c r="C15" s="21">
        <v>1</v>
      </c>
      <c r="D15" s="21" t="s">
        <v>48</v>
      </c>
      <c r="E15" s="147" t="s">
        <v>61</v>
      </c>
      <c r="F15" s="147" t="s">
        <v>610</v>
      </c>
      <c r="G15" s="26" t="s">
        <v>913</v>
      </c>
    </row>
    <row r="16" spans="1:7" x14ac:dyDescent="0.25">
      <c r="A16" s="20" t="s">
        <v>370</v>
      </c>
      <c r="B16" s="21">
        <v>2</v>
      </c>
      <c r="C16" s="21">
        <v>2</v>
      </c>
      <c r="D16" s="21" t="s">
        <v>49</v>
      </c>
      <c r="E16" s="147" t="s">
        <v>116</v>
      </c>
      <c r="F16" s="147" t="s">
        <v>610</v>
      </c>
      <c r="G16" s="26" t="s">
        <v>913</v>
      </c>
    </row>
    <row r="17" spans="1:7" ht="15.75" thickBot="1" x14ac:dyDescent="0.3">
      <c r="A17" s="23" t="s">
        <v>640</v>
      </c>
      <c r="B17" s="24">
        <v>2</v>
      </c>
      <c r="C17" s="24">
        <v>2</v>
      </c>
      <c r="D17" s="24" t="s">
        <v>49</v>
      </c>
      <c r="E17" s="152" t="s">
        <v>33</v>
      </c>
      <c r="F17" s="152" t="s">
        <v>609</v>
      </c>
      <c r="G17" s="153" t="s">
        <v>913</v>
      </c>
    </row>
    <row r="19" spans="1:7" ht="15.75" thickBot="1" x14ac:dyDescent="0.3">
      <c r="A19" s="34" t="s">
        <v>947</v>
      </c>
    </row>
    <row r="20" spans="1:7" x14ac:dyDescent="0.25">
      <c r="A20" s="129" t="s">
        <v>285</v>
      </c>
      <c r="B20" s="130">
        <f>A11</f>
        <v>0</v>
      </c>
      <c r="C20" s="130" t="str">
        <f>A12</f>
        <v>Original</v>
      </c>
      <c r="D20" s="130" t="str">
        <f>A13</f>
        <v>budget name</v>
      </c>
      <c r="E20" s="130" t="str">
        <f>A14</f>
        <v>P&amp;L2021</v>
      </c>
      <c r="F20" s="130" t="str">
        <f>A15</f>
        <v>cashflow2021</v>
      </c>
      <c r="G20" s="89"/>
    </row>
    <row r="21" spans="1:7" x14ac:dyDescent="0.25">
      <c r="A21" s="20" t="s">
        <v>370</v>
      </c>
      <c r="B21" s="21">
        <v>2</v>
      </c>
      <c r="C21" s="21">
        <v>2</v>
      </c>
      <c r="D21" s="21" t="s">
        <v>49</v>
      </c>
      <c r="E21" s="147" t="s">
        <v>116</v>
      </c>
      <c r="F21" s="147" t="s">
        <v>610</v>
      </c>
      <c r="G21" s="26" t="s">
        <v>946</v>
      </c>
    </row>
    <row r="22" spans="1:7" ht="15.75" thickBot="1" x14ac:dyDescent="0.3">
      <c r="A22" s="23"/>
      <c r="B22" s="24"/>
      <c r="C22" s="24">
        <v>3</v>
      </c>
      <c r="D22" s="24" t="s">
        <v>952</v>
      </c>
      <c r="E22" s="24"/>
      <c r="F22" s="24"/>
      <c r="G22" s="25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8"/>
  <sheetViews>
    <sheetView zoomScale="130" zoomScaleNormal="130" workbookViewId="0">
      <selection activeCell="B11" sqref="B11:B22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1" t="s">
        <v>613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598</v>
      </c>
      <c r="B3" s="10"/>
      <c r="C3" s="10"/>
      <c r="D3" s="10" t="s">
        <v>300</v>
      </c>
      <c r="E3" s="10" t="s">
        <v>3</v>
      </c>
      <c r="F3" s="10" t="s">
        <v>945</v>
      </c>
      <c r="I3" s="71" t="s">
        <v>600</v>
      </c>
    </row>
    <row r="4" spans="1:10" s="7" customFormat="1" x14ac:dyDescent="0.25">
      <c r="A4" s="12" t="s">
        <v>801</v>
      </c>
      <c r="B4" s="12" t="s">
        <v>186</v>
      </c>
      <c r="C4" s="12">
        <v>0</v>
      </c>
      <c r="D4" s="12" t="s">
        <v>583</v>
      </c>
      <c r="E4" s="12" t="s">
        <v>917</v>
      </c>
      <c r="F4" s="12" t="s">
        <v>373</v>
      </c>
    </row>
    <row r="5" spans="1:10" ht="30" x14ac:dyDescent="0.25">
      <c r="A5" s="5" t="s">
        <v>63</v>
      </c>
      <c r="B5" s="10"/>
      <c r="C5" s="5" t="s">
        <v>916</v>
      </c>
      <c r="D5" s="10" t="s">
        <v>861</v>
      </c>
      <c r="E5" s="10" t="s">
        <v>3</v>
      </c>
      <c r="F5" s="10" t="s">
        <v>915</v>
      </c>
      <c r="I5" t="s">
        <v>616</v>
      </c>
    </row>
    <row r="6" spans="1:10" x14ac:dyDescent="0.25">
      <c r="A6" s="5" t="s">
        <v>58</v>
      </c>
      <c r="B6" s="10" t="s">
        <v>7</v>
      </c>
      <c r="C6" s="10"/>
      <c r="D6" s="10"/>
      <c r="E6" s="10"/>
      <c r="F6" s="10"/>
    </row>
    <row r="7" spans="1:10" x14ac:dyDescent="0.25">
      <c r="A7" s="5" t="s">
        <v>57</v>
      </c>
      <c r="B7" s="10" t="s">
        <v>41</v>
      </c>
      <c r="C7" s="10"/>
      <c r="D7" s="10"/>
      <c r="E7" s="10"/>
      <c r="F7" s="10"/>
    </row>
    <row r="9" spans="1:10" ht="30" x14ac:dyDescent="0.25">
      <c r="A9" s="50" t="s">
        <v>836</v>
      </c>
      <c r="B9" t="s">
        <v>862</v>
      </c>
      <c r="I9" s="34" t="s">
        <v>918</v>
      </c>
    </row>
    <row r="10" spans="1:10" x14ac:dyDescent="0.25">
      <c r="A10" s="51" t="str">
        <f>A3</f>
        <v>budget_id</v>
      </c>
      <c r="B10" s="51" t="str">
        <f>A5</f>
        <v>ledger id</v>
      </c>
      <c r="C10" s="51" t="s">
        <v>798</v>
      </c>
      <c r="D10" s="51" t="s">
        <v>585</v>
      </c>
      <c r="E10" s="51" t="s">
        <v>586</v>
      </c>
      <c r="F10" s="51" t="s">
        <v>587</v>
      </c>
      <c r="G10" s="51" t="s">
        <v>588</v>
      </c>
      <c r="H10" s="51" t="s">
        <v>799</v>
      </c>
      <c r="I10" s="51" t="s">
        <v>800</v>
      </c>
      <c r="J10" s="51" t="s">
        <v>800</v>
      </c>
    </row>
    <row r="11" spans="1:10" s="51" customFormat="1" x14ac:dyDescent="0.25">
      <c r="A11">
        <v>1</v>
      </c>
      <c r="B11" t="s">
        <v>944</v>
      </c>
      <c r="C11">
        <v>2000</v>
      </c>
      <c r="D11">
        <v>12</v>
      </c>
      <c r="E11">
        <v>14</v>
      </c>
      <c r="F11">
        <v>15</v>
      </c>
      <c r="G11" s="134">
        <v>17</v>
      </c>
      <c r="H11" s="134">
        <v>0</v>
      </c>
      <c r="I11" s="134">
        <v>0</v>
      </c>
      <c r="J11" s="134">
        <v>0</v>
      </c>
    </row>
    <row r="12" spans="1:10" x14ac:dyDescent="0.25">
      <c r="A12">
        <v>1</v>
      </c>
      <c r="B12">
        <v>2</v>
      </c>
      <c r="C12">
        <v>12</v>
      </c>
      <c r="D12">
        <v>4</v>
      </c>
      <c r="E12">
        <v>4</v>
      </c>
      <c r="F12">
        <v>12</v>
      </c>
      <c r="G12">
        <v>0</v>
      </c>
      <c r="H12">
        <v>0</v>
      </c>
    </row>
    <row r="13" spans="1:10" x14ac:dyDescent="0.25">
      <c r="A13">
        <v>1</v>
      </c>
      <c r="B13">
        <v>3</v>
      </c>
      <c r="C13">
        <v>3</v>
      </c>
      <c r="D13">
        <v>500</v>
      </c>
      <c r="E13">
        <v>5</v>
      </c>
      <c r="F13">
        <v>3</v>
      </c>
      <c r="G13">
        <v>4</v>
      </c>
      <c r="H13">
        <v>0</v>
      </c>
      <c r="I13">
        <v>0</v>
      </c>
    </row>
    <row r="14" spans="1:10" x14ac:dyDescent="0.25">
      <c r="A14">
        <v>1</v>
      </c>
      <c r="B14">
        <v>4</v>
      </c>
      <c r="C14">
        <v>4</v>
      </c>
      <c r="D14">
        <v>55</v>
      </c>
      <c r="E14">
        <v>51</v>
      </c>
      <c r="F14">
        <v>4</v>
      </c>
      <c r="G14">
        <v>5</v>
      </c>
      <c r="I14">
        <v>5</v>
      </c>
    </row>
    <row r="15" spans="1:10" ht="16.5" customHeight="1" x14ac:dyDescent="0.25">
      <c r="A15">
        <v>1</v>
      </c>
      <c r="B15">
        <v>5</v>
      </c>
      <c r="C15">
        <v>5</v>
      </c>
      <c r="D15">
        <v>50</v>
      </c>
      <c r="E15">
        <v>541</v>
      </c>
      <c r="F15">
        <v>5</v>
      </c>
      <c r="G15">
        <v>55</v>
      </c>
      <c r="H15" s="1"/>
      <c r="I15">
        <v>3456</v>
      </c>
    </row>
    <row r="16" spans="1:10" x14ac:dyDescent="0.25">
      <c r="A16">
        <v>1</v>
      </c>
      <c r="B16">
        <v>6</v>
      </c>
      <c r="C16">
        <v>55</v>
      </c>
      <c r="D16">
        <v>3</v>
      </c>
      <c r="E16">
        <v>5</v>
      </c>
      <c r="F16">
        <v>3456</v>
      </c>
      <c r="G16">
        <v>50</v>
      </c>
      <c r="H16">
        <v>5</v>
      </c>
      <c r="I16">
        <v>342</v>
      </c>
    </row>
    <row r="17" spans="1:9" x14ac:dyDescent="0.25">
      <c r="A17">
        <v>1</v>
      </c>
      <c r="B17">
        <v>7</v>
      </c>
      <c r="C17">
        <v>50</v>
      </c>
      <c r="D17">
        <v>4</v>
      </c>
      <c r="E17">
        <v>3456</v>
      </c>
      <c r="F17">
        <v>342</v>
      </c>
      <c r="H17">
        <v>3456</v>
      </c>
      <c r="I17">
        <v>45</v>
      </c>
    </row>
    <row r="18" spans="1:9" x14ac:dyDescent="0.25">
      <c r="A18">
        <v>1</v>
      </c>
      <c r="B18">
        <v>8</v>
      </c>
      <c r="C18">
        <v>43</v>
      </c>
      <c r="D18">
        <v>5</v>
      </c>
      <c r="E18">
        <v>342</v>
      </c>
      <c r="F18">
        <v>45</v>
      </c>
      <c r="H18">
        <v>342</v>
      </c>
    </row>
    <row r="19" spans="1:9" x14ac:dyDescent="0.25">
      <c r="A19">
        <v>1</v>
      </c>
      <c r="B19">
        <v>9</v>
      </c>
      <c r="C19">
        <v>14</v>
      </c>
      <c r="D19">
        <v>3456</v>
      </c>
      <c r="E19">
        <v>45</v>
      </c>
      <c r="F19">
        <v>45</v>
      </c>
      <c r="H19">
        <v>45</v>
      </c>
    </row>
    <row r="20" spans="1:9" s="69" customFormat="1" x14ac:dyDescent="0.25">
      <c r="A20" s="69">
        <v>1</v>
      </c>
      <c r="B20" s="69">
        <v>10</v>
      </c>
      <c r="E20" s="69">
        <v>4</v>
      </c>
      <c r="F20" s="69">
        <v>51</v>
      </c>
    </row>
    <row r="21" spans="1:9" s="69" customFormat="1" x14ac:dyDescent="0.25">
      <c r="A21" s="69">
        <v>1</v>
      </c>
      <c r="B21" s="69">
        <v>11</v>
      </c>
      <c r="E21" s="69">
        <v>413</v>
      </c>
      <c r="F21" s="69">
        <v>54</v>
      </c>
    </row>
    <row r="22" spans="1:9" s="69" customFormat="1" x14ac:dyDescent="0.25">
      <c r="A22" s="69">
        <v>1</v>
      </c>
      <c r="B22" s="69">
        <v>12</v>
      </c>
    </row>
    <row r="23" spans="1:9" x14ac:dyDescent="0.25">
      <c r="A23">
        <v>1</v>
      </c>
    </row>
    <row r="24" spans="1:9" x14ac:dyDescent="0.25">
      <c r="A24">
        <v>1</v>
      </c>
      <c r="H24" s="13" t="s">
        <v>949</v>
      </c>
    </row>
    <row r="25" spans="1:9" x14ac:dyDescent="0.25">
      <c r="A25">
        <v>2</v>
      </c>
    </row>
    <row r="26" spans="1:9" x14ac:dyDescent="0.25">
      <c r="A26">
        <v>2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C13" sqref="C13:I23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1" t="s">
        <v>613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598</v>
      </c>
      <c r="B3" s="10"/>
      <c r="C3" s="10"/>
      <c r="D3" s="10" t="s">
        <v>300</v>
      </c>
      <c r="E3" s="10" t="s">
        <v>3</v>
      </c>
      <c r="F3" s="10" t="s">
        <v>762</v>
      </c>
      <c r="I3" s="71" t="s">
        <v>600</v>
      </c>
    </row>
    <row r="4" spans="1:10" x14ac:dyDescent="0.25">
      <c r="A4" s="10" t="s">
        <v>801</v>
      </c>
      <c r="B4" s="10" t="s">
        <v>186</v>
      </c>
      <c r="C4" s="10">
        <v>0</v>
      </c>
      <c r="D4" s="10" t="s">
        <v>583</v>
      </c>
      <c r="E4" s="10" t="s">
        <v>802</v>
      </c>
      <c r="F4" s="10" t="s">
        <v>373</v>
      </c>
    </row>
    <row r="5" spans="1:10" x14ac:dyDescent="0.25">
      <c r="A5" s="5" t="s">
        <v>63</v>
      </c>
      <c r="B5" s="10"/>
      <c r="C5" s="5"/>
      <c r="D5" s="10" t="s">
        <v>611</v>
      </c>
      <c r="E5" s="10" t="s">
        <v>3</v>
      </c>
      <c r="F5" s="10"/>
      <c r="I5" t="s">
        <v>616</v>
      </c>
    </row>
    <row r="6" spans="1:10" x14ac:dyDescent="0.25">
      <c r="A6" s="5" t="s">
        <v>375</v>
      </c>
      <c r="B6" s="10" t="s">
        <v>186</v>
      </c>
      <c r="C6" s="5">
        <v>0</v>
      </c>
      <c r="D6" s="10" t="s">
        <v>908</v>
      </c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837</v>
      </c>
      <c r="B10" s="17" t="s">
        <v>863</v>
      </c>
    </row>
    <row r="11" spans="1:10" x14ac:dyDescent="0.25">
      <c r="B11" s="10" t="s">
        <v>907</v>
      </c>
    </row>
    <row r="12" spans="1:10" s="51" customFormat="1" x14ac:dyDescent="0.25">
      <c r="A12" s="51" t="str">
        <f>A3</f>
        <v>budget_id</v>
      </c>
      <c r="B12" s="51" t="str">
        <f>A5</f>
        <v>ledger id</v>
      </c>
      <c r="C12" s="51" t="s">
        <v>798</v>
      </c>
      <c r="D12" s="51" t="s">
        <v>585</v>
      </c>
      <c r="E12" s="51" t="s">
        <v>586</v>
      </c>
      <c r="F12" s="51" t="s">
        <v>587</v>
      </c>
      <c r="G12" s="51" t="s">
        <v>588</v>
      </c>
      <c r="H12" s="51" t="s">
        <v>799</v>
      </c>
      <c r="I12" s="51" t="s">
        <v>800</v>
      </c>
      <c r="J12" s="51" t="s">
        <v>800</v>
      </c>
    </row>
    <row r="13" spans="1:10" x14ac:dyDescent="0.25">
      <c r="A13">
        <v>1</v>
      </c>
      <c r="B13">
        <v>1</v>
      </c>
      <c r="C13">
        <v>3000</v>
      </c>
    </row>
    <row r="14" spans="1:10" x14ac:dyDescent="0.25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25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25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25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25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25">
      <c r="A19">
        <v>1</v>
      </c>
      <c r="B19">
        <v>7</v>
      </c>
      <c r="C19">
        <v>500</v>
      </c>
      <c r="D19">
        <v>4</v>
      </c>
      <c r="E19">
        <v>3456</v>
      </c>
      <c r="F19">
        <v>342</v>
      </c>
      <c r="H19">
        <v>342</v>
      </c>
    </row>
    <row r="20" spans="1:9" x14ac:dyDescent="0.25">
      <c r="A20">
        <v>1</v>
      </c>
      <c r="B20">
        <v>8</v>
      </c>
      <c r="C20">
        <v>0</v>
      </c>
      <c r="D20">
        <v>5</v>
      </c>
      <c r="E20">
        <v>342</v>
      </c>
      <c r="F20">
        <v>45</v>
      </c>
      <c r="H20">
        <v>45</v>
      </c>
    </row>
    <row r="21" spans="1:9" x14ac:dyDescent="0.25">
      <c r="A21">
        <v>1</v>
      </c>
      <c r="B21">
        <v>9</v>
      </c>
      <c r="C21">
        <v>0</v>
      </c>
      <c r="D21">
        <v>3456</v>
      </c>
      <c r="E21">
        <v>45</v>
      </c>
      <c r="F21">
        <v>45</v>
      </c>
    </row>
    <row r="22" spans="1:9" x14ac:dyDescent="0.25">
      <c r="A22">
        <v>1</v>
      </c>
      <c r="B22" s="69">
        <v>10</v>
      </c>
      <c r="C22">
        <v>0</v>
      </c>
      <c r="D22">
        <v>342</v>
      </c>
    </row>
    <row r="23" spans="1:9" x14ac:dyDescent="0.25">
      <c r="A23">
        <v>1</v>
      </c>
      <c r="B23" s="69">
        <v>11</v>
      </c>
      <c r="D23">
        <v>45</v>
      </c>
    </row>
    <row r="24" spans="1:9" x14ac:dyDescent="0.25">
      <c r="A24">
        <v>1</v>
      </c>
      <c r="B24" s="69">
        <v>12</v>
      </c>
    </row>
    <row r="25" spans="1:9" x14ac:dyDescent="0.25">
      <c r="A25">
        <v>1</v>
      </c>
    </row>
    <row r="26" spans="1:9" x14ac:dyDescent="0.25">
      <c r="A26">
        <v>1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1" t="s">
        <v>613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598</v>
      </c>
      <c r="B3" s="10"/>
      <c r="C3" s="10"/>
      <c r="D3" s="10" t="s">
        <v>300</v>
      </c>
      <c r="E3" s="10" t="s">
        <v>3</v>
      </c>
      <c r="F3" s="10" t="s">
        <v>762</v>
      </c>
      <c r="I3" s="71" t="s">
        <v>600</v>
      </c>
    </row>
    <row r="4" spans="1:9" x14ac:dyDescent="0.25">
      <c r="A4" s="10" t="s">
        <v>372</v>
      </c>
      <c r="B4" s="10" t="s">
        <v>7</v>
      </c>
      <c r="C4" s="10" t="s">
        <v>583</v>
      </c>
      <c r="D4" s="10"/>
      <c r="E4" s="10" t="s">
        <v>3</v>
      </c>
      <c r="F4" s="10" t="s">
        <v>373</v>
      </c>
    </row>
    <row r="5" spans="1:9" x14ac:dyDescent="0.25">
      <c r="A5" s="5" t="s">
        <v>63</v>
      </c>
      <c r="B5" s="10"/>
      <c r="C5" s="5"/>
      <c r="D5" s="10" t="s">
        <v>611</v>
      </c>
      <c r="E5" s="10" t="s">
        <v>3</v>
      </c>
      <c r="F5" s="10"/>
      <c r="I5" t="s">
        <v>616</v>
      </c>
    </row>
    <row r="6" spans="1:9" x14ac:dyDescent="0.25">
      <c r="A6" s="5" t="s">
        <v>375</v>
      </c>
      <c r="B6" s="10" t="s">
        <v>186</v>
      </c>
      <c r="C6" s="5">
        <v>0</v>
      </c>
      <c r="D6" s="10"/>
      <c r="E6" s="10"/>
      <c r="F6" s="10"/>
    </row>
    <row r="7" spans="1:9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584</v>
      </c>
      <c r="C12" t="s">
        <v>601</v>
      </c>
      <c r="D12">
        <v>120</v>
      </c>
    </row>
    <row r="13" spans="1:9" x14ac:dyDescent="0.25">
      <c r="A13">
        <v>1</v>
      </c>
      <c r="B13" t="s">
        <v>584</v>
      </c>
      <c r="C13" t="s">
        <v>602</v>
      </c>
      <c r="D13">
        <v>121</v>
      </c>
    </row>
    <row r="14" spans="1:9" x14ac:dyDescent="0.25">
      <c r="A14">
        <v>1</v>
      </c>
      <c r="B14" t="s">
        <v>584</v>
      </c>
      <c r="C14" t="s">
        <v>603</v>
      </c>
      <c r="D14">
        <v>122</v>
      </c>
    </row>
    <row r="15" spans="1:9" x14ac:dyDescent="0.25">
      <c r="A15">
        <v>1</v>
      </c>
      <c r="B15" t="s">
        <v>584</v>
      </c>
      <c r="C15" t="s">
        <v>604</v>
      </c>
      <c r="D15">
        <v>123</v>
      </c>
    </row>
    <row r="16" spans="1:9" x14ac:dyDescent="0.25">
      <c r="A16">
        <v>1</v>
      </c>
      <c r="B16" t="s">
        <v>584</v>
      </c>
      <c r="C16" t="s">
        <v>605</v>
      </c>
      <c r="D16">
        <v>250</v>
      </c>
    </row>
    <row r="17" spans="1:4" x14ac:dyDescent="0.25">
      <c r="A17">
        <v>1</v>
      </c>
      <c r="B17" t="s">
        <v>584</v>
      </c>
      <c r="C17" t="s">
        <v>606</v>
      </c>
      <c r="D17">
        <v>350</v>
      </c>
    </row>
    <row r="18" spans="1:4" x14ac:dyDescent="0.25">
      <c r="A18">
        <v>1</v>
      </c>
      <c r="B18" t="s">
        <v>584</v>
      </c>
      <c r="C18" t="s">
        <v>607</v>
      </c>
      <c r="D18">
        <v>450</v>
      </c>
    </row>
    <row r="19" spans="1:4" x14ac:dyDescent="0.25">
      <c r="A19">
        <v>1</v>
      </c>
      <c r="B19" t="s">
        <v>585</v>
      </c>
      <c r="C19" t="s">
        <v>601</v>
      </c>
      <c r="D19">
        <v>565</v>
      </c>
    </row>
    <row r="20" spans="1:4" x14ac:dyDescent="0.25">
      <c r="A20">
        <v>1</v>
      </c>
      <c r="B20" t="s">
        <v>585</v>
      </c>
      <c r="C20" t="s">
        <v>602</v>
      </c>
      <c r="D20">
        <v>674</v>
      </c>
    </row>
    <row r="21" spans="1:4" x14ac:dyDescent="0.25">
      <c r="A21">
        <v>1</v>
      </c>
      <c r="B21" t="s">
        <v>585</v>
      </c>
      <c r="C21" t="s">
        <v>603</v>
      </c>
      <c r="D21">
        <v>783</v>
      </c>
    </row>
    <row r="22" spans="1:4" x14ac:dyDescent="0.25">
      <c r="A22">
        <v>1</v>
      </c>
      <c r="B22" t="s">
        <v>585</v>
      </c>
      <c r="C22" t="s">
        <v>604</v>
      </c>
      <c r="D22">
        <v>892</v>
      </c>
    </row>
    <row r="23" spans="1:4" x14ac:dyDescent="0.25">
      <c r="A23">
        <v>1</v>
      </c>
      <c r="B23" t="s">
        <v>585</v>
      </c>
      <c r="C23" t="s">
        <v>605</v>
      </c>
      <c r="D23">
        <v>1001</v>
      </c>
    </row>
    <row r="24" spans="1:4" x14ac:dyDescent="0.25">
      <c r="A24">
        <v>1</v>
      </c>
      <c r="B24" t="s">
        <v>585</v>
      </c>
      <c r="C24" t="s">
        <v>606</v>
      </c>
      <c r="D24">
        <v>500</v>
      </c>
    </row>
    <row r="25" spans="1:4" x14ac:dyDescent="0.25">
      <c r="A25">
        <v>1</v>
      </c>
      <c r="B25" t="s">
        <v>585</v>
      </c>
      <c r="C25" t="s">
        <v>607</v>
      </c>
      <c r="D25">
        <v>80</v>
      </c>
    </row>
    <row r="26" spans="1:4" x14ac:dyDescent="0.25">
      <c r="A26">
        <v>2</v>
      </c>
      <c r="B26" t="s">
        <v>584</v>
      </c>
      <c r="C26" t="s">
        <v>601</v>
      </c>
      <c r="D26">
        <v>120</v>
      </c>
    </row>
    <row r="27" spans="1:4" x14ac:dyDescent="0.25">
      <c r="A27">
        <v>2</v>
      </c>
      <c r="B27" t="s">
        <v>584</v>
      </c>
      <c r="C27" t="s">
        <v>602</v>
      </c>
      <c r="D27">
        <v>121</v>
      </c>
    </row>
    <row r="28" spans="1:4" x14ac:dyDescent="0.25">
      <c r="A28">
        <v>2</v>
      </c>
      <c r="B28" t="s">
        <v>584</v>
      </c>
      <c r="C28" t="s">
        <v>603</v>
      </c>
      <c r="D28">
        <v>122</v>
      </c>
    </row>
    <row r="29" spans="1:4" x14ac:dyDescent="0.25">
      <c r="A29">
        <v>2</v>
      </c>
      <c r="B29" t="s">
        <v>584</v>
      </c>
      <c r="C29" t="s">
        <v>604</v>
      </c>
      <c r="D29">
        <v>123</v>
      </c>
    </row>
    <row r="30" spans="1:4" x14ac:dyDescent="0.25">
      <c r="A30">
        <v>2</v>
      </c>
      <c r="B30" t="s">
        <v>584</v>
      </c>
      <c r="C30" t="s">
        <v>605</v>
      </c>
      <c r="D30">
        <v>250</v>
      </c>
    </row>
    <row r="31" spans="1:4" x14ac:dyDescent="0.25">
      <c r="A31">
        <v>2</v>
      </c>
      <c r="B31" t="s">
        <v>584</v>
      </c>
      <c r="C31" t="s">
        <v>606</v>
      </c>
      <c r="D31">
        <v>350</v>
      </c>
    </row>
    <row r="32" spans="1:4" x14ac:dyDescent="0.25">
      <c r="A32">
        <v>2</v>
      </c>
      <c r="B32" t="s">
        <v>584</v>
      </c>
      <c r="C32" t="s">
        <v>607</v>
      </c>
      <c r="D32">
        <v>450</v>
      </c>
    </row>
    <row r="33" spans="1:4" x14ac:dyDescent="0.25">
      <c r="A33">
        <v>2</v>
      </c>
      <c r="B33" t="s">
        <v>585</v>
      </c>
      <c r="C33" t="s">
        <v>601</v>
      </c>
      <c r="D33">
        <v>565</v>
      </c>
    </row>
    <row r="34" spans="1:4" x14ac:dyDescent="0.25">
      <c r="A34">
        <v>2</v>
      </c>
      <c r="B34" t="s">
        <v>585</v>
      </c>
      <c r="C34" t="s">
        <v>602</v>
      </c>
      <c r="D34">
        <v>674</v>
      </c>
    </row>
    <row r="35" spans="1:4" x14ac:dyDescent="0.25">
      <c r="A35">
        <v>2</v>
      </c>
      <c r="B35" t="s">
        <v>585</v>
      </c>
      <c r="C35" t="s">
        <v>603</v>
      </c>
      <c r="D35">
        <v>783</v>
      </c>
    </row>
    <row r="36" spans="1:4" x14ac:dyDescent="0.25">
      <c r="A36">
        <v>2</v>
      </c>
      <c r="B36" t="s">
        <v>585</v>
      </c>
      <c r="C36" t="s">
        <v>604</v>
      </c>
      <c r="D36">
        <v>892</v>
      </c>
    </row>
    <row r="37" spans="1:4" x14ac:dyDescent="0.25">
      <c r="A37">
        <v>2</v>
      </c>
      <c r="B37" t="s">
        <v>585</v>
      </c>
      <c r="C37" t="s">
        <v>605</v>
      </c>
      <c r="D37">
        <v>1001</v>
      </c>
    </row>
    <row r="38" spans="1:4" x14ac:dyDescent="0.25">
      <c r="A38">
        <v>2</v>
      </c>
      <c r="B38" t="s">
        <v>585</v>
      </c>
      <c r="C38" t="s">
        <v>606</v>
      </c>
      <c r="D38">
        <v>500</v>
      </c>
    </row>
    <row r="39" spans="1:4" x14ac:dyDescent="0.25">
      <c r="A39">
        <v>2</v>
      </c>
      <c r="B39" t="s">
        <v>585</v>
      </c>
      <c r="C39" t="s">
        <v>607</v>
      </c>
      <c r="D3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42.570312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272</v>
      </c>
      <c r="B3" s="10" t="s">
        <v>7</v>
      </c>
      <c r="C3" s="10"/>
      <c r="D3" s="10" t="s">
        <v>273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275</v>
      </c>
      <c r="B5" s="10"/>
      <c r="C5" s="10" t="s">
        <v>13</v>
      </c>
      <c r="D5" s="10" t="s">
        <v>276</v>
      </c>
      <c r="E5" s="10" t="s">
        <v>3</v>
      </c>
      <c r="F5" s="10"/>
    </row>
    <row r="6" spans="1:6" ht="30" x14ac:dyDescent="0.25">
      <c r="A6" s="5" t="s">
        <v>581</v>
      </c>
      <c r="B6" s="10" t="s">
        <v>34</v>
      </c>
      <c r="C6" s="5" t="s">
        <v>48</v>
      </c>
      <c r="D6" s="10"/>
      <c r="E6" s="10" t="s">
        <v>3</v>
      </c>
      <c r="F6" s="10" t="s">
        <v>582</v>
      </c>
    </row>
    <row r="7" spans="1:6" x14ac:dyDescent="0.25">
      <c r="A7" s="5" t="s">
        <v>281</v>
      </c>
      <c r="B7" s="5" t="s">
        <v>7</v>
      </c>
      <c r="C7" s="5"/>
      <c r="D7" s="10" t="s">
        <v>282</v>
      </c>
      <c r="E7" s="10"/>
      <c r="F7" s="10" t="s">
        <v>295</v>
      </c>
    </row>
    <row r="8" spans="1:6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25">
      <c r="A12" s="51" t="s">
        <v>285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369</v>
      </c>
      <c r="B13">
        <v>1</v>
      </c>
      <c r="C13">
        <v>1</v>
      </c>
      <c r="D13" t="s">
        <v>48</v>
      </c>
      <c r="E13" s="4" t="s">
        <v>371</v>
      </c>
      <c r="F13" s="4"/>
    </row>
    <row r="14" spans="1:6" x14ac:dyDescent="0.25">
      <c r="A14" t="s">
        <v>370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25">
      <c r="A15" t="s">
        <v>369</v>
      </c>
      <c r="B15">
        <v>2</v>
      </c>
      <c r="C15">
        <v>2</v>
      </c>
      <c r="D15" t="s">
        <v>49</v>
      </c>
      <c r="E15" s="4"/>
      <c r="F15" s="4"/>
    </row>
    <row r="16" spans="1:6" x14ac:dyDescent="0.25">
      <c r="A16" t="s">
        <v>370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25">
      <c r="A17" t="s">
        <v>369</v>
      </c>
      <c r="B17">
        <v>3</v>
      </c>
      <c r="C17">
        <v>3</v>
      </c>
      <c r="D17" t="s">
        <v>49</v>
      </c>
      <c r="E17" s="4"/>
      <c r="F17" s="4"/>
    </row>
    <row r="18" spans="1:6" x14ac:dyDescent="0.25">
      <c r="A18" t="s">
        <v>370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615</v>
      </c>
      <c r="B3" s="10"/>
      <c r="C3" s="10"/>
      <c r="D3" s="10" t="s">
        <v>590</v>
      </c>
      <c r="E3" s="10" t="s">
        <v>3</v>
      </c>
      <c r="F3" s="10"/>
    </row>
    <row r="4" spans="1:8" x14ac:dyDescent="0.25">
      <c r="A4" s="10" t="s">
        <v>591</v>
      </c>
      <c r="B4" s="10" t="s">
        <v>186</v>
      </c>
      <c r="C4" s="10"/>
      <c r="D4" s="10"/>
      <c r="E4" s="10" t="s">
        <v>3</v>
      </c>
      <c r="F4" s="10" t="s">
        <v>349</v>
      </c>
    </row>
    <row r="5" spans="1:8" x14ac:dyDescent="0.25">
      <c r="A5" s="5" t="s">
        <v>351</v>
      </c>
      <c r="B5" s="10" t="s">
        <v>7</v>
      </c>
      <c r="C5" s="5"/>
      <c r="D5" s="10" t="s">
        <v>352</v>
      </c>
      <c r="E5" s="10" t="s">
        <v>3</v>
      </c>
      <c r="F5" s="10"/>
    </row>
    <row r="6" spans="1:8" ht="17.25" customHeight="1" x14ac:dyDescent="0.25">
      <c r="A6" s="5" t="s">
        <v>353</v>
      </c>
      <c r="B6" s="10" t="s">
        <v>7</v>
      </c>
      <c r="C6" s="5"/>
      <c r="D6" s="10" t="s">
        <v>354</v>
      </c>
      <c r="E6" s="10"/>
      <c r="F6" s="10"/>
    </row>
    <row r="7" spans="1:8" x14ac:dyDescent="0.25">
      <c r="A7" s="5" t="s">
        <v>356</v>
      </c>
      <c r="B7" s="10" t="s">
        <v>95</v>
      </c>
      <c r="C7" s="5"/>
      <c r="D7" s="10"/>
      <c r="E7" s="10"/>
      <c r="F7" s="10"/>
    </row>
    <row r="8" spans="1:8" x14ac:dyDescent="0.25">
      <c r="A8" s="5" t="s">
        <v>355</v>
      </c>
      <c r="B8" s="10" t="s">
        <v>95</v>
      </c>
      <c r="C8" s="5"/>
      <c r="D8" s="10"/>
      <c r="E8" s="10"/>
      <c r="F8" s="10"/>
    </row>
    <row r="9" spans="1:8" x14ac:dyDescent="0.25">
      <c r="A9" s="5" t="s">
        <v>357</v>
      </c>
      <c r="B9" s="10" t="s">
        <v>7</v>
      </c>
      <c r="C9" s="5"/>
      <c r="D9" s="10"/>
      <c r="E9" s="10"/>
      <c r="F9" s="10"/>
    </row>
    <row r="10" spans="1:8" x14ac:dyDescent="0.25">
      <c r="A10" s="5" t="s">
        <v>358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359</v>
      </c>
      <c r="B11" s="10" t="s">
        <v>7</v>
      </c>
      <c r="C11" s="5" t="s">
        <v>360</v>
      </c>
      <c r="D11" s="10" t="s">
        <v>642</v>
      </c>
      <c r="E11" s="10" t="s">
        <v>3</v>
      </c>
      <c r="F11" s="10" t="s">
        <v>362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360</v>
      </c>
    </row>
    <row r="19" spans="1:9" x14ac:dyDescent="0.25">
      <c r="A19">
        <v>1</v>
      </c>
      <c r="B19">
        <v>500</v>
      </c>
      <c r="C19" t="s">
        <v>88</v>
      </c>
      <c r="I19" t="s">
        <v>360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365</v>
      </c>
      <c r="H20" t="s">
        <v>368</v>
      </c>
      <c r="I20" t="s">
        <v>367</v>
      </c>
    </row>
    <row r="21" spans="1:9" x14ac:dyDescent="0.25">
      <c r="A21">
        <v>1</v>
      </c>
      <c r="B21">
        <v>800</v>
      </c>
      <c r="C21" t="s">
        <v>87</v>
      </c>
      <c r="I21" t="s">
        <v>360</v>
      </c>
    </row>
    <row r="22" spans="1:9" x14ac:dyDescent="0.25">
      <c r="A22">
        <v>2</v>
      </c>
      <c r="B22">
        <v>500</v>
      </c>
      <c r="C22" t="s">
        <v>88</v>
      </c>
      <c r="D22" t="s">
        <v>363</v>
      </c>
      <c r="E22" s="55">
        <v>44197</v>
      </c>
      <c r="F22" s="55">
        <v>44201</v>
      </c>
      <c r="G22" t="s">
        <v>365</v>
      </c>
      <c r="H22" t="s">
        <v>366</v>
      </c>
      <c r="I22" t="s">
        <v>364</v>
      </c>
    </row>
    <row r="23" spans="1:9" x14ac:dyDescent="0.25">
      <c r="A23">
        <v>2</v>
      </c>
      <c r="B23">
        <v>6600</v>
      </c>
      <c r="C23" t="s">
        <v>89</v>
      </c>
      <c r="I23" t="s">
        <v>360</v>
      </c>
    </row>
    <row r="24" spans="1:9" x14ac:dyDescent="0.25">
      <c r="A24">
        <v>2</v>
      </c>
      <c r="B24">
        <v>6535</v>
      </c>
      <c r="C24" t="s">
        <v>87</v>
      </c>
      <c r="I24" t="s">
        <v>360</v>
      </c>
    </row>
    <row r="25" spans="1:9" x14ac:dyDescent="0.25">
      <c r="A25">
        <v>2</v>
      </c>
      <c r="B25">
        <v>2580</v>
      </c>
      <c r="C25" t="s">
        <v>88</v>
      </c>
      <c r="I25" t="s">
        <v>360</v>
      </c>
    </row>
    <row r="26" spans="1:9" x14ac:dyDescent="0.25">
      <c r="A26">
        <v>2</v>
      </c>
      <c r="B26">
        <v>2556</v>
      </c>
      <c r="C26" t="s">
        <v>89</v>
      </c>
      <c r="I26" t="s">
        <v>360</v>
      </c>
    </row>
    <row r="27" spans="1:9" x14ac:dyDescent="0.25">
      <c r="A27">
        <v>3</v>
      </c>
      <c r="B27">
        <v>2112</v>
      </c>
      <c r="C27" t="s">
        <v>87</v>
      </c>
      <c r="I27" t="s">
        <v>360</v>
      </c>
    </row>
    <row r="28" spans="1:9" x14ac:dyDescent="0.25">
      <c r="A28">
        <v>3</v>
      </c>
      <c r="B28">
        <v>200</v>
      </c>
      <c r="C28" t="s">
        <v>88</v>
      </c>
      <c r="I28" t="s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cols>
    <col min="1" max="1" width="18.42578125" customWidth="1"/>
    <col min="2" max="2" width="58" customWidth="1"/>
    <col min="3" max="3" width="59.5703125" bestFit="1" customWidth="1"/>
  </cols>
  <sheetData>
    <row r="1" spans="1:3" s="47" customFormat="1" x14ac:dyDescent="0.25">
      <c r="A1" s="47" t="s">
        <v>824</v>
      </c>
      <c r="B1" s="47" t="s">
        <v>823</v>
      </c>
      <c r="C1" s="47" t="s">
        <v>821</v>
      </c>
    </row>
    <row r="2" spans="1:3" x14ac:dyDescent="0.25">
      <c r="A2" t="s">
        <v>769</v>
      </c>
      <c r="B2" t="s">
        <v>770</v>
      </c>
      <c r="C2" t="s">
        <v>820</v>
      </c>
    </row>
    <row r="3" spans="1:3" x14ac:dyDescent="0.25">
      <c r="A3" t="s">
        <v>771</v>
      </c>
      <c r="B3" t="s">
        <v>772</v>
      </c>
      <c r="C3" t="s">
        <v>797</v>
      </c>
    </row>
    <row r="4" spans="1:3" x14ac:dyDescent="0.25">
      <c r="A4" t="s">
        <v>771</v>
      </c>
      <c r="B4" t="s">
        <v>826</v>
      </c>
      <c r="C4" t="s">
        <v>827</v>
      </c>
    </row>
    <row r="5" spans="1:3" x14ac:dyDescent="0.25">
      <c r="A5" t="s">
        <v>771</v>
      </c>
      <c r="B5" t="s">
        <v>828</v>
      </c>
      <c r="C5" t="s">
        <v>838</v>
      </c>
    </row>
    <row r="6" spans="1:3" x14ac:dyDescent="0.25">
      <c r="A6" t="s">
        <v>773</v>
      </c>
      <c r="B6" t="s">
        <v>822</v>
      </c>
      <c r="C6" t="s">
        <v>825</v>
      </c>
    </row>
    <row r="7" spans="1:3" x14ac:dyDescent="0.25">
      <c r="A7" t="s">
        <v>774</v>
      </c>
      <c r="B7" t="s">
        <v>775</v>
      </c>
      <c r="C7" t="s">
        <v>825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7"/>
  <sheetViews>
    <sheetView workbookViewId="0">
      <selection activeCell="B1" sqref="B1:C27"/>
    </sheetView>
  </sheetViews>
  <sheetFormatPr defaultRowHeight="15" x14ac:dyDescent="0.25"/>
  <cols>
    <col min="2" max="2" width="9.7109375" bestFit="1" customWidth="1"/>
    <col min="3" max="3" width="45.85546875" bestFit="1" customWidth="1"/>
  </cols>
  <sheetData>
    <row r="1" spans="2:3" x14ac:dyDescent="0.25">
      <c r="B1" s="51" t="s">
        <v>5</v>
      </c>
      <c r="C1" s="51" t="s">
        <v>992</v>
      </c>
    </row>
    <row r="2" spans="2:3" x14ac:dyDescent="0.25">
      <c r="B2" t="s">
        <v>987</v>
      </c>
      <c r="C2" t="s">
        <v>964</v>
      </c>
    </row>
    <row r="3" spans="2:3" x14ac:dyDescent="0.25">
      <c r="B3" t="s">
        <v>987</v>
      </c>
      <c r="C3" t="s">
        <v>965</v>
      </c>
    </row>
    <row r="4" spans="2:3" x14ac:dyDescent="0.25">
      <c r="B4" t="s">
        <v>987</v>
      </c>
      <c r="C4" t="s">
        <v>966</v>
      </c>
    </row>
    <row r="5" spans="2:3" x14ac:dyDescent="0.25">
      <c r="B5" t="s">
        <v>987</v>
      </c>
      <c r="C5" t="s">
        <v>967</v>
      </c>
    </row>
    <row r="6" spans="2:3" x14ac:dyDescent="0.25">
      <c r="B6" t="s">
        <v>987</v>
      </c>
      <c r="C6" t="s">
        <v>968</v>
      </c>
    </row>
    <row r="7" spans="2:3" x14ac:dyDescent="0.25">
      <c r="B7" t="s">
        <v>987</v>
      </c>
      <c r="C7" t="s">
        <v>969</v>
      </c>
    </row>
    <row r="8" spans="2:3" x14ac:dyDescent="0.25">
      <c r="B8" t="s">
        <v>987</v>
      </c>
      <c r="C8" t="s">
        <v>970</v>
      </c>
    </row>
    <row r="9" spans="2:3" x14ac:dyDescent="0.25">
      <c r="B9" t="s">
        <v>987</v>
      </c>
      <c r="C9" t="s">
        <v>971</v>
      </c>
    </row>
    <row r="10" spans="2:3" x14ac:dyDescent="0.25">
      <c r="B10" t="s">
        <v>987</v>
      </c>
      <c r="C10" t="s">
        <v>972</v>
      </c>
    </row>
    <row r="11" spans="2:3" x14ac:dyDescent="0.25">
      <c r="B11" t="s">
        <v>987</v>
      </c>
      <c r="C11" t="s">
        <v>973</v>
      </c>
    </row>
    <row r="12" spans="2:3" x14ac:dyDescent="0.25">
      <c r="B12" t="s">
        <v>987</v>
      </c>
      <c r="C12" t="s">
        <v>974</v>
      </c>
    </row>
    <row r="13" spans="2:3" x14ac:dyDescent="0.25">
      <c r="B13" t="s">
        <v>987</v>
      </c>
      <c r="C13" t="s">
        <v>975</v>
      </c>
    </row>
    <row r="14" spans="2:3" x14ac:dyDescent="0.25">
      <c r="B14" t="s">
        <v>987</v>
      </c>
      <c r="C14" t="s">
        <v>976</v>
      </c>
    </row>
    <row r="15" spans="2:3" x14ac:dyDescent="0.25">
      <c r="B15" t="s">
        <v>987</v>
      </c>
      <c r="C15" t="s">
        <v>977</v>
      </c>
    </row>
    <row r="16" spans="2:3" x14ac:dyDescent="0.25">
      <c r="B16" t="s">
        <v>987</v>
      </c>
      <c r="C16" t="s">
        <v>978</v>
      </c>
    </row>
    <row r="17" spans="2:3" x14ac:dyDescent="0.25">
      <c r="B17" t="s">
        <v>987</v>
      </c>
      <c r="C17" t="s">
        <v>979</v>
      </c>
    </row>
    <row r="18" spans="2:3" x14ac:dyDescent="0.25">
      <c r="B18" t="s">
        <v>987</v>
      </c>
      <c r="C18" t="s">
        <v>980</v>
      </c>
    </row>
    <row r="19" spans="2:3" x14ac:dyDescent="0.25">
      <c r="B19" t="s">
        <v>987</v>
      </c>
      <c r="C19" t="s">
        <v>981</v>
      </c>
    </row>
    <row r="20" spans="2:3" x14ac:dyDescent="0.25">
      <c r="B20" t="s">
        <v>987</v>
      </c>
      <c r="C20" t="s">
        <v>982</v>
      </c>
    </row>
    <row r="21" spans="2:3" x14ac:dyDescent="0.25">
      <c r="B21" t="s">
        <v>987</v>
      </c>
      <c r="C21" t="s">
        <v>983</v>
      </c>
    </row>
    <row r="22" spans="2:3" x14ac:dyDescent="0.25">
      <c r="B22" t="s">
        <v>987</v>
      </c>
      <c r="C22" t="s">
        <v>984</v>
      </c>
    </row>
    <row r="23" spans="2:3" x14ac:dyDescent="0.25">
      <c r="B23" t="s">
        <v>987</v>
      </c>
      <c r="C23" t="s">
        <v>985</v>
      </c>
    </row>
    <row r="24" spans="2:3" x14ac:dyDescent="0.25">
      <c r="B24" t="s">
        <v>987</v>
      </c>
      <c r="C24" t="s">
        <v>986</v>
      </c>
    </row>
    <row r="25" spans="2:3" x14ac:dyDescent="0.25">
      <c r="B25" t="s">
        <v>991</v>
      </c>
      <c r="C25" t="s">
        <v>988</v>
      </c>
    </row>
    <row r="26" spans="2:3" x14ac:dyDescent="0.25">
      <c r="B26" t="s">
        <v>991</v>
      </c>
      <c r="C26" t="s">
        <v>989</v>
      </c>
    </row>
    <row r="27" spans="2:3" x14ac:dyDescent="0.25">
      <c r="B27" t="s">
        <v>991</v>
      </c>
      <c r="C27" t="s">
        <v>990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zoomScale="120" zoomScaleNormal="120" workbookViewId="0">
      <selection activeCell="B11" sqref="B11:C11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3.5703125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1" t="s">
        <v>612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614</v>
      </c>
      <c r="B3" s="10"/>
      <c r="C3" s="10"/>
      <c r="D3" s="10" t="s">
        <v>599</v>
      </c>
      <c r="E3" s="10" t="s">
        <v>3</v>
      </c>
      <c r="F3" s="10"/>
    </row>
    <row r="4" spans="1:11" x14ac:dyDescent="0.25">
      <c r="A4" s="10" t="s">
        <v>803</v>
      </c>
      <c r="B4" s="10" t="s">
        <v>186</v>
      </c>
      <c r="C4" s="10">
        <v>0</v>
      </c>
      <c r="D4" s="10" t="s">
        <v>583</v>
      </c>
      <c r="E4" s="10" t="s">
        <v>3</v>
      </c>
      <c r="F4" s="10" t="s">
        <v>373</v>
      </c>
    </row>
    <row r="5" spans="1:11" x14ac:dyDescent="0.25">
      <c r="A5" s="5" t="s">
        <v>5</v>
      </c>
      <c r="B5" s="10" t="s">
        <v>7</v>
      </c>
      <c r="C5" s="5" t="s">
        <v>374</v>
      </c>
      <c r="D5" s="10" t="s">
        <v>284</v>
      </c>
      <c r="E5" s="10" t="s">
        <v>3</v>
      </c>
      <c r="F5" s="10"/>
    </row>
    <row r="6" spans="1:11" x14ac:dyDescent="0.25">
      <c r="A6" s="5" t="s">
        <v>382</v>
      </c>
      <c r="B6" s="10" t="s">
        <v>7</v>
      </c>
      <c r="C6" s="5"/>
      <c r="D6" s="10" t="s">
        <v>804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836</v>
      </c>
      <c r="B10" t="s">
        <v>840</v>
      </c>
      <c r="K10" s="13" t="s">
        <v>918</v>
      </c>
    </row>
    <row r="11" spans="1:11" s="51" customFormat="1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798</v>
      </c>
      <c r="E11" s="51" t="s">
        <v>585</v>
      </c>
      <c r="F11" s="51" t="s">
        <v>586</v>
      </c>
      <c r="G11" s="51" t="s">
        <v>587</v>
      </c>
      <c r="H11" s="51" t="s">
        <v>588</v>
      </c>
      <c r="I11" s="51" t="s">
        <v>799</v>
      </c>
      <c r="J11" s="51" t="s">
        <v>800</v>
      </c>
      <c r="K11" s="51" t="s">
        <v>800</v>
      </c>
    </row>
    <row r="12" spans="1:11" x14ac:dyDescent="0.25">
      <c r="A12">
        <v>1</v>
      </c>
      <c r="B12" t="s">
        <v>376</v>
      </c>
      <c r="C12" t="s">
        <v>377</v>
      </c>
      <c r="D12">
        <v>10</v>
      </c>
    </row>
    <row r="13" spans="1:11" x14ac:dyDescent="0.25">
      <c r="A13">
        <v>1</v>
      </c>
      <c r="B13" t="s">
        <v>376</v>
      </c>
      <c r="C13" t="s">
        <v>378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x14ac:dyDescent="0.25">
      <c r="A14">
        <v>1</v>
      </c>
      <c r="B14" t="s">
        <v>178</v>
      </c>
      <c r="C14" t="s">
        <v>379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x14ac:dyDescent="0.25">
      <c r="A15">
        <v>1</v>
      </c>
      <c r="B15" t="s">
        <v>178</v>
      </c>
      <c r="C15" t="s">
        <v>380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25">
      <c r="A16">
        <v>1</v>
      </c>
      <c r="B16" t="s">
        <v>376</v>
      </c>
      <c r="C16" t="s">
        <v>378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25">
      <c r="A17">
        <v>1</v>
      </c>
      <c r="B17" t="s">
        <v>178</v>
      </c>
      <c r="C17" t="s">
        <v>379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25">
      <c r="A18">
        <v>1</v>
      </c>
      <c r="B18" t="s">
        <v>178</v>
      </c>
      <c r="C18" t="s">
        <v>380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25">
      <c r="A19">
        <v>2</v>
      </c>
      <c r="B19" t="s">
        <v>376</v>
      </c>
      <c r="C19" t="s">
        <v>377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25">
      <c r="A20">
        <v>2</v>
      </c>
      <c r="B20" t="s">
        <v>376</v>
      </c>
      <c r="C20" t="s">
        <v>378</v>
      </c>
      <c r="D20">
        <v>4</v>
      </c>
      <c r="E20">
        <v>3456</v>
      </c>
      <c r="F20">
        <v>45</v>
      </c>
      <c r="G20">
        <v>45</v>
      </c>
    </row>
    <row r="21" spans="1:10" x14ac:dyDescent="0.25">
      <c r="A21">
        <v>2</v>
      </c>
      <c r="B21" t="s">
        <v>178</v>
      </c>
      <c r="C21" t="s">
        <v>379</v>
      </c>
      <c r="E21">
        <v>342</v>
      </c>
    </row>
    <row r="22" spans="1:10" x14ac:dyDescent="0.25">
      <c r="A22">
        <v>2</v>
      </c>
      <c r="B22" t="s">
        <v>178</v>
      </c>
      <c r="C22" t="s">
        <v>380</v>
      </c>
      <c r="E22">
        <v>45</v>
      </c>
    </row>
    <row r="23" spans="1:10" x14ac:dyDescent="0.25">
      <c r="A23">
        <v>2</v>
      </c>
      <c r="B23" t="s">
        <v>178</v>
      </c>
      <c r="C23" t="s">
        <v>381</v>
      </c>
    </row>
    <row r="24" spans="1:10" x14ac:dyDescent="0.25">
      <c r="A24">
        <v>3</v>
      </c>
      <c r="B24" t="s">
        <v>376</v>
      </c>
      <c r="C24" t="s">
        <v>377</v>
      </c>
    </row>
    <row r="25" spans="1:10" x14ac:dyDescent="0.25">
      <c r="A25">
        <v>3</v>
      </c>
      <c r="B25" t="s">
        <v>178</v>
      </c>
      <c r="C25" t="s">
        <v>380</v>
      </c>
    </row>
    <row r="27" spans="1:10" x14ac:dyDescent="0.25">
      <c r="C27" s="69" t="s">
        <v>950</v>
      </c>
      <c r="J27" s="13" t="s">
        <v>951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F19" sqref="F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1" t="s">
        <v>612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614</v>
      </c>
      <c r="B3" s="10"/>
      <c r="C3" s="10"/>
      <c r="D3" s="10" t="s">
        <v>599</v>
      </c>
      <c r="E3" s="10" t="s">
        <v>3</v>
      </c>
      <c r="F3" s="10"/>
    </row>
    <row r="4" spans="1:11" x14ac:dyDescent="0.25">
      <c r="A4" s="10" t="s">
        <v>803</v>
      </c>
      <c r="B4" s="10" t="s">
        <v>186</v>
      </c>
      <c r="C4" s="10">
        <v>0</v>
      </c>
      <c r="D4" s="10" t="s">
        <v>583</v>
      </c>
      <c r="E4" s="10" t="s">
        <v>3</v>
      </c>
      <c r="F4" s="10" t="s">
        <v>373</v>
      </c>
    </row>
    <row r="5" spans="1:11" x14ac:dyDescent="0.25">
      <c r="A5" s="5" t="s">
        <v>5</v>
      </c>
      <c r="B5" s="10" t="s">
        <v>7</v>
      </c>
      <c r="C5" s="5" t="s">
        <v>374</v>
      </c>
      <c r="D5" s="10" t="s">
        <v>284</v>
      </c>
      <c r="E5" s="10" t="s">
        <v>3</v>
      </c>
      <c r="F5" s="10"/>
    </row>
    <row r="6" spans="1:11" x14ac:dyDescent="0.25">
      <c r="A6" s="5" t="s">
        <v>382</v>
      </c>
      <c r="B6" s="10" t="s">
        <v>7</v>
      </c>
      <c r="C6" s="5"/>
      <c r="D6" s="10" t="s">
        <v>804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837</v>
      </c>
      <c r="B10" s="17" t="s">
        <v>863</v>
      </c>
    </row>
    <row r="11" spans="1:11" x14ac:dyDescent="0.25">
      <c r="B11" s="10" t="s">
        <v>841</v>
      </c>
    </row>
    <row r="12" spans="1:11" s="51" customFormat="1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798</v>
      </c>
      <c r="E12" s="51" t="s">
        <v>585</v>
      </c>
      <c r="F12" s="51" t="s">
        <v>586</v>
      </c>
      <c r="G12" s="51" t="s">
        <v>587</v>
      </c>
      <c r="H12" s="51" t="s">
        <v>588</v>
      </c>
      <c r="I12" s="51" t="s">
        <v>799</v>
      </c>
      <c r="J12" s="51" t="s">
        <v>800</v>
      </c>
      <c r="K12" s="51" t="s">
        <v>800</v>
      </c>
    </row>
    <row r="13" spans="1:11" x14ac:dyDescent="0.25">
      <c r="A13">
        <v>1</v>
      </c>
      <c r="B13" t="s">
        <v>376</v>
      </c>
      <c r="C13" t="s">
        <v>377</v>
      </c>
      <c r="D13">
        <v>10</v>
      </c>
    </row>
    <row r="14" spans="1:11" x14ac:dyDescent="0.25">
      <c r="A14">
        <v>1</v>
      </c>
      <c r="B14" t="s">
        <v>376</v>
      </c>
      <c r="C14" t="s">
        <v>378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x14ac:dyDescent="0.25">
      <c r="A15">
        <v>1</v>
      </c>
      <c r="B15" t="s">
        <v>178</v>
      </c>
      <c r="C15" t="s">
        <v>379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25">
      <c r="A16">
        <v>1</v>
      </c>
      <c r="B16" t="s">
        <v>178</v>
      </c>
      <c r="C16" t="s">
        <v>380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25">
      <c r="A17">
        <v>1</v>
      </c>
      <c r="B17" t="s">
        <v>376</v>
      </c>
      <c r="C17" t="s">
        <v>378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25">
      <c r="A18">
        <v>1</v>
      </c>
      <c r="B18" t="s">
        <v>178</v>
      </c>
      <c r="C18" t="s">
        <v>379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25">
      <c r="A19">
        <v>1</v>
      </c>
      <c r="B19" t="s">
        <v>178</v>
      </c>
      <c r="C19" t="s">
        <v>380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25">
      <c r="A20">
        <v>2</v>
      </c>
      <c r="B20" t="s">
        <v>376</v>
      </c>
      <c r="C20" t="s">
        <v>377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25">
      <c r="A21">
        <v>2</v>
      </c>
      <c r="B21" t="s">
        <v>376</v>
      </c>
      <c r="C21" t="s">
        <v>378</v>
      </c>
      <c r="D21">
        <v>4</v>
      </c>
      <c r="E21">
        <v>3456</v>
      </c>
      <c r="F21">
        <v>45</v>
      </c>
      <c r="G21">
        <v>45</v>
      </c>
    </row>
    <row r="22" spans="1:10" x14ac:dyDescent="0.25">
      <c r="A22">
        <v>2</v>
      </c>
      <c r="B22" t="s">
        <v>178</v>
      </c>
      <c r="C22" t="s">
        <v>379</v>
      </c>
      <c r="E22">
        <v>342</v>
      </c>
    </row>
    <row r="23" spans="1:10" x14ac:dyDescent="0.25">
      <c r="A23">
        <v>2</v>
      </c>
      <c r="B23" t="s">
        <v>178</v>
      </c>
      <c r="C23" t="s">
        <v>380</v>
      </c>
      <c r="E23">
        <v>45</v>
      </c>
    </row>
    <row r="24" spans="1:10" x14ac:dyDescent="0.25">
      <c r="A24">
        <v>2</v>
      </c>
      <c r="B24" t="s">
        <v>178</v>
      </c>
      <c r="C24" t="s">
        <v>381</v>
      </c>
    </row>
    <row r="25" spans="1:10" x14ac:dyDescent="0.25">
      <c r="A25">
        <v>3</v>
      </c>
      <c r="B25" t="s">
        <v>376</v>
      </c>
      <c r="C25" t="s">
        <v>377</v>
      </c>
    </row>
    <row r="26" spans="1:10" x14ac:dyDescent="0.25">
      <c r="A26">
        <v>3</v>
      </c>
      <c r="B26" t="s">
        <v>178</v>
      </c>
      <c r="C26" t="s">
        <v>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1" t="s">
        <v>612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614</v>
      </c>
      <c r="B3" s="10"/>
      <c r="C3" s="10"/>
      <c r="D3" s="10" t="s">
        <v>599</v>
      </c>
      <c r="E3" s="10" t="s">
        <v>3</v>
      </c>
      <c r="F3" s="10"/>
    </row>
    <row r="4" spans="1:8" x14ac:dyDescent="0.25">
      <c r="A4" s="10" t="s">
        <v>372</v>
      </c>
      <c r="B4" s="10" t="s">
        <v>7</v>
      </c>
      <c r="C4" s="10" t="s">
        <v>583</v>
      </c>
      <c r="D4" s="10"/>
      <c r="E4" s="10" t="s">
        <v>3</v>
      </c>
      <c r="F4" s="10" t="s">
        <v>373</v>
      </c>
    </row>
    <row r="5" spans="1:8" x14ac:dyDescent="0.25">
      <c r="A5" s="5" t="s">
        <v>5</v>
      </c>
      <c r="B5" s="10" t="s">
        <v>7</v>
      </c>
      <c r="C5" s="5" t="s">
        <v>374</v>
      </c>
      <c r="D5" s="10" t="s">
        <v>284</v>
      </c>
      <c r="E5" s="10" t="s">
        <v>3</v>
      </c>
      <c r="F5" s="10"/>
    </row>
    <row r="6" spans="1:8" x14ac:dyDescent="0.25">
      <c r="A6" s="5" t="s">
        <v>382</v>
      </c>
      <c r="B6" s="10" t="s">
        <v>7</v>
      </c>
      <c r="C6" s="5"/>
      <c r="D6" s="10" t="s">
        <v>383</v>
      </c>
      <c r="E6" s="10" t="s">
        <v>3</v>
      </c>
      <c r="F6" s="10"/>
    </row>
    <row r="7" spans="1:8" x14ac:dyDescent="0.25">
      <c r="A7" s="5" t="s">
        <v>375</v>
      </c>
      <c r="B7" s="10" t="s">
        <v>186</v>
      </c>
      <c r="C7" s="5">
        <v>0</v>
      </c>
      <c r="D7" s="10"/>
      <c r="E7" s="10" t="s">
        <v>3</v>
      </c>
      <c r="F7" s="10"/>
    </row>
    <row r="8" spans="1:8" hidden="1" x14ac:dyDescent="0.25">
      <c r="A8" s="5"/>
      <c r="B8" s="10"/>
      <c r="C8" s="5"/>
      <c r="D8" s="10"/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25">
      <c r="A15">
        <v>1</v>
      </c>
      <c r="B15" t="s">
        <v>584</v>
      </c>
      <c r="C15" t="s">
        <v>376</v>
      </c>
      <c r="D15" t="s">
        <v>377</v>
      </c>
      <c r="E15">
        <v>120</v>
      </c>
    </row>
    <row r="16" spans="1:8" x14ac:dyDescent="0.25">
      <c r="A16">
        <v>1</v>
      </c>
      <c r="B16" t="s">
        <v>584</v>
      </c>
      <c r="C16" t="s">
        <v>376</v>
      </c>
      <c r="D16" t="s">
        <v>378</v>
      </c>
      <c r="E16">
        <v>121</v>
      </c>
    </row>
    <row r="17" spans="1:5" x14ac:dyDescent="0.25">
      <c r="A17">
        <v>1</v>
      </c>
      <c r="B17" t="s">
        <v>584</v>
      </c>
      <c r="C17" t="s">
        <v>178</v>
      </c>
      <c r="D17" t="s">
        <v>379</v>
      </c>
      <c r="E17">
        <v>122</v>
      </c>
    </row>
    <row r="18" spans="1:5" x14ac:dyDescent="0.25">
      <c r="A18">
        <v>1</v>
      </c>
      <c r="B18" t="s">
        <v>584</v>
      </c>
      <c r="C18" t="s">
        <v>178</v>
      </c>
      <c r="D18" t="s">
        <v>380</v>
      </c>
      <c r="E18">
        <v>123</v>
      </c>
    </row>
    <row r="19" spans="1:5" x14ac:dyDescent="0.25">
      <c r="A19">
        <v>1</v>
      </c>
      <c r="B19" t="s">
        <v>585</v>
      </c>
      <c r="C19" t="s">
        <v>376</v>
      </c>
      <c r="D19" t="s">
        <v>378</v>
      </c>
      <c r="E19">
        <v>250</v>
      </c>
    </row>
    <row r="20" spans="1:5" x14ac:dyDescent="0.25">
      <c r="A20">
        <v>1</v>
      </c>
      <c r="B20" t="s">
        <v>586</v>
      </c>
      <c r="C20" t="s">
        <v>178</v>
      </c>
      <c r="D20" t="s">
        <v>379</v>
      </c>
      <c r="E20">
        <v>350</v>
      </c>
    </row>
    <row r="21" spans="1:5" x14ac:dyDescent="0.25">
      <c r="A21">
        <v>1</v>
      </c>
      <c r="B21" t="s">
        <v>587</v>
      </c>
      <c r="C21" t="s">
        <v>178</v>
      </c>
      <c r="D21" t="s">
        <v>380</v>
      </c>
      <c r="E21">
        <v>450</v>
      </c>
    </row>
    <row r="22" spans="1:5" x14ac:dyDescent="0.25">
      <c r="A22">
        <v>2</v>
      </c>
      <c r="B22" t="s">
        <v>584</v>
      </c>
      <c r="C22" t="s">
        <v>376</v>
      </c>
      <c r="D22" t="s">
        <v>377</v>
      </c>
      <c r="E22">
        <v>565</v>
      </c>
    </row>
    <row r="23" spans="1:5" x14ac:dyDescent="0.25">
      <c r="A23">
        <v>2</v>
      </c>
      <c r="B23" t="s">
        <v>585</v>
      </c>
      <c r="C23" t="s">
        <v>376</v>
      </c>
      <c r="D23" t="s">
        <v>378</v>
      </c>
      <c r="E23">
        <v>674</v>
      </c>
    </row>
    <row r="24" spans="1:5" x14ac:dyDescent="0.25">
      <c r="A24">
        <v>2</v>
      </c>
      <c r="B24" t="s">
        <v>586</v>
      </c>
      <c r="C24" t="s">
        <v>178</v>
      </c>
      <c r="D24" t="s">
        <v>379</v>
      </c>
      <c r="E24">
        <v>783</v>
      </c>
    </row>
    <row r="25" spans="1:5" x14ac:dyDescent="0.25">
      <c r="A25">
        <v>2</v>
      </c>
      <c r="B25" t="s">
        <v>587</v>
      </c>
      <c r="C25" t="s">
        <v>178</v>
      </c>
      <c r="D25" t="s">
        <v>380</v>
      </c>
      <c r="E25">
        <v>892</v>
      </c>
    </row>
    <row r="26" spans="1:5" x14ac:dyDescent="0.25">
      <c r="A26">
        <v>2</v>
      </c>
      <c r="B26" t="s">
        <v>588</v>
      </c>
      <c r="C26" t="s">
        <v>178</v>
      </c>
      <c r="D26" t="s">
        <v>381</v>
      </c>
      <c r="E26">
        <v>1001</v>
      </c>
    </row>
    <row r="27" spans="1:5" x14ac:dyDescent="0.25">
      <c r="A27">
        <v>3</v>
      </c>
      <c r="B27" t="s">
        <v>584</v>
      </c>
      <c r="C27" t="s">
        <v>376</v>
      </c>
      <c r="D27" t="s">
        <v>377</v>
      </c>
      <c r="E27">
        <v>500</v>
      </c>
    </row>
    <row r="28" spans="1:5" x14ac:dyDescent="0.25">
      <c r="A28">
        <v>3</v>
      </c>
      <c r="B28" t="s">
        <v>585</v>
      </c>
      <c r="C28" t="s">
        <v>178</v>
      </c>
      <c r="D28" t="s">
        <v>380</v>
      </c>
      <c r="E28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589</v>
      </c>
      <c r="B3" s="10"/>
      <c r="C3" s="10"/>
      <c r="D3" s="10" t="s">
        <v>590</v>
      </c>
      <c r="E3" s="10" t="s">
        <v>3</v>
      </c>
      <c r="F3" s="10"/>
    </row>
    <row r="4" spans="1:8" x14ac:dyDescent="0.25">
      <c r="A4" s="10" t="s">
        <v>591</v>
      </c>
      <c r="B4" s="10" t="s">
        <v>186</v>
      </c>
      <c r="C4" s="10"/>
      <c r="D4" s="10"/>
      <c r="E4" s="10" t="s">
        <v>3</v>
      </c>
      <c r="F4" s="10" t="s">
        <v>349</v>
      </c>
    </row>
    <row r="5" spans="1:8" x14ac:dyDescent="0.25">
      <c r="A5" s="5" t="s">
        <v>351</v>
      </c>
      <c r="B5" s="10" t="s">
        <v>7</v>
      </c>
      <c r="C5" s="5"/>
      <c r="D5" s="10" t="s">
        <v>352</v>
      </c>
      <c r="E5" s="10" t="s">
        <v>3</v>
      </c>
      <c r="F5" s="10"/>
    </row>
    <row r="6" spans="1:8" ht="17.25" customHeight="1" x14ac:dyDescent="0.25">
      <c r="A6" s="5" t="s">
        <v>353</v>
      </c>
      <c r="B6" s="10" t="s">
        <v>7</v>
      </c>
      <c r="C6" s="5"/>
      <c r="D6" s="10" t="s">
        <v>354</v>
      </c>
      <c r="E6" s="10"/>
      <c r="F6" s="10"/>
    </row>
    <row r="7" spans="1:8" x14ac:dyDescent="0.25">
      <c r="A7" s="5" t="s">
        <v>356</v>
      </c>
      <c r="B7" s="10" t="s">
        <v>95</v>
      </c>
      <c r="C7" s="5"/>
      <c r="D7" s="10"/>
      <c r="E7" s="10"/>
      <c r="F7" s="10"/>
    </row>
    <row r="8" spans="1:8" x14ac:dyDescent="0.25">
      <c r="A8" s="5" t="s">
        <v>355</v>
      </c>
      <c r="B8" s="10" t="s">
        <v>95</v>
      </c>
      <c r="C8" s="5"/>
      <c r="D8" s="10"/>
      <c r="E8" s="10"/>
      <c r="F8" s="10"/>
    </row>
    <row r="9" spans="1:8" x14ac:dyDescent="0.25">
      <c r="A9" s="5" t="s">
        <v>357</v>
      </c>
      <c r="B9" s="10" t="s">
        <v>7</v>
      </c>
      <c r="C9" s="5"/>
      <c r="D9" s="10"/>
      <c r="E9" s="10"/>
      <c r="F9" s="10"/>
    </row>
    <row r="10" spans="1:8" x14ac:dyDescent="0.25">
      <c r="A10" s="5" t="s">
        <v>358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359</v>
      </c>
      <c r="B11" s="10" t="s">
        <v>7</v>
      </c>
      <c r="C11" s="5" t="s">
        <v>360</v>
      </c>
      <c r="D11" s="10" t="s">
        <v>361</v>
      </c>
      <c r="E11" s="10" t="s">
        <v>3</v>
      </c>
      <c r="F11" s="10" t="s">
        <v>362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360</v>
      </c>
    </row>
    <row r="19" spans="1:9" x14ac:dyDescent="0.25">
      <c r="A19">
        <v>1</v>
      </c>
      <c r="B19">
        <v>500</v>
      </c>
      <c r="C19" t="s">
        <v>88</v>
      </c>
      <c r="I19" t="s">
        <v>360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365</v>
      </c>
      <c r="H20" t="s">
        <v>368</v>
      </c>
      <c r="I20" t="s">
        <v>367</v>
      </c>
    </row>
    <row r="21" spans="1:9" x14ac:dyDescent="0.25">
      <c r="A21">
        <v>1</v>
      </c>
      <c r="B21">
        <v>800</v>
      </c>
      <c r="C21" t="s">
        <v>87</v>
      </c>
      <c r="I21" t="s">
        <v>360</v>
      </c>
    </row>
    <row r="22" spans="1:9" x14ac:dyDescent="0.25">
      <c r="A22">
        <v>2</v>
      </c>
      <c r="B22">
        <v>500</v>
      </c>
      <c r="C22" t="s">
        <v>88</v>
      </c>
      <c r="D22" t="s">
        <v>363</v>
      </c>
      <c r="E22" s="55">
        <v>44197</v>
      </c>
      <c r="F22" s="55">
        <v>44201</v>
      </c>
      <c r="G22" t="s">
        <v>365</v>
      </c>
      <c r="H22" t="s">
        <v>366</v>
      </c>
      <c r="I22" t="s">
        <v>364</v>
      </c>
    </row>
    <row r="23" spans="1:9" x14ac:dyDescent="0.25">
      <c r="A23">
        <v>2</v>
      </c>
      <c r="B23">
        <v>6600</v>
      </c>
      <c r="C23" t="s">
        <v>89</v>
      </c>
      <c r="I23" t="s">
        <v>360</v>
      </c>
    </row>
    <row r="24" spans="1:9" x14ac:dyDescent="0.25">
      <c r="A24">
        <v>2</v>
      </c>
      <c r="B24">
        <v>6535</v>
      </c>
      <c r="C24" t="s">
        <v>87</v>
      </c>
      <c r="I24" t="s">
        <v>360</v>
      </c>
    </row>
    <row r="25" spans="1:9" x14ac:dyDescent="0.25">
      <c r="A25">
        <v>2</v>
      </c>
      <c r="B25">
        <v>2580</v>
      </c>
      <c r="C25" t="s">
        <v>88</v>
      </c>
      <c r="I25" t="s">
        <v>360</v>
      </c>
    </row>
    <row r="26" spans="1:9" x14ac:dyDescent="0.25">
      <c r="A26">
        <v>2</v>
      </c>
      <c r="B26">
        <v>2556</v>
      </c>
      <c r="C26" t="s">
        <v>89</v>
      </c>
      <c r="I26" t="s">
        <v>360</v>
      </c>
    </row>
    <row r="27" spans="1:9" x14ac:dyDescent="0.25">
      <c r="A27">
        <v>3</v>
      </c>
      <c r="B27">
        <v>2112</v>
      </c>
      <c r="C27" t="s">
        <v>87</v>
      </c>
      <c r="I27" t="s">
        <v>360</v>
      </c>
    </row>
    <row r="28" spans="1:9" x14ac:dyDescent="0.25">
      <c r="A28">
        <v>3</v>
      </c>
      <c r="B28">
        <v>200</v>
      </c>
      <c r="C28" t="s">
        <v>88</v>
      </c>
      <c r="I28" t="s">
        <v>360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T60"/>
  <sheetViews>
    <sheetView zoomScale="130" zoomScaleNormal="130" workbookViewId="0">
      <selection activeCell="F8" sqref="F8"/>
    </sheetView>
  </sheetViews>
  <sheetFormatPr defaultRowHeight="15" x14ac:dyDescent="0.25"/>
  <cols>
    <col min="1" max="1" width="19.42578125" customWidth="1"/>
    <col min="2" max="2" width="20.42578125" bestFit="1" customWidth="1"/>
    <col min="3" max="3" width="24.5703125" bestFit="1" customWidth="1"/>
    <col min="4" max="4" width="27.5703125" customWidth="1"/>
    <col min="5" max="5" width="27.5703125" bestFit="1" customWidth="1"/>
    <col min="6" max="6" width="21.42578125" customWidth="1"/>
  </cols>
  <sheetData>
    <row r="1" spans="1:20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N1" s="110" t="s">
        <v>864</v>
      </c>
      <c r="O1" s="119" t="s">
        <v>865</v>
      </c>
      <c r="P1" s="119" t="s">
        <v>866</v>
      </c>
      <c r="Q1" s="119" t="s">
        <v>867</v>
      </c>
      <c r="R1" s="119" t="s">
        <v>868</v>
      </c>
      <c r="T1" s="119" t="s">
        <v>870</v>
      </c>
    </row>
    <row r="2" spans="1:2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N2" s="111" t="s">
        <v>87</v>
      </c>
      <c r="O2" s="111">
        <v>500</v>
      </c>
      <c r="P2" s="111"/>
      <c r="Q2" s="111"/>
      <c r="R2" s="111"/>
    </row>
    <row r="3" spans="1:20" x14ac:dyDescent="0.25">
      <c r="A3" s="10" t="s">
        <v>63</v>
      </c>
      <c r="B3" s="10"/>
      <c r="C3" s="10" t="s">
        <v>396</v>
      </c>
      <c r="D3" s="10" t="s">
        <v>688</v>
      </c>
      <c r="E3" s="10" t="s">
        <v>3</v>
      </c>
      <c r="F3" s="10" t="s">
        <v>768</v>
      </c>
      <c r="N3" s="111" t="s">
        <v>88</v>
      </c>
      <c r="O3" s="111"/>
      <c r="P3" s="111"/>
      <c r="Q3" s="111"/>
      <c r="R3" s="111"/>
    </row>
    <row r="4" spans="1:20" x14ac:dyDescent="0.25">
      <c r="A4" s="10" t="s">
        <v>385</v>
      </c>
      <c r="B4" s="10"/>
      <c r="C4" s="10"/>
      <c r="D4" s="10" t="s">
        <v>689</v>
      </c>
      <c r="E4" s="10" t="s">
        <v>3</v>
      </c>
      <c r="F4" s="10" t="s">
        <v>855</v>
      </c>
      <c r="N4" s="111" t="s">
        <v>89</v>
      </c>
      <c r="O4" s="111"/>
      <c r="P4" s="111">
        <v>600</v>
      </c>
      <c r="Q4" s="111" t="s">
        <v>402</v>
      </c>
      <c r="R4" s="111">
        <v>10</v>
      </c>
    </row>
    <row r="5" spans="1:20" x14ac:dyDescent="0.25">
      <c r="A5" s="5" t="s">
        <v>767</v>
      </c>
      <c r="B5" s="10" t="s">
        <v>186</v>
      </c>
      <c r="C5" s="5">
        <v>0</v>
      </c>
      <c r="D5" s="10" t="s">
        <v>897</v>
      </c>
      <c r="E5" s="10" t="s">
        <v>3</v>
      </c>
      <c r="F5" s="10" t="s">
        <v>387</v>
      </c>
      <c r="N5" s="111" t="s">
        <v>869</v>
      </c>
      <c r="O5" s="111"/>
      <c r="P5" s="111"/>
      <c r="Q5" s="111"/>
      <c r="R5" s="111"/>
    </row>
    <row r="6" spans="1:20" x14ac:dyDescent="0.25">
      <c r="A6" s="5" t="s">
        <v>525</v>
      </c>
      <c r="B6" s="10" t="s">
        <v>186</v>
      </c>
      <c r="C6" s="5">
        <v>0</v>
      </c>
      <c r="D6" s="10"/>
      <c r="E6" s="10"/>
      <c r="F6" s="10" t="s">
        <v>575</v>
      </c>
      <c r="N6" s="111"/>
      <c r="O6" s="110">
        <f>SUM(O2:O5)</f>
        <v>500</v>
      </c>
      <c r="P6" s="110">
        <f>SUM(P2:P5)</f>
        <v>600</v>
      </c>
      <c r="Q6" s="111"/>
      <c r="R6" s="111"/>
    </row>
    <row r="7" spans="1:20" x14ac:dyDescent="0.25">
      <c r="A7" s="5" t="s">
        <v>526</v>
      </c>
      <c r="B7" s="10" t="s">
        <v>186</v>
      </c>
      <c r="C7" s="5">
        <v>0</v>
      </c>
      <c r="D7" s="10"/>
      <c r="E7" s="10"/>
      <c r="F7" s="10" t="s">
        <v>576</v>
      </c>
    </row>
    <row r="8" spans="1:20" x14ac:dyDescent="0.25">
      <c r="A8" s="5" t="s">
        <v>388</v>
      </c>
      <c r="B8" s="10" t="s">
        <v>186</v>
      </c>
      <c r="C8" s="5">
        <v>0</v>
      </c>
      <c r="D8" s="10" t="s">
        <v>389</v>
      </c>
      <c r="E8" s="10"/>
      <c r="F8" s="10" t="s">
        <v>387</v>
      </c>
      <c r="N8" s="110" t="s">
        <v>864</v>
      </c>
      <c r="O8" s="110" t="s">
        <v>865</v>
      </c>
      <c r="P8" s="110" t="s">
        <v>866</v>
      </c>
      <c r="Q8" s="110" t="s">
        <v>867</v>
      </c>
      <c r="R8" s="110" t="s">
        <v>868</v>
      </c>
    </row>
    <row r="9" spans="1:20" ht="45" x14ac:dyDescent="0.25">
      <c r="A9" s="5" t="s">
        <v>390</v>
      </c>
      <c r="B9" s="10" t="s">
        <v>37</v>
      </c>
      <c r="C9" s="5" t="s">
        <v>690</v>
      </c>
      <c r="D9" s="10" t="s">
        <v>391</v>
      </c>
      <c r="E9" s="10"/>
      <c r="F9" s="10" t="s">
        <v>577</v>
      </c>
      <c r="N9" s="111" t="s">
        <v>87</v>
      </c>
      <c r="O9" s="111">
        <v>500</v>
      </c>
      <c r="P9" s="111"/>
      <c r="Q9" s="111"/>
      <c r="R9" s="111"/>
    </row>
    <row r="10" spans="1:20" x14ac:dyDescent="0.25">
      <c r="A10" s="5" t="s">
        <v>392</v>
      </c>
      <c r="B10" s="10" t="s">
        <v>186</v>
      </c>
      <c r="C10" s="10" t="s">
        <v>394</v>
      </c>
      <c r="D10" s="10" t="s">
        <v>393</v>
      </c>
      <c r="E10" s="10"/>
      <c r="F10" s="10" t="s">
        <v>857</v>
      </c>
      <c r="N10" s="111" t="s">
        <v>88</v>
      </c>
      <c r="O10" s="111"/>
      <c r="P10" s="111"/>
      <c r="Q10" s="111"/>
      <c r="R10" s="111"/>
    </row>
    <row r="11" spans="1:20" x14ac:dyDescent="0.25">
      <c r="A11" s="5" t="s">
        <v>842</v>
      </c>
      <c r="B11" s="10" t="s">
        <v>186</v>
      </c>
      <c r="C11" s="10">
        <v>0</v>
      </c>
      <c r="D11" s="10" t="s">
        <v>844</v>
      </c>
      <c r="E11" s="10"/>
      <c r="F11" s="10" t="s">
        <v>897</v>
      </c>
      <c r="N11" s="111" t="s">
        <v>89</v>
      </c>
      <c r="O11" s="111"/>
      <c r="P11" s="111">
        <v>600</v>
      </c>
      <c r="Q11" s="111" t="s">
        <v>69</v>
      </c>
      <c r="R11" s="111">
        <v>10</v>
      </c>
    </row>
    <row r="12" spans="1:20" x14ac:dyDescent="0.25">
      <c r="A12" s="5" t="s">
        <v>843</v>
      </c>
      <c r="B12" s="10" t="s">
        <v>186</v>
      </c>
      <c r="C12" s="10">
        <v>0</v>
      </c>
      <c r="D12" s="10" t="s">
        <v>844</v>
      </c>
      <c r="E12" s="10"/>
      <c r="F12" s="10" t="s">
        <v>897</v>
      </c>
      <c r="N12" s="111" t="s">
        <v>869</v>
      </c>
      <c r="O12" s="111">
        <v>100</v>
      </c>
      <c r="P12" s="111"/>
      <c r="Q12" s="111"/>
      <c r="R12" s="111"/>
    </row>
    <row r="13" spans="1:20" x14ac:dyDescent="0.25">
      <c r="A13" s="5" t="s">
        <v>58</v>
      </c>
      <c r="B13" s="10" t="s">
        <v>7</v>
      </c>
      <c r="C13" s="10"/>
      <c r="D13" s="10"/>
      <c r="E13" s="10"/>
      <c r="F13" s="10" t="s">
        <v>578</v>
      </c>
      <c r="L13" t="s">
        <v>687</v>
      </c>
      <c r="N13" s="111"/>
      <c r="O13" s="111">
        <f>SUM(O9:O12)</f>
        <v>600</v>
      </c>
      <c r="P13" s="111">
        <f>SUM(P9:P12)</f>
        <v>600</v>
      </c>
      <c r="Q13" s="111"/>
      <c r="R13" s="111"/>
    </row>
    <row r="14" spans="1:20" x14ac:dyDescent="0.25">
      <c r="A14" s="5" t="s">
        <v>57</v>
      </c>
      <c r="B14" s="10" t="s">
        <v>41</v>
      </c>
      <c r="C14" s="10"/>
      <c r="D14" s="10"/>
      <c r="E14" s="10"/>
      <c r="F14" s="10" t="s">
        <v>579</v>
      </c>
      <c r="J14" t="s">
        <v>100</v>
      </c>
      <c r="K14" t="s">
        <v>685</v>
      </c>
      <c r="L14">
        <v>200</v>
      </c>
      <c r="M14" t="s">
        <v>525</v>
      </c>
      <c r="N14" t="s">
        <v>706</v>
      </c>
    </row>
    <row r="15" spans="1:20" x14ac:dyDescent="0.25">
      <c r="J15" t="s">
        <v>98</v>
      </c>
      <c r="K15" t="s">
        <v>59</v>
      </c>
      <c r="L15">
        <v>300</v>
      </c>
      <c r="M15" t="s">
        <v>526</v>
      </c>
    </row>
    <row r="16" spans="1:20" x14ac:dyDescent="0.25">
      <c r="A16" s="118" t="s">
        <v>749</v>
      </c>
      <c r="K16" t="s">
        <v>686</v>
      </c>
      <c r="L16">
        <v>400</v>
      </c>
      <c r="M16" t="s">
        <v>525</v>
      </c>
    </row>
    <row r="17" spans="1:11" x14ac:dyDescent="0.25">
      <c r="A17" s="125" t="str">
        <f>A3</f>
        <v>ledger id</v>
      </c>
      <c r="B17" s="125" t="str">
        <f>A4</f>
        <v>year id</v>
      </c>
      <c r="C17" s="125" t="str">
        <f>A5</f>
        <v>balance</v>
      </c>
      <c r="D17" s="125" t="str">
        <f>A8</f>
        <v>fc_amount</v>
      </c>
      <c r="E17" s="125" t="str">
        <f>A9</f>
        <v>fc_name</v>
      </c>
      <c r="F17" s="125" t="str">
        <f>A10</f>
        <v>fc_rate</v>
      </c>
      <c r="G17" s="125" t="str">
        <f>A6</f>
        <v>dr</v>
      </c>
      <c r="H17" s="125" t="str">
        <f>A7</f>
        <v>cr</v>
      </c>
      <c r="I17" s="125" t="str">
        <f>A11</f>
        <v>Total_Dr</v>
      </c>
      <c r="J17" s="125" t="str">
        <f>A12</f>
        <v>Total_Cr</v>
      </c>
      <c r="K17" t="s">
        <v>87</v>
      </c>
    </row>
    <row r="18" spans="1:11" x14ac:dyDescent="0.25">
      <c r="A18" s="71">
        <v>1</v>
      </c>
      <c r="B18" s="71">
        <v>1</v>
      </c>
      <c r="C18" s="71">
        <f>SUM(C19:C23)</f>
        <v>487</v>
      </c>
      <c r="D18" s="71"/>
      <c r="E18" s="71"/>
      <c r="F18" s="71"/>
      <c r="G18" s="71"/>
      <c r="H18" s="71">
        <v>1</v>
      </c>
      <c r="I18" s="71">
        <v>0</v>
      </c>
      <c r="J18" s="71">
        <v>0</v>
      </c>
    </row>
    <row r="19" spans="1:11" s="1" customFormat="1" x14ac:dyDescent="0.25">
      <c r="A19" s="71">
        <v>2</v>
      </c>
      <c r="B19" s="71">
        <v>1</v>
      </c>
      <c r="C19" s="71">
        <v>1</v>
      </c>
      <c r="D19" s="71">
        <v>-2</v>
      </c>
      <c r="E19" s="71" t="s">
        <v>402</v>
      </c>
      <c r="F19" s="71">
        <f>H19/D19</f>
        <v>-25</v>
      </c>
      <c r="G19" s="71"/>
      <c r="H19" s="71">
        <v>50</v>
      </c>
      <c r="I19" s="71">
        <v>0</v>
      </c>
      <c r="J19" s="71">
        <v>0</v>
      </c>
    </row>
    <row r="20" spans="1:11" s="1" customFormat="1" x14ac:dyDescent="0.25">
      <c r="A20" s="163">
        <v>3</v>
      </c>
      <c r="B20" s="71">
        <v>1</v>
      </c>
      <c r="C20" s="71">
        <f>SUM(ledger_bal_billwise!C23:C25)</f>
        <v>480</v>
      </c>
      <c r="D20" s="71"/>
      <c r="E20" s="71"/>
      <c r="F20" s="71"/>
      <c r="G20" s="71">
        <v>560.23</v>
      </c>
      <c r="H20" s="71"/>
      <c r="I20" s="71">
        <v>0</v>
      </c>
      <c r="J20" s="71">
        <v>0</v>
      </c>
    </row>
    <row r="21" spans="1:11" s="1" customFormat="1" x14ac:dyDescent="0.25">
      <c r="A21" s="71">
        <v>4</v>
      </c>
      <c r="B21" s="71">
        <v>1</v>
      </c>
      <c r="C21" s="71">
        <v>1</v>
      </c>
      <c r="D21" s="71"/>
      <c r="E21" s="71"/>
      <c r="F21" s="71"/>
      <c r="G21" s="71">
        <v>60</v>
      </c>
      <c r="H21" s="71"/>
      <c r="I21" s="71">
        <v>0</v>
      </c>
      <c r="J21" s="71">
        <v>0</v>
      </c>
    </row>
    <row r="22" spans="1:11" s="1" customFormat="1" x14ac:dyDescent="0.25">
      <c r="A22" s="71">
        <v>5</v>
      </c>
      <c r="B22" s="71">
        <v>1</v>
      </c>
      <c r="C22" s="71">
        <v>4</v>
      </c>
      <c r="D22" s="71">
        <v>-8</v>
      </c>
      <c r="E22" s="71" t="s">
        <v>403</v>
      </c>
      <c r="F22" s="71">
        <v>10</v>
      </c>
      <c r="G22" s="71"/>
      <c r="H22" s="71">
        <v>80</v>
      </c>
      <c r="I22" s="71">
        <v>0</v>
      </c>
      <c r="J22" s="71">
        <v>0</v>
      </c>
    </row>
    <row r="23" spans="1:11" s="1" customFormat="1" x14ac:dyDescent="0.25">
      <c r="A23" s="71">
        <v>6</v>
      </c>
      <c r="B23" s="71">
        <v>1</v>
      </c>
      <c r="C23" s="71">
        <v>1</v>
      </c>
      <c r="D23" s="71"/>
      <c r="E23" s="71"/>
      <c r="F23" s="71"/>
      <c r="G23" s="71">
        <v>60</v>
      </c>
      <c r="H23" s="71"/>
      <c r="I23" s="71">
        <v>0</v>
      </c>
      <c r="J23" s="71">
        <v>0</v>
      </c>
    </row>
    <row r="24" spans="1:11" x14ac:dyDescent="0.25">
      <c r="A24" s="71">
        <v>1</v>
      </c>
      <c r="B24" s="71">
        <v>2</v>
      </c>
      <c r="C24" s="71">
        <v>-80</v>
      </c>
      <c r="D24" s="71"/>
      <c r="E24" s="71"/>
      <c r="F24" s="71"/>
      <c r="G24" s="71"/>
      <c r="H24" s="71">
        <v>80</v>
      </c>
      <c r="I24" s="71">
        <v>0</v>
      </c>
      <c r="J24" s="71">
        <v>0</v>
      </c>
    </row>
    <row r="25" spans="1:11" x14ac:dyDescent="0.25">
      <c r="A25" s="71">
        <v>2</v>
      </c>
      <c r="B25" s="71">
        <v>2</v>
      </c>
      <c r="C25" s="71">
        <v>500</v>
      </c>
      <c r="D25" s="71">
        <v>5</v>
      </c>
      <c r="E25" s="71" t="s">
        <v>404</v>
      </c>
      <c r="F25" s="71">
        <v>100</v>
      </c>
      <c r="G25" s="71">
        <v>500</v>
      </c>
      <c r="H25" s="71"/>
      <c r="I25" s="71">
        <v>0</v>
      </c>
      <c r="J25" s="71">
        <v>0</v>
      </c>
    </row>
    <row r="26" spans="1:11" x14ac:dyDescent="0.25">
      <c r="A26" s="71">
        <v>3</v>
      </c>
      <c r="B26" s="71">
        <v>2</v>
      </c>
      <c r="C26" s="71">
        <v>100</v>
      </c>
      <c r="D26" s="71"/>
      <c r="E26" s="71"/>
      <c r="F26" s="71"/>
      <c r="G26" s="71"/>
      <c r="H26" s="71">
        <v>50</v>
      </c>
      <c r="I26" s="71">
        <v>0</v>
      </c>
      <c r="J26" s="71">
        <v>0</v>
      </c>
    </row>
    <row r="27" spans="1:11" x14ac:dyDescent="0.25">
      <c r="A27" s="71">
        <v>4</v>
      </c>
      <c r="B27" s="71">
        <v>2</v>
      </c>
      <c r="C27" s="71">
        <v>-25</v>
      </c>
      <c r="D27" s="71"/>
      <c r="E27" s="71"/>
      <c r="F27" s="71"/>
      <c r="G27" s="71"/>
      <c r="H27" s="71">
        <v>25</v>
      </c>
      <c r="I27" s="71">
        <v>0</v>
      </c>
      <c r="J27" s="71">
        <v>0</v>
      </c>
    </row>
    <row r="28" spans="1:11" x14ac:dyDescent="0.25">
      <c r="A28" s="71">
        <v>5</v>
      </c>
      <c r="B28" s="71">
        <v>2</v>
      </c>
      <c r="C28" s="71">
        <v>0</v>
      </c>
      <c r="D28" s="71"/>
      <c r="E28" s="71"/>
      <c r="F28" s="71"/>
      <c r="G28" s="71"/>
      <c r="H28" s="71"/>
      <c r="I28" s="71">
        <v>0</v>
      </c>
      <c r="J28" s="71">
        <v>0</v>
      </c>
    </row>
    <row r="29" spans="1:11" x14ac:dyDescent="0.25">
      <c r="A29" s="71">
        <v>6</v>
      </c>
      <c r="B29" s="71">
        <v>2</v>
      </c>
      <c r="C29" s="71">
        <v>-250</v>
      </c>
      <c r="D29" s="71"/>
      <c r="E29" s="71"/>
      <c r="F29" s="71"/>
      <c r="G29" s="71"/>
      <c r="H29" s="71">
        <v>250</v>
      </c>
      <c r="I29" s="71">
        <v>0</v>
      </c>
      <c r="J29" s="71">
        <v>0</v>
      </c>
    </row>
    <row r="30" spans="1:11" x14ac:dyDescent="0.25">
      <c r="A30" s="143">
        <v>111</v>
      </c>
      <c r="B30" s="143">
        <v>7</v>
      </c>
      <c r="C30" s="143">
        <v>0</v>
      </c>
      <c r="D30" s="143">
        <v>0</v>
      </c>
      <c r="E30" s="143"/>
      <c r="F30" s="143">
        <v>0</v>
      </c>
      <c r="G30" s="143">
        <v>0</v>
      </c>
      <c r="H30" s="143">
        <v>0</v>
      </c>
      <c r="I30" s="143">
        <v>0</v>
      </c>
      <c r="J30" s="143">
        <v>0</v>
      </c>
    </row>
    <row r="31" spans="1:11" x14ac:dyDescent="0.25">
      <c r="A31" s="143">
        <v>222</v>
      </c>
      <c r="B31" s="143">
        <v>9</v>
      </c>
      <c r="C31" s="143">
        <v>0</v>
      </c>
      <c r="D31" s="143">
        <v>0</v>
      </c>
      <c r="E31" s="143"/>
      <c r="F31" s="143">
        <v>0</v>
      </c>
      <c r="G31" s="143">
        <v>0</v>
      </c>
      <c r="H31" s="143">
        <v>0</v>
      </c>
      <c r="I31" s="143">
        <v>0</v>
      </c>
      <c r="J31" s="143">
        <v>0</v>
      </c>
    </row>
    <row r="32" spans="1:11" x14ac:dyDescent="0.25">
      <c r="A32" s="145">
        <v>222</v>
      </c>
      <c r="B32" s="143">
        <v>10</v>
      </c>
      <c r="C32" s="143">
        <v>0</v>
      </c>
      <c r="D32" s="143">
        <v>0</v>
      </c>
      <c r="E32" s="143"/>
      <c r="F32" s="143">
        <v>0</v>
      </c>
      <c r="G32" s="143">
        <v>0</v>
      </c>
      <c r="H32" s="143">
        <v>0</v>
      </c>
      <c r="I32" s="143">
        <v>0</v>
      </c>
      <c r="J32" s="143">
        <v>0</v>
      </c>
    </row>
    <row r="33" spans="1:10" ht="15.75" thickBot="1" x14ac:dyDescent="0.3">
      <c r="A33" s="145">
        <v>222</v>
      </c>
      <c r="B33" s="143">
        <v>11</v>
      </c>
      <c r="C33" s="143">
        <v>500</v>
      </c>
      <c r="D33" s="143">
        <v>0</v>
      </c>
      <c r="E33" s="143"/>
      <c r="F33" s="143">
        <v>0</v>
      </c>
      <c r="G33" s="143">
        <v>500</v>
      </c>
      <c r="H33" s="143">
        <v>0</v>
      </c>
      <c r="I33" s="143">
        <v>0</v>
      </c>
      <c r="J33" s="143">
        <v>0</v>
      </c>
    </row>
    <row r="34" spans="1:10" ht="15.75" thickBot="1" x14ac:dyDescent="0.3">
      <c r="A34" s="155" t="s">
        <v>618</v>
      </c>
      <c r="B34" s="88"/>
      <c r="C34" s="191" t="s">
        <v>932</v>
      </c>
      <c r="D34" s="191"/>
      <c r="E34" s="64" t="s">
        <v>933</v>
      </c>
      <c r="F34" s="131" t="s">
        <v>934</v>
      </c>
    </row>
    <row r="35" spans="1:10" ht="60" customHeight="1" x14ac:dyDescent="0.25">
      <c r="A35" s="135" t="s">
        <v>919</v>
      </c>
      <c r="B35" s="46" t="s">
        <v>935</v>
      </c>
      <c r="C35" s="190" t="s">
        <v>936</v>
      </c>
      <c r="D35" s="190"/>
      <c r="E35" s="137" t="s">
        <v>1045</v>
      </c>
      <c r="F35" s="138"/>
      <c r="G35" s="71" t="s">
        <v>931</v>
      </c>
    </row>
    <row r="36" spans="1:10" ht="15.75" thickBot="1" x14ac:dyDescent="0.3">
      <c r="A36" s="23"/>
      <c r="E36" s="140"/>
      <c r="F36" s="141"/>
    </row>
    <row r="37" spans="1:10" x14ac:dyDescent="0.25">
      <c r="A37" s="142" t="s">
        <v>921</v>
      </c>
      <c r="B37" s="88" t="s">
        <v>920</v>
      </c>
      <c r="C37" s="88"/>
      <c r="D37" s="88"/>
      <c r="E37" s="88"/>
      <c r="F37" s="89"/>
    </row>
    <row r="38" spans="1:10" ht="15.75" thickBot="1" x14ac:dyDescent="0.3">
      <c r="A38" s="23"/>
      <c r="B38" s="24"/>
      <c r="C38" s="24"/>
      <c r="D38" s="24"/>
      <c r="E38" s="24"/>
      <c r="F38" s="25"/>
    </row>
    <row r="39" spans="1:10" x14ac:dyDescent="0.25">
      <c r="A39" s="142" t="s">
        <v>924</v>
      </c>
      <c r="B39" s="41"/>
      <c r="C39" s="88"/>
      <c r="D39" s="146" t="s">
        <v>932</v>
      </c>
      <c r="E39" s="146" t="s">
        <v>933</v>
      </c>
      <c r="F39" s="131" t="s">
        <v>934</v>
      </c>
    </row>
    <row r="40" spans="1:10" ht="30" x14ac:dyDescent="0.25">
      <c r="A40" s="157" t="s">
        <v>958</v>
      </c>
      <c r="B40" s="136" t="s">
        <v>925</v>
      </c>
      <c r="C40" s="137" t="s">
        <v>954</v>
      </c>
      <c r="D40" s="137" t="s">
        <v>929</v>
      </c>
      <c r="E40" s="137" t="s">
        <v>929</v>
      </c>
      <c r="F40" s="138" t="s">
        <v>929</v>
      </c>
    </row>
    <row r="41" spans="1:10" ht="30" x14ac:dyDescent="0.25">
      <c r="A41" s="157" t="s">
        <v>958</v>
      </c>
      <c r="B41" s="136" t="s">
        <v>926</v>
      </c>
      <c r="C41" s="137" t="s">
        <v>954</v>
      </c>
      <c r="D41" s="137" t="s">
        <v>930</v>
      </c>
      <c r="E41" s="137" t="s">
        <v>930</v>
      </c>
      <c r="F41" s="138" t="s">
        <v>930</v>
      </c>
    </row>
    <row r="42" spans="1:10" ht="60" x14ac:dyDescent="0.25">
      <c r="A42" s="149" t="s">
        <v>956</v>
      </c>
      <c r="B42" s="136" t="s">
        <v>927</v>
      </c>
      <c r="C42" s="137" t="s">
        <v>954</v>
      </c>
      <c r="D42" s="137" t="s">
        <v>955</v>
      </c>
      <c r="E42" s="137" t="s">
        <v>955</v>
      </c>
      <c r="F42" s="138" t="s">
        <v>955</v>
      </c>
    </row>
    <row r="43" spans="1:10" ht="45" x14ac:dyDescent="0.25">
      <c r="A43" s="149" t="s">
        <v>957</v>
      </c>
      <c r="B43" s="136" t="s">
        <v>927</v>
      </c>
      <c r="C43" s="137"/>
      <c r="D43" s="137" t="s">
        <v>959</v>
      </c>
      <c r="E43" s="137" t="s">
        <v>959</v>
      </c>
      <c r="F43" s="138" t="s">
        <v>959</v>
      </c>
    </row>
    <row r="44" spans="1:10" ht="150.75" thickBot="1" x14ac:dyDescent="0.3">
      <c r="A44" s="156" t="s">
        <v>953</v>
      </c>
      <c r="B44" s="139" t="s">
        <v>927</v>
      </c>
      <c r="C44" s="140" t="s">
        <v>928</v>
      </c>
      <c r="D44" s="140" t="s">
        <v>941</v>
      </c>
      <c r="E44" s="140" t="s">
        <v>941</v>
      </c>
      <c r="F44" s="141" t="s">
        <v>941</v>
      </c>
    </row>
    <row r="45" spans="1:10" x14ac:dyDescent="0.25">
      <c r="A45" s="164"/>
      <c r="B45" s="136"/>
      <c r="C45" s="137"/>
      <c r="D45" s="137"/>
      <c r="E45" s="137"/>
      <c r="F45" s="137"/>
    </row>
    <row r="46" spans="1:10" x14ac:dyDescent="0.25">
      <c r="A46" s="164"/>
      <c r="B46" s="136"/>
      <c r="C46" s="137"/>
      <c r="D46" s="137"/>
      <c r="E46" s="137"/>
      <c r="F46" s="137"/>
    </row>
    <row r="47" spans="1:10" x14ac:dyDescent="0.25">
      <c r="A47" s="164"/>
      <c r="B47" s="136"/>
      <c r="C47" s="137"/>
      <c r="D47" s="137"/>
      <c r="E47" s="137"/>
      <c r="F47" s="137"/>
    </row>
    <row r="48" spans="1:10" x14ac:dyDescent="0.25">
      <c r="A48" s="164"/>
      <c r="B48" s="136"/>
      <c r="C48" s="137"/>
      <c r="D48" s="137"/>
      <c r="E48" s="137"/>
      <c r="F48" s="137"/>
    </row>
    <row r="50" spans="1:6" x14ac:dyDescent="0.25">
      <c r="A50" s="13" t="s">
        <v>960</v>
      </c>
      <c r="B50" s="13"/>
      <c r="C50" s="13"/>
      <c r="D50" s="13"/>
      <c r="E50" s="13"/>
      <c r="F50" s="13"/>
    </row>
    <row r="51" spans="1:6" x14ac:dyDescent="0.25">
      <c r="A51" s="123" t="str">
        <f>C17</f>
        <v>balance</v>
      </c>
      <c r="B51" s="13" t="s">
        <v>849</v>
      </c>
      <c r="C51" s="13">
        <v>1000</v>
      </c>
      <c r="D51" s="13" t="s">
        <v>889</v>
      </c>
      <c r="E51" s="13" t="s">
        <v>922</v>
      </c>
      <c r="F51" s="13"/>
    </row>
    <row r="52" spans="1:6" x14ac:dyDescent="0.25">
      <c r="A52" s="124" t="str">
        <f>I17</f>
        <v>Total_Dr</v>
      </c>
      <c r="B52" s="13" t="s">
        <v>890</v>
      </c>
      <c r="C52" s="13">
        <v>1000</v>
      </c>
      <c r="D52" s="13" t="s">
        <v>893</v>
      </c>
      <c r="E52" s="13" t="s">
        <v>894</v>
      </c>
      <c r="F52" s="13" t="s">
        <v>895</v>
      </c>
    </row>
    <row r="53" spans="1:6" x14ac:dyDescent="0.25">
      <c r="A53" s="124" t="str">
        <f>J17</f>
        <v>Total_Cr</v>
      </c>
      <c r="B53" s="13" t="s">
        <v>891</v>
      </c>
      <c r="C53" s="13">
        <v>500</v>
      </c>
      <c r="D53" s="13" t="s">
        <v>893</v>
      </c>
      <c r="E53" s="13" t="s">
        <v>894</v>
      </c>
      <c r="F53" s="13" t="s">
        <v>896</v>
      </c>
    </row>
    <row r="54" spans="1:6" ht="45" x14ac:dyDescent="0.25">
      <c r="A54" s="124" t="str">
        <f>C17</f>
        <v>balance</v>
      </c>
      <c r="B54" s="13" t="s">
        <v>892</v>
      </c>
      <c r="C54" s="13">
        <v>1500</v>
      </c>
      <c r="D54" s="13" t="s">
        <v>893</v>
      </c>
      <c r="E54" s="13" t="s">
        <v>894</v>
      </c>
      <c r="F54" s="35" t="s">
        <v>923</v>
      </c>
    </row>
    <row r="56" spans="1:6" x14ac:dyDescent="0.25">
      <c r="A56" s="13" t="s">
        <v>961</v>
      </c>
      <c r="B56" s="13"/>
      <c r="C56" s="13"/>
      <c r="D56" s="13"/>
      <c r="E56" s="13"/>
      <c r="F56" s="13"/>
    </row>
    <row r="57" spans="1:6" x14ac:dyDescent="0.25">
      <c r="A57" s="123" t="str">
        <f>A51</f>
        <v>balance</v>
      </c>
      <c r="B57" s="13" t="s">
        <v>849</v>
      </c>
      <c r="C57" s="13">
        <v>0</v>
      </c>
      <c r="D57" s="13" t="s">
        <v>889</v>
      </c>
      <c r="E57" s="13" t="s">
        <v>962</v>
      </c>
      <c r="F57" s="13"/>
    </row>
    <row r="58" spans="1:6" x14ac:dyDescent="0.25">
      <c r="A58" s="123" t="str">
        <f t="shared" ref="A58:A60" si="0">A52</f>
        <v>Total_Dr</v>
      </c>
      <c r="B58" s="13" t="s">
        <v>890</v>
      </c>
      <c r="C58" s="13">
        <v>1000</v>
      </c>
      <c r="D58" s="13" t="s">
        <v>893</v>
      </c>
      <c r="E58" s="13" t="s">
        <v>894</v>
      </c>
      <c r="F58" s="13" t="s">
        <v>895</v>
      </c>
    </row>
    <row r="59" spans="1:6" x14ac:dyDescent="0.25">
      <c r="A59" s="123" t="str">
        <f t="shared" si="0"/>
        <v>Total_Cr</v>
      </c>
      <c r="B59" s="13" t="s">
        <v>891</v>
      </c>
      <c r="C59" s="13">
        <v>500</v>
      </c>
      <c r="D59" s="13" t="s">
        <v>893</v>
      </c>
      <c r="E59" s="13" t="s">
        <v>894</v>
      </c>
      <c r="F59" s="13" t="s">
        <v>896</v>
      </c>
    </row>
    <row r="60" spans="1:6" ht="90" x14ac:dyDescent="0.25">
      <c r="A60" s="158" t="str">
        <f t="shared" si="0"/>
        <v>balance</v>
      </c>
      <c r="B60" s="159" t="s">
        <v>892</v>
      </c>
      <c r="C60" s="159">
        <f>C58-C59</f>
        <v>500</v>
      </c>
      <c r="D60" s="159" t="s">
        <v>893</v>
      </c>
      <c r="E60" s="159" t="s">
        <v>894</v>
      </c>
      <c r="F60" s="160" t="s">
        <v>963</v>
      </c>
    </row>
  </sheetData>
  <mergeCells count="2">
    <mergeCell ref="C35:D35"/>
    <mergeCell ref="C34:D34"/>
  </mergeCells>
  <pageMargins left="0.25" right="0.25" top="0.75" bottom="0.75" header="0.3" footer="0.3"/>
  <pageSetup paperSize="9" scale="53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A4" zoomScale="120" zoomScaleNormal="120" workbookViewId="0">
      <selection activeCell="C26" sqref="C2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691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860</v>
      </c>
      <c r="B3" s="10"/>
      <c r="C3" s="10"/>
      <c r="D3" s="10" t="s">
        <v>858</v>
      </c>
      <c r="E3" s="10" t="s">
        <v>3</v>
      </c>
      <c r="F3" s="10"/>
    </row>
    <row r="4" spans="1:19" x14ac:dyDescent="0.25">
      <c r="A4" s="10" t="s">
        <v>398</v>
      </c>
      <c r="B4" s="10" t="s">
        <v>7</v>
      </c>
      <c r="C4" s="10"/>
      <c r="D4" s="10" t="s">
        <v>859</v>
      </c>
      <c r="E4" s="10" t="s">
        <v>3</v>
      </c>
      <c r="F4" s="10"/>
    </row>
    <row r="5" spans="1:19" x14ac:dyDescent="0.25">
      <c r="A5" s="10" t="s">
        <v>400</v>
      </c>
      <c r="B5" s="10" t="s">
        <v>95</v>
      </c>
      <c r="C5" s="10"/>
      <c r="D5" s="10"/>
      <c r="E5" s="10"/>
      <c r="F5" s="10"/>
      <c r="M5" t="s">
        <v>687</v>
      </c>
    </row>
    <row r="6" spans="1:19" x14ac:dyDescent="0.25">
      <c r="A6" s="5" t="s">
        <v>525</v>
      </c>
      <c r="B6" s="10" t="s">
        <v>186</v>
      </c>
      <c r="C6" s="5">
        <v>0</v>
      </c>
      <c r="D6" s="10"/>
      <c r="E6" s="10"/>
      <c r="F6" s="10" t="s">
        <v>575</v>
      </c>
      <c r="K6" s="13" t="s">
        <v>100</v>
      </c>
      <c r="L6" s="13" t="s">
        <v>685</v>
      </c>
      <c r="M6" s="13">
        <v>200</v>
      </c>
      <c r="N6" t="s">
        <v>525</v>
      </c>
      <c r="O6" s="71" t="s">
        <v>59</v>
      </c>
      <c r="P6" s="71"/>
      <c r="Q6" s="71" t="s">
        <v>692</v>
      </c>
      <c r="R6" s="71"/>
      <c r="S6" s="71" t="s">
        <v>486</v>
      </c>
    </row>
    <row r="7" spans="1:19" x14ac:dyDescent="0.25">
      <c r="A7" s="5" t="s">
        <v>526</v>
      </c>
      <c r="B7" s="10" t="s">
        <v>186</v>
      </c>
      <c r="C7" s="5">
        <v>0</v>
      </c>
      <c r="D7" s="10"/>
      <c r="E7" s="10"/>
      <c r="F7" s="10" t="s">
        <v>576</v>
      </c>
      <c r="K7" t="s">
        <v>98</v>
      </c>
      <c r="L7" t="s">
        <v>59</v>
      </c>
      <c r="M7" s="71">
        <v>300</v>
      </c>
      <c r="N7" t="s">
        <v>526</v>
      </c>
      <c r="O7" s="71">
        <v>1</v>
      </c>
      <c r="P7" s="71">
        <v>100</v>
      </c>
      <c r="Q7" s="86">
        <v>44197</v>
      </c>
      <c r="R7" s="71" t="s">
        <v>525</v>
      </c>
      <c r="S7" s="86">
        <v>44201</v>
      </c>
    </row>
    <row r="8" spans="1:19" x14ac:dyDescent="0.25">
      <c r="A8" s="10" t="s">
        <v>401</v>
      </c>
      <c r="B8" s="10" t="s">
        <v>95</v>
      </c>
      <c r="C8" s="10" t="s">
        <v>400</v>
      </c>
      <c r="D8" s="10"/>
      <c r="E8" s="10"/>
      <c r="F8" s="10"/>
      <c r="K8" t="s">
        <v>98</v>
      </c>
      <c r="L8" t="s">
        <v>686</v>
      </c>
      <c r="M8">
        <v>400</v>
      </c>
      <c r="O8" s="71">
        <v>2</v>
      </c>
      <c r="P8" s="71">
        <v>100</v>
      </c>
      <c r="Q8" s="86">
        <v>44228</v>
      </c>
      <c r="R8" s="71" t="s">
        <v>525</v>
      </c>
      <c r="S8" s="86">
        <v>44232</v>
      </c>
    </row>
    <row r="9" spans="1:19" x14ac:dyDescent="0.25">
      <c r="A9" s="5" t="s">
        <v>375</v>
      </c>
      <c r="B9" s="10" t="s">
        <v>186</v>
      </c>
      <c r="C9" s="5">
        <v>0</v>
      </c>
      <c r="D9" s="10"/>
      <c r="E9" s="10" t="s">
        <v>3</v>
      </c>
      <c r="F9" s="10" t="s">
        <v>387</v>
      </c>
      <c r="O9" s="71">
        <v>3</v>
      </c>
      <c r="P9" s="71">
        <v>100</v>
      </c>
      <c r="Q9" s="86">
        <v>44256</v>
      </c>
      <c r="R9" s="71" t="s">
        <v>525</v>
      </c>
      <c r="S9" s="86">
        <v>44260</v>
      </c>
    </row>
    <row r="10" spans="1:19" x14ac:dyDescent="0.25">
      <c r="A10" s="5" t="s">
        <v>388</v>
      </c>
      <c r="B10" s="10" t="s">
        <v>186</v>
      </c>
      <c r="C10" s="5">
        <v>0</v>
      </c>
      <c r="D10" s="10" t="s">
        <v>389</v>
      </c>
      <c r="E10" s="10"/>
      <c r="F10" s="10" t="s">
        <v>387</v>
      </c>
    </row>
    <row r="11" spans="1:19" x14ac:dyDescent="0.25">
      <c r="A11" s="5" t="s">
        <v>390</v>
      </c>
      <c r="B11" s="10" t="s">
        <v>37</v>
      </c>
      <c r="C11" s="5"/>
      <c r="D11" s="10" t="s">
        <v>391</v>
      </c>
      <c r="E11" s="10"/>
      <c r="F11" s="10"/>
      <c r="O11" t="s">
        <v>686</v>
      </c>
    </row>
    <row r="12" spans="1:19" x14ac:dyDescent="0.25">
      <c r="A12" s="5" t="s">
        <v>392</v>
      </c>
      <c r="B12" s="10" t="s">
        <v>186</v>
      </c>
      <c r="C12" s="10" t="s">
        <v>399</v>
      </c>
      <c r="D12" s="10" t="s">
        <v>393</v>
      </c>
      <c r="E12" s="10"/>
      <c r="F12" s="10" t="s">
        <v>395</v>
      </c>
      <c r="O12" s="85">
        <v>1</v>
      </c>
      <c r="P12" s="85">
        <v>200</v>
      </c>
      <c r="Q12" s="10"/>
      <c r="R12" s="10"/>
      <c r="S12" s="10"/>
    </row>
    <row r="13" spans="1:19" x14ac:dyDescent="0.25">
      <c r="A13" s="5" t="s">
        <v>58</v>
      </c>
      <c r="B13" s="10" t="s">
        <v>7</v>
      </c>
      <c r="C13" s="10"/>
      <c r="D13" s="10"/>
      <c r="E13" s="10"/>
      <c r="F13" s="10"/>
      <c r="O13" s="85">
        <v>2</v>
      </c>
      <c r="P13" s="85">
        <v>100</v>
      </c>
      <c r="Q13" s="10"/>
      <c r="R13" s="10"/>
      <c r="S13" s="10"/>
    </row>
    <row r="14" spans="1:19" x14ac:dyDescent="0.25">
      <c r="A14" s="5" t="s">
        <v>57</v>
      </c>
      <c r="B14" s="10" t="s">
        <v>41</v>
      </c>
      <c r="C14" s="10"/>
      <c r="D14" s="10"/>
      <c r="E14" s="10"/>
      <c r="F14" s="10"/>
      <c r="O14" s="85">
        <v>3</v>
      </c>
      <c r="P14" s="85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703</v>
      </c>
    </row>
    <row r="17" spans="1:10" s="47" customFormat="1" x14ac:dyDescent="0.25">
      <c r="A17" s="51" t="str">
        <f>A3</f>
        <v>ledger_bal_id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526</v>
      </c>
      <c r="J17" s="47" t="s">
        <v>525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402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403</v>
      </c>
      <c r="H22">
        <v>10</v>
      </c>
      <c r="I22">
        <v>80</v>
      </c>
    </row>
    <row r="23" spans="1:10" x14ac:dyDescent="0.25">
      <c r="A23" s="161">
        <v>3</v>
      </c>
      <c r="B23" s="161">
        <v>311</v>
      </c>
      <c r="C23" s="161">
        <v>60</v>
      </c>
      <c r="D23" s="55">
        <v>44257</v>
      </c>
      <c r="E23" s="55">
        <v>44786</v>
      </c>
      <c r="J23">
        <v>60</v>
      </c>
    </row>
    <row r="24" spans="1:10" x14ac:dyDescent="0.25">
      <c r="A24" s="161">
        <v>3</v>
      </c>
      <c r="B24" s="161">
        <v>322</v>
      </c>
      <c r="C24" s="161">
        <v>-80</v>
      </c>
      <c r="D24" s="55">
        <v>44409</v>
      </c>
      <c r="E24" s="55">
        <v>44903</v>
      </c>
      <c r="I24">
        <v>80</v>
      </c>
    </row>
    <row r="25" spans="1:10" x14ac:dyDescent="0.25">
      <c r="A25" s="161">
        <v>3</v>
      </c>
      <c r="B25" s="161">
        <v>333</v>
      </c>
      <c r="C25" s="162">
        <v>500</v>
      </c>
      <c r="D25" s="55">
        <v>44410</v>
      </c>
      <c r="E25" s="55">
        <v>45020</v>
      </c>
      <c r="F25">
        <v>5</v>
      </c>
      <c r="G25" t="s">
        <v>404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zoomScale="130" zoomScaleNormal="130" workbookViewId="0">
      <selection activeCell="I17" sqref="I17:I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.425781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687</v>
      </c>
    </row>
    <row r="3" spans="1:23" x14ac:dyDescent="0.25">
      <c r="A3" s="10" t="s">
        <v>405</v>
      </c>
      <c r="B3" s="10"/>
      <c r="C3" s="10"/>
      <c r="D3" s="5" t="s">
        <v>406</v>
      </c>
      <c r="E3" s="10" t="s">
        <v>3</v>
      </c>
      <c r="F3" s="10"/>
      <c r="J3" s="13" t="s">
        <v>100</v>
      </c>
      <c r="K3" s="13" t="s">
        <v>685</v>
      </c>
      <c r="L3" s="13">
        <v>200</v>
      </c>
      <c r="M3" t="s">
        <v>525</v>
      </c>
      <c r="N3" s="102" t="s">
        <v>59</v>
      </c>
      <c r="O3" s="103"/>
      <c r="P3" s="103" t="s">
        <v>692</v>
      </c>
      <c r="Q3" s="103"/>
      <c r="R3" s="103" t="s">
        <v>486</v>
      </c>
      <c r="S3" s="88"/>
      <c r="T3" s="88"/>
      <c r="U3" s="88" t="s">
        <v>693</v>
      </c>
      <c r="V3" s="88" t="s">
        <v>83</v>
      </c>
      <c r="W3" s="89" t="s">
        <v>375</v>
      </c>
    </row>
    <row r="4" spans="1:23" ht="30" x14ac:dyDescent="0.25">
      <c r="A4" s="10" t="s">
        <v>407</v>
      </c>
      <c r="B4" s="10"/>
      <c r="C4" s="5" t="s">
        <v>418</v>
      </c>
      <c r="D4" s="5" t="s">
        <v>408</v>
      </c>
      <c r="E4" s="10" t="s">
        <v>3</v>
      </c>
      <c r="F4" s="10"/>
      <c r="J4" t="s">
        <v>98</v>
      </c>
      <c r="K4" t="s">
        <v>59</v>
      </c>
      <c r="L4" s="71">
        <v>300</v>
      </c>
      <c r="M4" t="s">
        <v>525</v>
      </c>
      <c r="N4" s="98">
        <v>1</v>
      </c>
      <c r="O4" s="99">
        <v>100</v>
      </c>
      <c r="P4" s="100">
        <v>44197</v>
      </c>
      <c r="Q4" s="99" t="s">
        <v>525</v>
      </c>
      <c r="R4" s="100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25">
      <c r="A5" s="5" t="s">
        <v>525</v>
      </c>
      <c r="B5" s="10" t="s">
        <v>186</v>
      </c>
      <c r="C5" s="5">
        <v>0</v>
      </c>
      <c r="D5" s="5"/>
      <c r="E5" s="10"/>
      <c r="F5" s="10" t="s">
        <v>575</v>
      </c>
      <c r="J5" t="s">
        <v>98</v>
      </c>
      <c r="K5" t="s">
        <v>686</v>
      </c>
      <c r="L5">
        <v>400</v>
      </c>
      <c r="N5" s="96">
        <v>2</v>
      </c>
      <c r="O5" s="97">
        <v>100</v>
      </c>
      <c r="P5" s="101">
        <v>44228</v>
      </c>
      <c r="Q5" s="97" t="s">
        <v>525</v>
      </c>
      <c r="R5" s="101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25">
      <c r="A6" s="5" t="s">
        <v>526</v>
      </c>
      <c r="B6" s="10" t="s">
        <v>186</v>
      </c>
      <c r="C6" s="5">
        <v>0</v>
      </c>
      <c r="D6" s="5"/>
      <c r="E6" s="10"/>
      <c r="F6" s="10" t="s">
        <v>576</v>
      </c>
      <c r="N6" s="96">
        <v>3</v>
      </c>
      <c r="O6" s="97">
        <v>100</v>
      </c>
      <c r="P6" s="101">
        <v>44256</v>
      </c>
      <c r="Q6" s="97" t="s">
        <v>525</v>
      </c>
      <c r="R6" s="101">
        <v>44260</v>
      </c>
      <c r="S6" s="21"/>
      <c r="T6" s="21"/>
      <c r="U6" s="92" t="s">
        <v>694</v>
      </c>
      <c r="V6" s="92" t="s">
        <v>685</v>
      </c>
      <c r="W6" s="93">
        <v>30</v>
      </c>
    </row>
    <row r="7" spans="1:23" ht="15.75" thickBot="1" x14ac:dyDescent="0.3">
      <c r="A7" s="5" t="s">
        <v>375</v>
      </c>
      <c r="B7" s="10" t="s">
        <v>186</v>
      </c>
      <c r="C7" s="5">
        <v>0</v>
      </c>
      <c r="D7" s="5"/>
      <c r="E7" s="10" t="s">
        <v>3</v>
      </c>
      <c r="F7" s="10" t="s">
        <v>387</v>
      </c>
      <c r="N7" s="23"/>
      <c r="O7" s="24"/>
      <c r="P7" s="24"/>
      <c r="Q7" s="24"/>
      <c r="R7" s="24"/>
      <c r="S7" s="24"/>
      <c r="T7" s="24"/>
      <c r="U7" s="94"/>
      <c r="V7" s="94" t="s">
        <v>59</v>
      </c>
      <c r="W7" s="95">
        <v>40</v>
      </c>
    </row>
    <row r="8" spans="1:23" x14ac:dyDescent="0.25">
      <c r="A8" s="5" t="s">
        <v>397</v>
      </c>
      <c r="B8" s="10"/>
      <c r="C8" s="5"/>
      <c r="D8" s="5" t="s">
        <v>696</v>
      </c>
      <c r="E8" s="10"/>
      <c r="F8" s="10"/>
      <c r="N8" s="21"/>
      <c r="O8" s="21"/>
      <c r="P8" s="21"/>
      <c r="Q8" s="21"/>
      <c r="R8" s="21"/>
      <c r="S8" s="21"/>
      <c r="T8" s="21"/>
      <c r="U8" s="92"/>
      <c r="V8" s="92"/>
      <c r="W8" s="92"/>
    </row>
    <row r="9" spans="1:23" ht="30" x14ac:dyDescent="0.25">
      <c r="A9" s="5" t="s">
        <v>388</v>
      </c>
      <c r="B9" s="10" t="s">
        <v>186</v>
      </c>
      <c r="C9" s="5">
        <v>0</v>
      </c>
      <c r="D9" s="5" t="s">
        <v>389</v>
      </c>
      <c r="E9" s="10"/>
      <c r="F9" s="10" t="s">
        <v>387</v>
      </c>
      <c r="N9" t="s">
        <v>686</v>
      </c>
    </row>
    <row r="10" spans="1:23" x14ac:dyDescent="0.25">
      <c r="A10" s="5" t="s">
        <v>390</v>
      </c>
      <c r="B10" s="10" t="s">
        <v>37</v>
      </c>
      <c r="C10" s="5"/>
      <c r="D10" s="5" t="s">
        <v>391</v>
      </c>
      <c r="E10" s="10"/>
      <c r="F10" s="10"/>
      <c r="N10" s="85">
        <v>1</v>
      </c>
      <c r="O10" s="85">
        <v>200</v>
      </c>
      <c r="P10" s="10"/>
      <c r="Q10" s="10"/>
      <c r="R10" s="10"/>
    </row>
    <row r="11" spans="1:23" x14ac:dyDescent="0.25">
      <c r="A11" s="5" t="s">
        <v>392</v>
      </c>
      <c r="B11" s="10" t="s">
        <v>186</v>
      </c>
      <c r="C11" s="10" t="s">
        <v>399</v>
      </c>
      <c r="D11" s="5" t="s">
        <v>393</v>
      </c>
      <c r="E11" s="10"/>
      <c r="F11" s="10" t="s">
        <v>395</v>
      </c>
      <c r="N11" s="85">
        <v>2</v>
      </c>
      <c r="O11" s="85">
        <v>100</v>
      </c>
      <c r="P11" s="10"/>
      <c r="Q11" s="10"/>
      <c r="R11" s="10"/>
    </row>
    <row r="12" spans="1:23" x14ac:dyDescent="0.25">
      <c r="A12" s="5" t="s">
        <v>58</v>
      </c>
      <c r="B12" s="10" t="s">
        <v>7</v>
      </c>
      <c r="C12" s="10"/>
      <c r="D12" s="5"/>
      <c r="E12" s="10"/>
      <c r="F12" s="10"/>
      <c r="N12" s="85">
        <v>3</v>
      </c>
      <c r="O12" s="85">
        <v>100</v>
      </c>
      <c r="P12" s="10"/>
      <c r="Q12" s="10"/>
      <c r="R12" s="10"/>
    </row>
    <row r="13" spans="1:23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87" t="s">
        <v>685</v>
      </c>
      <c r="O15" s="88"/>
      <c r="P15" s="88"/>
      <c r="Q15" s="88"/>
      <c r="R15" s="88"/>
      <c r="S15" s="88"/>
      <c r="T15" s="88"/>
      <c r="U15" s="88" t="s">
        <v>693</v>
      </c>
      <c r="V15" s="88" t="s">
        <v>83</v>
      </c>
      <c r="W15" s="89" t="s">
        <v>375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525</v>
      </c>
      <c r="H16" s="47" t="s">
        <v>526</v>
      </c>
      <c r="I16" s="43" t="str">
        <f>A8</f>
        <v>op_bal_ledger_id</v>
      </c>
      <c r="N16" s="90"/>
      <c r="O16" s="91"/>
      <c r="P16" s="91"/>
      <c r="Q16" s="91"/>
      <c r="R16" s="91"/>
      <c r="S16" s="91"/>
      <c r="T16" s="91"/>
      <c r="U16" s="27" t="s">
        <v>32</v>
      </c>
      <c r="V16" s="27" t="s">
        <v>87</v>
      </c>
      <c r="W16" s="26">
        <v>50</v>
      </c>
    </row>
    <row r="17" spans="1:23" x14ac:dyDescent="0.25">
      <c r="B17" t="s">
        <v>121</v>
      </c>
      <c r="C17">
        <v>-1</v>
      </c>
      <c r="I17" s="13" t="s">
        <v>685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25">
      <c r="B18" t="s">
        <v>409</v>
      </c>
      <c r="C18">
        <v>-50</v>
      </c>
      <c r="D18">
        <v>-2</v>
      </c>
      <c r="E18" t="s">
        <v>402</v>
      </c>
      <c r="F18">
        <v>25</v>
      </c>
      <c r="I18" s="13" t="s">
        <v>685</v>
      </c>
      <c r="N18" s="20"/>
      <c r="O18" s="21"/>
      <c r="P18" s="21"/>
      <c r="Q18" s="21"/>
      <c r="R18" s="21"/>
      <c r="S18" s="21"/>
      <c r="T18" s="21"/>
      <c r="U18" s="92" t="s">
        <v>694</v>
      </c>
      <c r="V18" s="92" t="s">
        <v>685</v>
      </c>
      <c r="W18" s="93">
        <v>30</v>
      </c>
    </row>
    <row r="19" spans="1:23" ht="15.75" thickBot="1" x14ac:dyDescent="0.3">
      <c r="B19" t="s">
        <v>410</v>
      </c>
      <c r="C19">
        <v>560</v>
      </c>
      <c r="I19" s="13" t="s">
        <v>685</v>
      </c>
      <c r="N19" s="23"/>
      <c r="O19" s="24"/>
      <c r="P19" s="24"/>
      <c r="Q19" s="24"/>
      <c r="R19" s="24"/>
      <c r="S19" s="24"/>
      <c r="T19" s="24"/>
      <c r="U19" s="94"/>
      <c r="V19" s="94" t="s">
        <v>59</v>
      </c>
      <c r="W19" s="95">
        <v>40</v>
      </c>
    </row>
    <row r="20" spans="1:23" x14ac:dyDescent="0.25">
      <c r="A20">
        <v>211</v>
      </c>
      <c r="B20" s="13" t="s">
        <v>61</v>
      </c>
      <c r="C20">
        <v>100</v>
      </c>
      <c r="I20" s="13" t="s">
        <v>59</v>
      </c>
    </row>
    <row r="21" spans="1:23" x14ac:dyDescent="0.25">
      <c r="A21">
        <v>211</v>
      </c>
      <c r="B21" s="13" t="s">
        <v>411</v>
      </c>
      <c r="C21">
        <v>100</v>
      </c>
      <c r="D21">
        <v>-8</v>
      </c>
      <c r="E21" t="s">
        <v>403</v>
      </c>
      <c r="F21">
        <v>10</v>
      </c>
      <c r="I21" s="13" t="s">
        <v>59</v>
      </c>
    </row>
    <row r="22" spans="1:23" x14ac:dyDescent="0.25">
      <c r="A22">
        <v>211</v>
      </c>
      <c r="B22" s="13" t="s">
        <v>412</v>
      </c>
      <c r="C22">
        <v>100</v>
      </c>
      <c r="I22" s="13" t="s">
        <v>59</v>
      </c>
    </row>
    <row r="23" spans="1:23" x14ac:dyDescent="0.25">
      <c r="A23">
        <v>211</v>
      </c>
      <c r="B23" s="56" t="s">
        <v>413</v>
      </c>
      <c r="C23">
        <v>150</v>
      </c>
      <c r="I23" s="13" t="s">
        <v>59</v>
      </c>
    </row>
    <row r="24" spans="1:23" x14ac:dyDescent="0.25">
      <c r="A24">
        <v>211</v>
      </c>
      <c r="B24" s="56" t="s">
        <v>414</v>
      </c>
      <c r="C24">
        <v>150</v>
      </c>
      <c r="D24">
        <v>5</v>
      </c>
      <c r="E24" t="s">
        <v>404</v>
      </c>
      <c r="F24">
        <v>100</v>
      </c>
      <c r="I24" s="13" t="s">
        <v>59</v>
      </c>
    </row>
    <row r="25" spans="1:23" x14ac:dyDescent="0.25">
      <c r="D25" s="55"/>
      <c r="E25" s="55"/>
    </row>
    <row r="26" spans="1:23" x14ac:dyDescent="0.25">
      <c r="A26" t="s">
        <v>704</v>
      </c>
      <c r="B26" s="7" t="s">
        <v>695</v>
      </c>
      <c r="D26" s="55"/>
      <c r="E26" s="55"/>
    </row>
    <row r="27" spans="1:23" x14ac:dyDescent="0.25">
      <c r="A27" t="s">
        <v>705</v>
      </c>
      <c r="B27" s="7" t="s">
        <v>707</v>
      </c>
      <c r="D27" s="55"/>
      <c r="E27" s="55"/>
    </row>
    <row r="28" spans="1:23" ht="15.75" thickBot="1" x14ac:dyDescent="0.3">
      <c r="B28" t="s">
        <v>416</v>
      </c>
      <c r="D28" s="55"/>
      <c r="E28" s="55"/>
    </row>
    <row r="29" spans="1:23" x14ac:dyDescent="0.25">
      <c r="B29" s="63" t="s">
        <v>417</v>
      </c>
      <c r="C29" s="64" t="s">
        <v>83</v>
      </c>
      <c r="D29" s="57"/>
      <c r="E29" s="58"/>
    </row>
    <row r="30" spans="1:23" x14ac:dyDescent="0.25">
      <c r="B30" s="62" t="s">
        <v>88</v>
      </c>
      <c r="C30" s="59" t="s">
        <v>61</v>
      </c>
      <c r="D30" s="21">
        <v>100</v>
      </c>
      <c r="E30" s="22"/>
    </row>
    <row r="31" spans="1:23" x14ac:dyDescent="0.25">
      <c r="B31" s="62"/>
      <c r="C31" s="59" t="s">
        <v>411</v>
      </c>
      <c r="D31" s="21">
        <v>100</v>
      </c>
      <c r="E31" s="22"/>
    </row>
    <row r="32" spans="1:23" x14ac:dyDescent="0.25">
      <c r="B32" s="62"/>
      <c r="C32" s="59" t="s">
        <v>412</v>
      </c>
      <c r="D32" s="21">
        <v>100</v>
      </c>
      <c r="E32" s="68">
        <f>SUM(D30:D32)</f>
        <v>300</v>
      </c>
    </row>
    <row r="33" spans="2:5" x14ac:dyDescent="0.25">
      <c r="B33" s="65" t="s">
        <v>89</v>
      </c>
      <c r="C33" s="60" t="s">
        <v>413</v>
      </c>
      <c r="D33" s="21">
        <v>150</v>
      </c>
      <c r="E33" s="22"/>
    </row>
    <row r="34" spans="2:5" ht="15.75" thickBot="1" x14ac:dyDescent="0.3">
      <c r="B34" s="66"/>
      <c r="C34" s="61" t="s">
        <v>414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687</v>
      </c>
      <c r="N1" s="87"/>
      <c r="O1" s="88"/>
      <c r="P1" s="88"/>
      <c r="Q1" s="88"/>
      <c r="R1" s="88"/>
      <c r="S1" s="88"/>
      <c r="T1" s="88"/>
      <c r="U1" s="88"/>
      <c r="V1" s="88"/>
      <c r="W1" s="89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685</v>
      </c>
      <c r="L2" s="13">
        <v>200</v>
      </c>
      <c r="M2" t="s">
        <v>525</v>
      </c>
      <c r="N2" s="96" t="s">
        <v>59</v>
      </c>
      <c r="O2" s="97"/>
      <c r="P2" s="97" t="s">
        <v>692</v>
      </c>
      <c r="Q2" s="97"/>
      <c r="R2" s="97" t="s">
        <v>486</v>
      </c>
      <c r="S2" s="21"/>
      <c r="T2" s="21"/>
      <c r="U2" s="21" t="s">
        <v>693</v>
      </c>
      <c r="V2" s="21" t="s">
        <v>83</v>
      </c>
      <c r="W2" s="22" t="s">
        <v>375</v>
      </c>
    </row>
    <row r="3" spans="1:23" x14ac:dyDescent="0.25">
      <c r="A3" s="10" t="s">
        <v>419</v>
      </c>
      <c r="B3" s="10"/>
      <c r="C3" s="10"/>
      <c r="D3" s="10" t="s">
        <v>696</v>
      </c>
      <c r="E3" s="10" t="s">
        <v>3</v>
      </c>
      <c r="F3" s="10"/>
      <c r="J3" t="s">
        <v>98</v>
      </c>
      <c r="K3" t="s">
        <v>59</v>
      </c>
      <c r="L3" s="71">
        <v>300</v>
      </c>
      <c r="M3" t="s">
        <v>525</v>
      </c>
      <c r="N3" s="98">
        <v>1</v>
      </c>
      <c r="O3" s="99">
        <v>100</v>
      </c>
      <c r="P3" s="100">
        <v>44197</v>
      </c>
      <c r="Q3" s="99" t="s">
        <v>525</v>
      </c>
      <c r="R3" s="100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25">
      <c r="A4" s="10" t="s">
        <v>407</v>
      </c>
      <c r="B4" s="10"/>
      <c r="C4" s="10" t="s">
        <v>617</v>
      </c>
      <c r="D4" s="10" t="s">
        <v>408</v>
      </c>
      <c r="E4" s="10" t="s">
        <v>3</v>
      </c>
      <c r="F4" s="10"/>
      <c r="J4" t="s">
        <v>98</v>
      </c>
      <c r="K4" t="s">
        <v>686</v>
      </c>
      <c r="L4">
        <v>400</v>
      </c>
      <c r="N4" s="96">
        <v>2</v>
      </c>
      <c r="O4" s="97">
        <v>100</v>
      </c>
      <c r="P4" s="101">
        <v>44228</v>
      </c>
      <c r="Q4" s="97" t="s">
        <v>525</v>
      </c>
      <c r="R4" s="101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25">
      <c r="A5" s="5" t="s">
        <v>525</v>
      </c>
      <c r="B5" s="10" t="s">
        <v>186</v>
      </c>
      <c r="C5" s="5">
        <v>0</v>
      </c>
      <c r="D5" s="10"/>
      <c r="E5" s="10"/>
      <c r="F5" s="10" t="s">
        <v>575</v>
      </c>
      <c r="J5" s="13" t="s">
        <v>100</v>
      </c>
      <c r="K5" s="13" t="s">
        <v>116</v>
      </c>
      <c r="L5" s="13">
        <v>200</v>
      </c>
      <c r="M5" t="s">
        <v>525</v>
      </c>
      <c r="N5" s="96">
        <v>3</v>
      </c>
      <c r="O5" s="97">
        <v>100</v>
      </c>
      <c r="P5" s="101">
        <v>44256</v>
      </c>
      <c r="Q5" s="97" t="s">
        <v>525</v>
      </c>
      <c r="R5" s="101">
        <v>44260</v>
      </c>
      <c r="S5" s="21"/>
      <c r="T5" s="21"/>
      <c r="U5" s="92" t="s">
        <v>694</v>
      </c>
      <c r="V5" s="92" t="s">
        <v>685</v>
      </c>
      <c r="W5" s="93">
        <v>30</v>
      </c>
    </row>
    <row r="6" spans="1:23" ht="15.75" thickBot="1" x14ac:dyDescent="0.3">
      <c r="A6" s="5" t="s">
        <v>526</v>
      </c>
      <c r="B6" s="10" t="s">
        <v>186</v>
      </c>
      <c r="C6" s="5">
        <v>0</v>
      </c>
      <c r="D6" s="10"/>
      <c r="E6" s="10"/>
      <c r="F6" s="10" t="s">
        <v>576</v>
      </c>
      <c r="N6" s="23"/>
      <c r="O6" s="24"/>
      <c r="P6" s="24"/>
      <c r="Q6" s="24"/>
      <c r="R6" s="24"/>
      <c r="S6" s="24"/>
      <c r="T6" s="24"/>
      <c r="U6" s="94"/>
      <c r="V6" s="94" t="s">
        <v>59</v>
      </c>
      <c r="W6" s="95">
        <v>40</v>
      </c>
    </row>
    <row r="7" spans="1:23" ht="15.75" thickBot="1" x14ac:dyDescent="0.3">
      <c r="A7" s="5" t="s">
        <v>375</v>
      </c>
      <c r="B7" s="10" t="s">
        <v>186</v>
      </c>
      <c r="C7" s="5">
        <v>0</v>
      </c>
      <c r="D7" s="10"/>
      <c r="E7" s="10" t="s">
        <v>3</v>
      </c>
      <c r="F7" s="10" t="s">
        <v>387</v>
      </c>
      <c r="N7" t="s">
        <v>686</v>
      </c>
    </row>
    <row r="8" spans="1:23" x14ac:dyDescent="0.25">
      <c r="A8" s="5" t="s">
        <v>388</v>
      </c>
      <c r="B8" s="10" t="s">
        <v>186</v>
      </c>
      <c r="C8" s="5">
        <v>0</v>
      </c>
      <c r="D8" s="10" t="s">
        <v>389</v>
      </c>
      <c r="E8" s="10"/>
      <c r="F8" s="10" t="s">
        <v>387</v>
      </c>
      <c r="N8" s="85">
        <v>1</v>
      </c>
      <c r="O8" s="85">
        <v>200</v>
      </c>
      <c r="P8" s="10"/>
      <c r="Q8" s="10"/>
      <c r="R8" s="10"/>
      <c r="U8" s="87"/>
      <c r="V8" s="88"/>
      <c r="W8" s="89"/>
    </row>
    <row r="9" spans="1:23" x14ac:dyDescent="0.25">
      <c r="A9" s="5" t="s">
        <v>390</v>
      </c>
      <c r="B9" s="10" t="s">
        <v>37</v>
      </c>
      <c r="C9" s="5"/>
      <c r="D9" s="10" t="s">
        <v>391</v>
      </c>
      <c r="E9" s="10"/>
      <c r="F9" s="10"/>
      <c r="N9" s="85">
        <v>2</v>
      </c>
      <c r="O9" s="85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392</v>
      </c>
      <c r="B10" s="10" t="s">
        <v>186</v>
      </c>
      <c r="C10" s="10" t="s">
        <v>399</v>
      </c>
      <c r="D10" s="10" t="s">
        <v>393</v>
      </c>
      <c r="E10" s="10"/>
      <c r="F10" s="10" t="s">
        <v>395</v>
      </c>
      <c r="N10" s="85">
        <v>3</v>
      </c>
      <c r="O10" s="85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25">
      <c r="N13" s="87"/>
      <c r="O13" s="88"/>
      <c r="P13" s="88"/>
      <c r="Q13" s="88"/>
      <c r="R13" s="88"/>
      <c r="S13" s="88"/>
      <c r="T13" s="88"/>
      <c r="U13" s="88" t="s">
        <v>693</v>
      </c>
      <c r="V13" s="88" t="s">
        <v>83</v>
      </c>
      <c r="W13" s="89" t="s">
        <v>375</v>
      </c>
    </row>
    <row r="14" spans="1:23" x14ac:dyDescent="0.25">
      <c r="N14" s="62" t="s">
        <v>100</v>
      </c>
      <c r="O14" s="59" t="s">
        <v>685</v>
      </c>
      <c r="P14" s="59">
        <v>200</v>
      </c>
      <c r="Q14" s="21" t="s">
        <v>525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525</v>
      </c>
      <c r="H15" s="47" t="s">
        <v>526</v>
      </c>
      <c r="N15" s="90"/>
      <c r="O15" s="91"/>
      <c r="P15" s="91"/>
      <c r="Q15" s="91"/>
      <c r="R15" s="91"/>
      <c r="S15" s="91"/>
      <c r="T15" s="91"/>
      <c r="U15" s="27"/>
      <c r="V15" s="27" t="s">
        <v>88</v>
      </c>
      <c r="W15" s="26">
        <v>50</v>
      </c>
    </row>
    <row r="16" spans="1:23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92" t="s">
        <v>694</v>
      </c>
      <c r="V16" s="92" t="s">
        <v>685</v>
      </c>
      <c r="W16" s="93">
        <v>30</v>
      </c>
    </row>
    <row r="17" spans="1:23" ht="15.75" thickBot="1" x14ac:dyDescent="0.3">
      <c r="A17">
        <v>111</v>
      </c>
      <c r="B17" t="s">
        <v>409</v>
      </c>
      <c r="C17">
        <v>-50</v>
      </c>
      <c r="D17">
        <v>-2</v>
      </c>
      <c r="E17" t="s">
        <v>402</v>
      </c>
      <c r="F17">
        <v>25</v>
      </c>
      <c r="N17" s="23"/>
      <c r="O17" s="24"/>
      <c r="P17" s="24"/>
      <c r="Q17" s="24"/>
      <c r="R17" s="24"/>
      <c r="S17" s="24"/>
      <c r="T17" s="24"/>
      <c r="U17" s="94"/>
      <c r="V17" s="94" t="s">
        <v>59</v>
      </c>
      <c r="W17" s="95">
        <v>40</v>
      </c>
    </row>
    <row r="18" spans="1:23" x14ac:dyDescent="0.25">
      <c r="A18">
        <v>112</v>
      </c>
      <c r="B18" t="s">
        <v>410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x14ac:dyDescent="0.25">
      <c r="A20">
        <v>211</v>
      </c>
      <c r="B20" s="13" t="s">
        <v>411</v>
      </c>
      <c r="C20">
        <v>100</v>
      </c>
      <c r="D20">
        <v>-8</v>
      </c>
      <c r="E20" t="s">
        <v>403</v>
      </c>
      <c r="F20">
        <v>10</v>
      </c>
      <c r="N20" s="13" t="s">
        <v>116</v>
      </c>
      <c r="O20" s="87"/>
      <c r="P20" s="88"/>
      <c r="Q20" s="88"/>
      <c r="R20" s="88"/>
      <c r="S20" s="89"/>
      <c r="U20" s="87"/>
      <c r="V20" s="88"/>
      <c r="W20" s="89"/>
    </row>
    <row r="21" spans="1:23" x14ac:dyDescent="0.25">
      <c r="A21">
        <v>211</v>
      </c>
      <c r="B21" s="13" t="s">
        <v>412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413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414</v>
      </c>
      <c r="C23">
        <v>150</v>
      </c>
      <c r="D23">
        <v>5</v>
      </c>
      <c r="E23" t="s">
        <v>404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420</v>
      </c>
      <c r="D25" s="55"/>
      <c r="E25" s="55"/>
    </row>
    <row r="26" spans="1:23" ht="15.75" thickBot="1" x14ac:dyDescent="0.3">
      <c r="B26" t="s">
        <v>421</v>
      </c>
      <c r="D26" s="55"/>
      <c r="E26" s="55"/>
    </row>
    <row r="27" spans="1:23" x14ac:dyDescent="0.25">
      <c r="B27" s="63" t="s">
        <v>417</v>
      </c>
      <c r="C27" s="64" t="s">
        <v>83</v>
      </c>
      <c r="D27" s="57"/>
      <c r="E27" s="58"/>
    </row>
    <row r="28" spans="1:23" x14ac:dyDescent="0.25">
      <c r="B28" s="62" t="s">
        <v>88</v>
      </c>
      <c r="C28" s="59" t="s">
        <v>61</v>
      </c>
      <c r="D28" s="21">
        <v>100</v>
      </c>
      <c r="E28" s="22"/>
    </row>
    <row r="29" spans="1:23" x14ac:dyDescent="0.25">
      <c r="B29" s="62"/>
      <c r="C29" s="59" t="s">
        <v>411</v>
      </c>
      <c r="D29" s="21">
        <v>100</v>
      </c>
      <c r="E29" s="22"/>
    </row>
    <row r="30" spans="1:23" x14ac:dyDescent="0.25">
      <c r="B30" s="62"/>
      <c r="C30" s="59" t="s">
        <v>412</v>
      </c>
      <c r="D30" s="21">
        <v>100</v>
      </c>
      <c r="E30" s="68">
        <f>SUM(D28:D30)</f>
        <v>300</v>
      </c>
    </row>
    <row r="31" spans="1:23" x14ac:dyDescent="0.25">
      <c r="B31" s="65" t="s">
        <v>89</v>
      </c>
      <c r="C31" s="60" t="s">
        <v>413</v>
      </c>
      <c r="D31" s="21">
        <v>150</v>
      </c>
      <c r="E31" s="22"/>
    </row>
    <row r="32" spans="1:23" ht="15.75" thickBot="1" x14ac:dyDescent="0.3">
      <c r="B32" s="66"/>
      <c r="C32" s="61" t="s">
        <v>414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topLeftCell="A15" zoomScale="130" zoomScaleNormal="130" workbookViewId="0">
      <selection activeCell="A19" sqref="A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4.5703125" bestFit="1" customWidth="1"/>
    <col min="4" max="4" width="12.140625" bestFit="1" customWidth="1"/>
    <col min="5" max="5" width="35" customWidth="1"/>
    <col min="6" max="6" width="24.140625" customWidth="1"/>
    <col min="7" max="7" width="28.85546875" customWidth="1"/>
    <col min="8" max="8" width="8.140625" bestFit="1" customWidth="1"/>
    <col min="9" max="9" width="10.5703125" customWidth="1"/>
    <col min="11" max="12" width="10.425781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424</v>
      </c>
      <c r="B3" s="10"/>
      <c r="C3" s="10"/>
      <c r="D3" s="10" t="s">
        <v>384</v>
      </c>
      <c r="E3" s="10" t="s">
        <v>3</v>
      </c>
      <c r="F3" s="10" t="s">
        <v>851</v>
      </c>
    </row>
    <row r="4" spans="1:7" x14ac:dyDescent="0.25">
      <c r="A4" s="10" t="s">
        <v>385</v>
      </c>
      <c r="B4" s="10"/>
      <c r="C4" s="10" t="s">
        <v>760</v>
      </c>
      <c r="D4" s="10" t="s">
        <v>386</v>
      </c>
      <c r="E4" s="10" t="s">
        <v>3</v>
      </c>
      <c r="F4" s="10" t="s">
        <v>856</v>
      </c>
    </row>
    <row r="5" spans="1:7" x14ac:dyDescent="0.25">
      <c r="A5" s="5" t="s">
        <v>422</v>
      </c>
      <c r="B5" s="10"/>
      <c r="C5" s="5"/>
      <c r="D5" s="10" t="s">
        <v>384</v>
      </c>
      <c r="E5" s="10" t="s">
        <v>3</v>
      </c>
      <c r="F5" s="10"/>
    </row>
    <row r="6" spans="1:7" x14ac:dyDescent="0.25">
      <c r="A6" s="5" t="s">
        <v>423</v>
      </c>
      <c r="B6" s="10" t="s">
        <v>7</v>
      </c>
      <c r="C6" s="5"/>
      <c r="D6" s="10"/>
      <c r="E6" s="10"/>
      <c r="F6" s="10"/>
    </row>
    <row r="7" spans="1:7" x14ac:dyDescent="0.25">
      <c r="A7" s="5" t="s">
        <v>549</v>
      </c>
      <c r="B7" s="10" t="s">
        <v>95</v>
      </c>
      <c r="C7" s="10"/>
      <c r="D7" s="10"/>
      <c r="E7" s="10" t="s">
        <v>853</v>
      </c>
      <c r="F7" s="10" t="s">
        <v>757</v>
      </c>
    </row>
    <row r="8" spans="1:7" x14ac:dyDescent="0.25">
      <c r="A8" s="5" t="s">
        <v>550</v>
      </c>
      <c r="B8" s="10" t="s">
        <v>37</v>
      </c>
      <c r="C8" s="5"/>
      <c r="D8" s="10"/>
      <c r="E8" s="10"/>
      <c r="F8" s="10"/>
    </row>
    <row r="9" spans="1:7" x14ac:dyDescent="0.25">
      <c r="A9" s="5" t="s">
        <v>551</v>
      </c>
      <c r="B9" s="10" t="s">
        <v>95</v>
      </c>
      <c r="C9" s="10"/>
      <c r="D9" s="10"/>
      <c r="E9" s="10" t="s">
        <v>852</v>
      </c>
      <c r="F9" s="10" t="s">
        <v>756</v>
      </c>
    </row>
    <row r="10" spans="1:7" x14ac:dyDescent="0.25">
      <c r="A10" s="5" t="s">
        <v>552</v>
      </c>
      <c r="B10" s="10" t="s">
        <v>37</v>
      </c>
      <c r="C10" s="5"/>
      <c r="D10" s="10"/>
      <c r="E10" s="10"/>
      <c r="F10" s="10" t="s">
        <v>756</v>
      </c>
    </row>
    <row r="11" spans="1:7" x14ac:dyDescent="0.25">
      <c r="A11" s="5" t="s">
        <v>375</v>
      </c>
      <c r="B11" s="10" t="s">
        <v>186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425</v>
      </c>
      <c r="B12" s="10" t="s">
        <v>7</v>
      </c>
      <c r="C12" s="10"/>
      <c r="D12" s="10"/>
      <c r="E12" s="10"/>
      <c r="F12" s="10"/>
    </row>
    <row r="13" spans="1:7" x14ac:dyDescent="0.25">
      <c r="A13" s="5" t="s">
        <v>426</v>
      </c>
      <c r="B13" s="10" t="s">
        <v>7</v>
      </c>
      <c r="C13" s="10" t="s">
        <v>702</v>
      </c>
      <c r="D13" s="10"/>
      <c r="E13" s="10"/>
      <c r="F13" s="10"/>
    </row>
    <row r="14" spans="1:7" ht="30" x14ac:dyDescent="0.25">
      <c r="A14" s="5" t="s">
        <v>490</v>
      </c>
      <c r="B14" s="10" t="s">
        <v>95</v>
      </c>
      <c r="C14" s="10" t="s">
        <v>758</v>
      </c>
      <c r="D14" s="10"/>
      <c r="E14" s="5" t="s">
        <v>854</v>
      </c>
      <c r="F14" s="5" t="s">
        <v>759</v>
      </c>
    </row>
    <row r="15" spans="1:7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25">
      <c r="A16" s="5" t="s">
        <v>57</v>
      </c>
      <c r="B16" s="10" t="s">
        <v>41</v>
      </c>
      <c r="C16" s="10"/>
      <c r="D16" s="10"/>
      <c r="E16" s="10"/>
      <c r="F16" s="10"/>
    </row>
    <row r="18" spans="1:12" ht="45" x14ac:dyDescent="0.25">
      <c r="A18" s="120" t="s">
        <v>871</v>
      </c>
    </row>
    <row r="19" spans="1:12" s="1" customFormat="1" x14ac:dyDescent="0.2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25">
      <c r="A20">
        <v>1</v>
      </c>
      <c r="B20">
        <v>1</v>
      </c>
      <c r="C20">
        <v>1</v>
      </c>
      <c r="D20" t="s">
        <v>427</v>
      </c>
      <c r="E20">
        <v>123</v>
      </c>
      <c r="F20" s="55">
        <v>44228</v>
      </c>
      <c r="G20">
        <v>50</v>
      </c>
      <c r="I20" t="s">
        <v>376</v>
      </c>
    </row>
    <row r="21" spans="1:12" x14ac:dyDescent="0.25">
      <c r="A21">
        <v>1</v>
      </c>
      <c r="B21">
        <v>1</v>
      </c>
      <c r="C21">
        <v>2</v>
      </c>
      <c r="D21" t="s">
        <v>428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25">
      <c r="A22">
        <v>1</v>
      </c>
      <c r="B22">
        <v>1</v>
      </c>
      <c r="C22">
        <v>34</v>
      </c>
      <c r="D22" t="s">
        <v>429</v>
      </c>
      <c r="E22">
        <v>4621122</v>
      </c>
      <c r="F22" s="55">
        <v>44230</v>
      </c>
      <c r="G22">
        <v>50</v>
      </c>
      <c r="I22" t="s">
        <v>376</v>
      </c>
    </row>
    <row r="23" spans="1:12" x14ac:dyDescent="0.25">
      <c r="A23">
        <v>1</v>
      </c>
      <c r="B23">
        <v>1</v>
      </c>
      <c r="C23">
        <v>5</v>
      </c>
      <c r="D23" t="s">
        <v>430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25">
      <c r="A24">
        <v>2</v>
      </c>
      <c r="B24">
        <v>1</v>
      </c>
      <c r="C24">
        <v>6</v>
      </c>
      <c r="D24" t="s">
        <v>431</v>
      </c>
      <c r="G24">
        <v>80</v>
      </c>
      <c r="I24" t="s">
        <v>376</v>
      </c>
      <c r="J24">
        <v>12</v>
      </c>
      <c r="K24" s="55">
        <v>44232</v>
      </c>
    </row>
    <row r="25" spans="1:12" x14ac:dyDescent="0.25">
      <c r="A25">
        <v>2</v>
      </c>
      <c r="B25">
        <v>1</v>
      </c>
      <c r="C25">
        <v>8</v>
      </c>
      <c r="D25" t="s">
        <v>431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25">
      <c r="A26">
        <v>1</v>
      </c>
      <c r="B26">
        <v>2</v>
      </c>
      <c r="C26">
        <v>1</v>
      </c>
      <c r="D26" t="s">
        <v>431</v>
      </c>
      <c r="G26">
        <v>58</v>
      </c>
      <c r="I26" t="s">
        <v>376</v>
      </c>
      <c r="J26">
        <v>5</v>
      </c>
      <c r="K26" s="55">
        <v>44234</v>
      </c>
    </row>
    <row r="27" spans="1:12" x14ac:dyDescent="0.25">
      <c r="A27">
        <v>1</v>
      </c>
      <c r="B27">
        <v>2</v>
      </c>
      <c r="C27">
        <v>1</v>
      </c>
      <c r="D27" t="s">
        <v>436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25">
      <c r="A28">
        <v>1</v>
      </c>
      <c r="B28">
        <v>2</v>
      </c>
      <c r="C28">
        <v>2</v>
      </c>
      <c r="D28" t="s">
        <v>432</v>
      </c>
      <c r="E28">
        <v>55</v>
      </c>
      <c r="F28" s="55">
        <v>44236</v>
      </c>
      <c r="G28">
        <v>52</v>
      </c>
      <c r="I28" t="s">
        <v>376</v>
      </c>
    </row>
    <row r="29" spans="1:12" x14ac:dyDescent="0.25">
      <c r="A29">
        <v>1</v>
      </c>
      <c r="B29">
        <v>2</v>
      </c>
      <c r="C29">
        <v>3</v>
      </c>
      <c r="D29" t="s">
        <v>433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25">
      <c r="A30">
        <v>2</v>
      </c>
      <c r="B30">
        <v>1</v>
      </c>
      <c r="C30">
        <v>1</v>
      </c>
      <c r="D30" t="s">
        <v>434</v>
      </c>
      <c r="E30">
        <v>44</v>
      </c>
      <c r="F30" s="55">
        <v>44238</v>
      </c>
      <c r="G30">
        <v>52</v>
      </c>
      <c r="I30" t="s">
        <v>376</v>
      </c>
    </row>
    <row r="31" spans="1:12" x14ac:dyDescent="0.25">
      <c r="A31">
        <v>2</v>
      </c>
      <c r="B31">
        <v>1</v>
      </c>
      <c r="C31">
        <v>1</v>
      </c>
      <c r="D31" t="s">
        <v>435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F9" sqref="F9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25">
      <c r="A8">
        <v>1</v>
      </c>
      <c r="B8" t="s">
        <v>80</v>
      </c>
      <c r="C8"/>
    </row>
    <row r="9" spans="1:12" x14ac:dyDescent="0.25">
      <c r="A9">
        <v>2</v>
      </c>
      <c r="B9" t="s">
        <v>81</v>
      </c>
      <c r="C9"/>
    </row>
    <row r="10" spans="1:12" x14ac:dyDescent="0.25">
      <c r="A10">
        <v>3</v>
      </c>
      <c r="B10" t="s">
        <v>216</v>
      </c>
      <c r="C10"/>
    </row>
    <row r="11" spans="1:12" x14ac:dyDescent="0.25">
      <c r="A11">
        <v>4</v>
      </c>
      <c r="B11" t="s">
        <v>217</v>
      </c>
      <c r="C11"/>
    </row>
    <row r="12" spans="1:12" x14ac:dyDescent="0.25">
      <c r="A12">
        <v>5</v>
      </c>
      <c r="B12" t="s">
        <v>80</v>
      </c>
      <c r="C12"/>
    </row>
    <row r="13" spans="1:12" x14ac:dyDescent="0.25">
      <c r="A13">
        <v>6</v>
      </c>
      <c r="B13" t="s">
        <v>81</v>
      </c>
      <c r="C13"/>
    </row>
    <row r="14" spans="1:12" x14ac:dyDescent="0.25">
      <c r="A14">
        <v>7</v>
      </c>
      <c r="B14" t="s">
        <v>216</v>
      </c>
      <c r="C14"/>
    </row>
    <row r="15" spans="1:12" x14ac:dyDescent="0.25">
      <c r="A15">
        <v>8</v>
      </c>
      <c r="B15" t="s">
        <v>266</v>
      </c>
      <c r="C15"/>
    </row>
    <row r="16" spans="1:12" x14ac:dyDescent="0.2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topLeftCell="A2" zoomScale="110" zoomScaleNormal="110" workbookViewId="0">
      <selection activeCell="D7" sqref="D7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4.5703125" bestFit="1" customWidth="1"/>
    <col min="4" max="4" width="13.85546875" customWidth="1"/>
    <col min="5" max="5" width="14.5703125" customWidth="1"/>
    <col min="6" max="6" width="52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437</v>
      </c>
      <c r="B3" s="10" t="s">
        <v>7</v>
      </c>
      <c r="C3" s="10" t="s">
        <v>438</v>
      </c>
      <c r="D3" s="10"/>
      <c r="E3" s="10" t="s">
        <v>3</v>
      </c>
      <c r="F3" s="10"/>
    </row>
    <row r="4" spans="1:7" x14ac:dyDescent="0.25">
      <c r="A4" s="5" t="s">
        <v>426</v>
      </c>
      <c r="B4" s="10" t="s">
        <v>7</v>
      </c>
      <c r="C4" s="10" t="s">
        <v>465</v>
      </c>
      <c r="D4" s="10"/>
      <c r="E4" s="10" t="s">
        <v>3</v>
      </c>
      <c r="F4" s="10"/>
    </row>
    <row r="5" spans="1:7" x14ac:dyDescent="0.25">
      <c r="A5" s="5" t="s">
        <v>753</v>
      </c>
      <c r="B5" s="10" t="s">
        <v>95</v>
      </c>
      <c r="C5" s="5"/>
      <c r="D5" s="10"/>
      <c r="E5" s="10" t="s">
        <v>3</v>
      </c>
      <c r="F5" s="10"/>
    </row>
    <row r="6" spans="1:7" x14ac:dyDescent="0.25">
      <c r="A6" s="10" t="s">
        <v>385</v>
      </c>
      <c r="B6" s="10"/>
      <c r="C6" s="10"/>
      <c r="D6" s="10" t="s">
        <v>386</v>
      </c>
      <c r="E6" s="10" t="s">
        <v>3</v>
      </c>
      <c r="F6" s="10" t="s">
        <v>754</v>
      </c>
    </row>
    <row r="7" spans="1:7" x14ac:dyDescent="0.25">
      <c r="A7" s="5" t="s">
        <v>439</v>
      </c>
      <c r="B7" s="10"/>
      <c r="C7" s="5"/>
      <c r="D7" s="10" t="s">
        <v>440</v>
      </c>
      <c r="E7" s="10" t="s">
        <v>3</v>
      </c>
      <c r="F7" s="10" t="s">
        <v>763</v>
      </c>
    </row>
    <row r="8" spans="1:7" x14ac:dyDescent="0.25">
      <c r="A8" s="5" t="s">
        <v>750</v>
      </c>
      <c r="B8" s="10"/>
      <c r="C8" s="5"/>
      <c r="D8" s="10" t="s">
        <v>441</v>
      </c>
      <c r="E8" s="10"/>
      <c r="F8" s="10"/>
    </row>
    <row r="9" spans="1:7" x14ac:dyDescent="0.25">
      <c r="A9" s="5" t="s">
        <v>443</v>
      </c>
      <c r="B9" s="10"/>
      <c r="C9" s="5"/>
      <c r="D9" s="10"/>
      <c r="E9" s="10"/>
      <c r="F9" s="10"/>
    </row>
    <row r="10" spans="1:7" x14ac:dyDescent="0.25">
      <c r="A10" s="5" t="s">
        <v>442</v>
      </c>
      <c r="B10" s="10"/>
      <c r="C10" s="5"/>
      <c r="D10" s="10"/>
      <c r="E10" s="10"/>
      <c r="F10" s="10"/>
    </row>
    <row r="11" spans="1:7" ht="30" x14ac:dyDescent="0.25">
      <c r="A11" s="5" t="s">
        <v>444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445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446</v>
      </c>
      <c r="B13" s="10" t="s">
        <v>447</v>
      </c>
      <c r="C13" s="10" t="s">
        <v>49</v>
      </c>
      <c r="D13" s="10"/>
      <c r="E13" s="10"/>
      <c r="F13" s="10"/>
    </row>
    <row r="14" spans="1:7" x14ac:dyDescent="0.25">
      <c r="A14" s="5" t="s">
        <v>448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449</v>
      </c>
      <c r="B15" s="10" t="s">
        <v>37</v>
      </c>
      <c r="C15" s="10"/>
      <c r="D15" s="10"/>
      <c r="E15" s="10" t="s">
        <v>3</v>
      </c>
      <c r="F15" s="10"/>
    </row>
    <row r="16" spans="1:7" x14ac:dyDescent="0.2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450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456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451</v>
      </c>
      <c r="B19" s="10" t="s">
        <v>447</v>
      </c>
      <c r="C19" s="10" t="s">
        <v>49</v>
      </c>
      <c r="D19" s="10"/>
      <c r="E19" s="10" t="s">
        <v>3</v>
      </c>
      <c r="F19" s="10"/>
    </row>
    <row r="20" spans="1:9" x14ac:dyDescent="0.25">
      <c r="A20" s="5" t="s">
        <v>452</v>
      </c>
      <c r="B20" s="10" t="s">
        <v>455</v>
      </c>
      <c r="C20" s="10"/>
      <c r="D20" s="10"/>
      <c r="E20" s="10" t="s">
        <v>3</v>
      </c>
      <c r="F20" s="10"/>
    </row>
    <row r="21" spans="1:9" x14ac:dyDescent="0.25">
      <c r="A21" s="70" t="s">
        <v>454</v>
      </c>
      <c r="B21" s="10" t="s">
        <v>455</v>
      </c>
      <c r="C21" s="10"/>
      <c r="D21" s="10"/>
      <c r="E21" s="10" t="s">
        <v>3</v>
      </c>
      <c r="F21" s="10"/>
    </row>
    <row r="22" spans="1:9" x14ac:dyDescent="0.25">
      <c r="A22" s="10" t="s">
        <v>453</v>
      </c>
      <c r="B22" s="10" t="s">
        <v>455</v>
      </c>
      <c r="C22" s="10"/>
      <c r="D22" s="10"/>
      <c r="E22" s="10" t="s">
        <v>3</v>
      </c>
      <c r="F22" s="10"/>
    </row>
    <row r="23" spans="1:9" x14ac:dyDescent="0.25">
      <c r="A23" s="5" t="s">
        <v>457</v>
      </c>
      <c r="B23" s="10"/>
      <c r="C23" s="10"/>
      <c r="D23" s="10" t="s">
        <v>752</v>
      </c>
      <c r="E23" s="10"/>
      <c r="F23" s="10" t="s">
        <v>751</v>
      </c>
    </row>
    <row r="24" spans="1:9" x14ac:dyDescent="0.25">
      <c r="A24" s="5" t="s">
        <v>464</v>
      </c>
      <c r="B24" s="10" t="s">
        <v>95</v>
      </c>
      <c r="C24" s="10"/>
      <c r="D24" s="10"/>
      <c r="E24" s="10" t="s">
        <v>3</v>
      </c>
      <c r="F24" s="10" t="s">
        <v>764</v>
      </c>
    </row>
    <row r="25" spans="1:9" x14ac:dyDescent="0.25">
      <c r="A25" s="5" t="s">
        <v>458</v>
      </c>
      <c r="B25" s="10" t="s">
        <v>186</v>
      </c>
      <c r="C25" s="10"/>
      <c r="D25" s="10"/>
      <c r="E25" s="10" t="s">
        <v>3</v>
      </c>
      <c r="F25" s="10"/>
    </row>
    <row r="26" spans="1:9" x14ac:dyDescent="0.25">
      <c r="A26" s="5" t="s">
        <v>205</v>
      </c>
      <c r="B26" s="10"/>
      <c r="C26" s="10"/>
      <c r="D26" s="10" t="s">
        <v>766</v>
      </c>
      <c r="E26" s="10"/>
      <c r="F26" s="10"/>
    </row>
    <row r="27" spans="1:9" x14ac:dyDescent="0.2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2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2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459</v>
      </c>
      <c r="B5" s="10"/>
      <c r="C5" s="5"/>
      <c r="D5" s="10" t="s">
        <v>565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594</v>
      </c>
      <c r="C11" s="10" t="s">
        <v>570</v>
      </c>
      <c r="D11" s="4"/>
      <c r="E11" s="4"/>
    </row>
    <row r="12" spans="1:7" x14ac:dyDescent="0.25">
      <c r="A12" s="5">
        <v>1</v>
      </c>
      <c r="B12" s="10" t="s">
        <v>595</v>
      </c>
      <c r="C12" s="10" t="s">
        <v>571</v>
      </c>
      <c r="D12" s="4"/>
      <c r="E12" s="4"/>
    </row>
    <row r="13" spans="1:7" x14ac:dyDescent="0.25">
      <c r="A13" s="5">
        <v>1</v>
      </c>
      <c r="B13" s="10" t="s">
        <v>596</v>
      </c>
      <c r="C13" s="10" t="s">
        <v>572</v>
      </c>
      <c r="D13" s="4"/>
      <c r="E13" s="4"/>
    </row>
    <row r="14" spans="1:7" x14ac:dyDescent="0.25">
      <c r="A14" s="5">
        <v>2</v>
      </c>
      <c r="B14" s="10" t="s">
        <v>594</v>
      </c>
      <c r="C14" s="10" t="s">
        <v>573</v>
      </c>
    </row>
    <row r="15" spans="1:7" x14ac:dyDescent="0.25">
      <c r="A15" s="5">
        <v>2</v>
      </c>
      <c r="B15" s="10" t="s">
        <v>594</v>
      </c>
      <c r="C15" s="10" t="s">
        <v>574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459</v>
      </c>
      <c r="B3" s="10"/>
      <c r="C3" s="10"/>
      <c r="D3" s="10" t="s">
        <v>460</v>
      </c>
      <c r="E3" s="10" t="s">
        <v>3</v>
      </c>
      <c r="F3" s="10"/>
    </row>
    <row r="4" spans="1:9" x14ac:dyDescent="0.25">
      <c r="A4" s="10" t="s">
        <v>461</v>
      </c>
      <c r="B4" s="10" t="s">
        <v>6</v>
      </c>
      <c r="C4" s="10" t="s">
        <v>466</v>
      </c>
      <c r="D4" s="10"/>
      <c r="E4" s="10" t="s">
        <v>3</v>
      </c>
      <c r="F4" s="10"/>
    </row>
    <row r="5" spans="1:9" x14ac:dyDescent="0.25">
      <c r="A5" s="5" t="s">
        <v>462</v>
      </c>
      <c r="B5" s="10" t="s">
        <v>95</v>
      </c>
      <c r="C5" s="5"/>
      <c r="D5" s="10"/>
      <c r="E5" s="10" t="s">
        <v>3</v>
      </c>
      <c r="F5" s="10"/>
    </row>
    <row r="6" spans="1:9" x14ac:dyDescent="0.25">
      <c r="A6" s="5" t="s">
        <v>463</v>
      </c>
      <c r="B6" s="10" t="s">
        <v>95</v>
      </c>
      <c r="C6" s="5"/>
      <c r="D6" s="10"/>
      <c r="E6" s="10" t="s">
        <v>3</v>
      </c>
      <c r="F6" s="10"/>
    </row>
    <row r="7" spans="1:9" x14ac:dyDescent="0.25">
      <c r="A7" s="5" t="s">
        <v>464</v>
      </c>
      <c r="B7" s="10" t="s">
        <v>95</v>
      </c>
      <c r="C7" s="5"/>
      <c r="D7" s="10"/>
      <c r="E7" s="10" t="s">
        <v>3</v>
      </c>
      <c r="F7" s="10" t="s">
        <v>765</v>
      </c>
    </row>
    <row r="8" spans="1:9" x14ac:dyDescent="0.25">
      <c r="A8" s="5" t="s">
        <v>458</v>
      </c>
      <c r="B8" s="10" t="s">
        <v>186</v>
      </c>
      <c r="C8" s="5"/>
      <c r="D8" s="10"/>
      <c r="E8" s="10" t="s">
        <v>3</v>
      </c>
      <c r="F8" s="10"/>
    </row>
    <row r="9" spans="1:9" x14ac:dyDescent="0.25">
      <c r="A9" s="5" t="s">
        <v>425</v>
      </c>
      <c r="B9" s="10" t="s">
        <v>455</v>
      </c>
      <c r="C9" s="5"/>
      <c r="D9" s="10"/>
      <c r="E9" s="10"/>
      <c r="F9" s="10"/>
    </row>
    <row r="10" spans="1:9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zoomScale="140" zoomScaleNormal="140" workbookViewId="0">
      <selection activeCell="A11" sqref="A11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652</v>
      </c>
    </row>
    <row r="6" spans="1:7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25">
      <c r="A8" s="10" t="s">
        <v>742</v>
      </c>
      <c r="B8" s="10" t="s">
        <v>56</v>
      </c>
      <c r="C8" s="5" t="b">
        <v>0</v>
      </c>
      <c r="D8" s="10"/>
      <c r="E8" s="10" t="s">
        <v>3</v>
      </c>
      <c r="F8" s="10"/>
      <c r="G8" s="10" t="s">
        <v>939</v>
      </c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1" spans="1:7" s="1" customFormat="1" x14ac:dyDescent="0.25">
      <c r="A11"/>
      <c r="B11"/>
      <c r="C11" s="2"/>
      <c r="D11"/>
      <c r="E11"/>
    </row>
    <row r="12" spans="1:7" s="1" customFormat="1" x14ac:dyDescent="0.25">
      <c r="A12" s="1" t="s">
        <v>120</v>
      </c>
      <c r="B12" s="8" t="s">
        <v>92</v>
      </c>
      <c r="C12" s="8" t="s">
        <v>94</v>
      </c>
      <c r="D12" s="8" t="s">
        <v>96</v>
      </c>
      <c r="E12" s="8" t="s">
        <v>205</v>
      </c>
      <c r="F12" s="8" t="s">
        <v>97</v>
      </c>
      <c r="G12" s="110" t="s">
        <v>742</v>
      </c>
    </row>
    <row r="13" spans="1:7" x14ac:dyDescent="0.25">
      <c r="A13">
        <v>1</v>
      </c>
      <c r="B13" s="10">
        <v>1</v>
      </c>
      <c r="C13" s="16">
        <v>43466</v>
      </c>
      <c r="D13" s="18">
        <f>C13+364</f>
        <v>43830</v>
      </c>
      <c r="E13" s="10">
        <v>1</v>
      </c>
      <c r="F13" s="10" t="s">
        <v>100</v>
      </c>
      <c r="G13" s="17" t="s">
        <v>59</v>
      </c>
    </row>
    <row r="14" spans="1:7" x14ac:dyDescent="0.25">
      <c r="A14">
        <v>2</v>
      </c>
      <c r="B14" s="10">
        <v>2</v>
      </c>
      <c r="C14" s="16">
        <v>43831</v>
      </c>
      <c r="D14" s="18">
        <f>C14+365</f>
        <v>44196</v>
      </c>
      <c r="E14" s="10">
        <v>1</v>
      </c>
      <c r="F14" s="10" t="s">
        <v>100</v>
      </c>
      <c r="G14" s="17" t="s">
        <v>60</v>
      </c>
    </row>
    <row r="15" spans="1:7" x14ac:dyDescent="0.25">
      <c r="A15">
        <v>3</v>
      </c>
      <c r="B15" s="10">
        <v>3</v>
      </c>
      <c r="C15" s="16">
        <v>44197</v>
      </c>
      <c r="D15" s="18">
        <f t="shared" ref="D15:D19" si="0">C15+364</f>
        <v>44561</v>
      </c>
      <c r="E15" s="10">
        <v>1</v>
      </c>
      <c r="F15" s="71" t="s">
        <v>98</v>
      </c>
      <c r="G15" s="17" t="s">
        <v>60</v>
      </c>
    </row>
    <row r="16" spans="1:7" x14ac:dyDescent="0.25">
      <c r="A16">
        <v>4</v>
      </c>
      <c r="B16" s="10">
        <v>1</v>
      </c>
      <c r="C16" s="16">
        <v>43922</v>
      </c>
      <c r="D16" s="18">
        <f t="shared" si="0"/>
        <v>44286</v>
      </c>
      <c r="E16" s="10">
        <v>2</v>
      </c>
      <c r="F16" s="10" t="s">
        <v>100</v>
      </c>
      <c r="G16" s="17" t="s">
        <v>59</v>
      </c>
    </row>
    <row r="17" spans="1:7" x14ac:dyDescent="0.25">
      <c r="A17">
        <v>5</v>
      </c>
      <c r="B17" s="10">
        <v>2</v>
      </c>
      <c r="C17" s="16">
        <v>44287</v>
      </c>
      <c r="D17" s="18">
        <f t="shared" si="0"/>
        <v>44651</v>
      </c>
      <c r="E17" s="10">
        <v>2</v>
      </c>
      <c r="F17" s="10" t="s">
        <v>98</v>
      </c>
      <c r="G17" s="17" t="s">
        <v>60</v>
      </c>
    </row>
    <row r="18" spans="1:7" x14ac:dyDescent="0.25">
      <c r="A18">
        <v>6</v>
      </c>
      <c r="B18" s="19">
        <v>1</v>
      </c>
      <c r="C18" s="16">
        <v>44378</v>
      </c>
      <c r="D18" s="16">
        <f t="shared" si="0"/>
        <v>44742</v>
      </c>
      <c r="E18" s="19">
        <v>3</v>
      </c>
      <c r="F18" s="10" t="b">
        <v>1</v>
      </c>
      <c r="G18" s="17" t="s">
        <v>60</v>
      </c>
    </row>
    <row r="19" spans="1:7" x14ac:dyDescent="0.25">
      <c r="A19">
        <v>7</v>
      </c>
      <c r="B19" s="19">
        <v>1</v>
      </c>
      <c r="C19" s="16">
        <v>44287</v>
      </c>
      <c r="D19" s="75">
        <f t="shared" si="0"/>
        <v>44651</v>
      </c>
      <c r="E19" s="19">
        <v>4</v>
      </c>
      <c r="F19" s="19" t="s">
        <v>98</v>
      </c>
      <c r="G19" s="17" t="s">
        <v>60</v>
      </c>
    </row>
    <row r="20" spans="1:7" s="111" customFormat="1" x14ac:dyDescent="0.25">
      <c r="A20" s="111">
        <v>8</v>
      </c>
      <c r="B20" s="113">
        <v>0</v>
      </c>
      <c r="C20" s="114">
        <f>D20-364</f>
        <v>43922</v>
      </c>
      <c r="D20" s="115">
        <f>C21-1</f>
        <v>44286</v>
      </c>
      <c r="E20" s="113">
        <v>5</v>
      </c>
      <c r="F20" s="113" t="s">
        <v>100</v>
      </c>
      <c r="G20" s="113" t="s">
        <v>59</v>
      </c>
    </row>
    <row r="21" spans="1:7" s="111" customFormat="1" x14ac:dyDescent="0.25">
      <c r="A21" s="111">
        <v>9</v>
      </c>
      <c r="B21" s="113">
        <v>1</v>
      </c>
      <c r="C21" s="116">
        <v>44287</v>
      </c>
      <c r="D21" s="117">
        <f t="shared" ref="D21" si="1">C21+364</f>
        <v>44651</v>
      </c>
      <c r="E21" s="113">
        <v>5</v>
      </c>
      <c r="F21" s="113" t="s">
        <v>98</v>
      </c>
      <c r="G21" s="113" t="s">
        <v>60</v>
      </c>
    </row>
    <row r="22" spans="1:7" s="111" customFormat="1" x14ac:dyDescent="0.25">
      <c r="A22" s="111">
        <v>10</v>
      </c>
      <c r="B22" s="113">
        <v>2</v>
      </c>
      <c r="C22" s="116">
        <f>D21+1</f>
        <v>44652</v>
      </c>
      <c r="D22" s="144">
        <f>C22+365</f>
        <v>45017</v>
      </c>
      <c r="E22" s="113">
        <v>5</v>
      </c>
      <c r="F22" s="113" t="s">
        <v>98</v>
      </c>
      <c r="G22" s="113" t="s">
        <v>60</v>
      </c>
    </row>
    <row r="23" spans="1:7" s="111" customFormat="1" x14ac:dyDescent="0.25">
      <c r="A23" s="111">
        <v>11</v>
      </c>
      <c r="B23" s="113">
        <v>3</v>
      </c>
      <c r="C23" s="116">
        <f>D22+1</f>
        <v>45018</v>
      </c>
      <c r="D23" s="144">
        <f>C23+365</f>
        <v>45383</v>
      </c>
      <c r="E23" s="113">
        <v>5</v>
      </c>
      <c r="F23" s="113" t="s">
        <v>98</v>
      </c>
      <c r="G23" s="113" t="s">
        <v>60</v>
      </c>
    </row>
    <row r="24" spans="1:7" x14ac:dyDescent="0.25">
      <c r="A24" t="s">
        <v>746</v>
      </c>
    </row>
    <row r="25" spans="1:7" x14ac:dyDescent="0.25">
      <c r="A25" t="s">
        <v>739</v>
      </c>
    </row>
    <row r="26" spans="1:7" x14ac:dyDescent="0.25">
      <c r="A26" t="s">
        <v>740</v>
      </c>
    </row>
    <row r="27" spans="1:7" x14ac:dyDescent="0.25">
      <c r="A27" t="s">
        <v>741</v>
      </c>
    </row>
    <row r="28" spans="1:7" x14ac:dyDescent="0.25">
      <c r="A28" t="s">
        <v>743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abSelected="1" zoomScale="110" zoomScaleNormal="110" workbookViewId="0">
      <pane xSplit="6" ySplit="1" topLeftCell="G47" activePane="bottomRight" state="frozen"/>
      <selection pane="topRight" activeCell="G1" sqref="G1"/>
      <selection pane="bottomLeft" activeCell="A2" sqref="A2"/>
      <selection pane="bottomRight" activeCell="C68" sqref="C68"/>
    </sheetView>
  </sheetViews>
  <sheetFormatPr defaultColWidth="9.140625" defaultRowHeight="15" outlineLevelCol="1" x14ac:dyDescent="0.25"/>
  <cols>
    <col min="1" max="1" width="20.85546875" style="2" bestFit="1" customWidth="1"/>
    <col min="2" max="2" width="20.42578125" style="2" bestFit="1" customWidth="1"/>
    <col min="3" max="3" width="39.5703125" style="2" customWidth="1"/>
    <col min="4" max="4" width="19" style="2" bestFit="1" customWidth="1"/>
    <col min="5" max="5" width="22.7109375" style="2" customWidth="1"/>
    <col min="6" max="6" width="47.5703125" style="2" bestFit="1" customWidth="1"/>
    <col min="7" max="7" width="15" style="167" bestFit="1" customWidth="1"/>
    <col min="8" max="8" width="13.7109375" style="2" hidden="1" customWidth="1" outlineLevel="1"/>
    <col min="9" max="9" width="12.5703125" style="2" hidden="1" customWidth="1" outlineLevel="1"/>
    <col min="10" max="10" width="10.7109375" style="2" customWidth="1" collapsed="1"/>
    <col min="11" max="16384" width="9.140625" style="2"/>
  </cols>
  <sheetData>
    <row r="1" spans="1:10" s="189" customFormat="1" ht="45" x14ac:dyDescent="0.25">
      <c r="A1" s="51" t="s">
        <v>0</v>
      </c>
      <c r="B1" s="51" t="s">
        <v>5</v>
      </c>
      <c r="C1" s="51" t="s">
        <v>11</v>
      </c>
      <c r="D1" s="51"/>
      <c r="E1" s="51"/>
      <c r="F1" s="51"/>
      <c r="G1" s="188" t="s">
        <v>997</v>
      </c>
      <c r="H1" s="189" t="s">
        <v>1006</v>
      </c>
      <c r="I1" s="189" t="s">
        <v>1007</v>
      </c>
      <c r="J1" s="188" t="s">
        <v>997</v>
      </c>
    </row>
    <row r="2" spans="1:10" x14ac:dyDescent="0.25">
      <c r="A2" s="5" t="s">
        <v>1</v>
      </c>
      <c r="B2" s="5" t="s">
        <v>6</v>
      </c>
      <c r="C2" s="5"/>
      <c r="D2" s="5" t="s">
        <v>2</v>
      </c>
      <c r="E2" s="5" t="s">
        <v>3</v>
      </c>
      <c r="F2" s="5"/>
      <c r="G2" s="167">
        <v>1</v>
      </c>
      <c r="H2" s="2">
        <v>1</v>
      </c>
      <c r="I2" s="2">
        <v>1</v>
      </c>
      <c r="J2" s="167">
        <v>2</v>
      </c>
    </row>
    <row r="3" spans="1:10" ht="30" x14ac:dyDescent="0.25">
      <c r="A3" s="5" t="s">
        <v>469</v>
      </c>
      <c r="B3" s="5" t="s">
        <v>7</v>
      </c>
      <c r="C3" s="5" t="s">
        <v>711</v>
      </c>
      <c r="D3" s="5"/>
      <c r="E3" s="5" t="s">
        <v>3</v>
      </c>
      <c r="F3" s="5"/>
      <c r="G3" s="167" t="s">
        <v>1048</v>
      </c>
      <c r="H3" s="2" t="s">
        <v>998</v>
      </c>
      <c r="I3" s="2" t="s">
        <v>998</v>
      </c>
      <c r="J3" s="167" t="s">
        <v>998</v>
      </c>
    </row>
    <row r="4" spans="1:10" x14ac:dyDescent="0.25">
      <c r="A4" s="5" t="s">
        <v>467</v>
      </c>
      <c r="B4" s="5"/>
      <c r="C4" s="5" t="s">
        <v>468</v>
      </c>
      <c r="D4" s="5"/>
      <c r="E4" s="5" t="s">
        <v>3</v>
      </c>
      <c r="F4" s="5" t="s">
        <v>881</v>
      </c>
      <c r="G4" s="167" t="s">
        <v>999</v>
      </c>
      <c r="H4" s="2" t="s">
        <v>999</v>
      </c>
      <c r="I4" s="2" t="s">
        <v>999</v>
      </c>
      <c r="J4" s="167" t="s">
        <v>1014</v>
      </c>
    </row>
    <row r="5" spans="1:10" ht="60" x14ac:dyDescent="0.25">
      <c r="A5" s="5" t="s">
        <v>470</v>
      </c>
      <c r="B5" s="5" t="s">
        <v>95</v>
      </c>
      <c r="C5" s="5" t="s">
        <v>940</v>
      </c>
      <c r="D5" s="5"/>
      <c r="E5" s="5" t="s">
        <v>3</v>
      </c>
      <c r="F5" s="5" t="s">
        <v>471</v>
      </c>
      <c r="G5" s="168">
        <v>44287</v>
      </c>
      <c r="H5" s="165">
        <v>44287</v>
      </c>
      <c r="I5" s="165">
        <v>44287</v>
      </c>
      <c r="J5" s="168">
        <v>44287</v>
      </c>
    </row>
    <row r="6" spans="1:10" ht="30" x14ac:dyDescent="0.25">
      <c r="A6" s="5" t="s">
        <v>472</v>
      </c>
      <c r="B6" s="5" t="s">
        <v>7</v>
      </c>
      <c r="C6" s="5" t="s">
        <v>455</v>
      </c>
      <c r="D6" s="5"/>
      <c r="E6" s="5"/>
      <c r="F6" s="5"/>
      <c r="G6" s="167" t="s">
        <v>1000</v>
      </c>
      <c r="H6" s="2" t="s">
        <v>1000</v>
      </c>
      <c r="I6" s="2" t="s">
        <v>1000</v>
      </c>
      <c r="J6" s="167" t="s">
        <v>1000</v>
      </c>
    </row>
    <row r="7" spans="1:10" ht="30" x14ac:dyDescent="0.25">
      <c r="A7" s="5" t="s">
        <v>516</v>
      </c>
      <c r="B7" s="5" t="s">
        <v>7</v>
      </c>
      <c r="C7" s="5"/>
      <c r="D7" s="5" t="s">
        <v>938</v>
      </c>
      <c r="E7" s="5"/>
      <c r="F7" s="5"/>
      <c r="J7" s="167"/>
    </row>
    <row r="8" spans="1:10" ht="60" x14ac:dyDescent="0.25">
      <c r="A8" s="5" t="s">
        <v>487</v>
      </c>
      <c r="B8" s="5" t="s">
        <v>7</v>
      </c>
      <c r="C8" s="5"/>
      <c r="D8" s="5"/>
      <c r="E8" s="5" t="s">
        <v>1038</v>
      </c>
      <c r="F8" s="5" t="s">
        <v>736</v>
      </c>
      <c r="J8" s="167"/>
    </row>
    <row r="9" spans="1:10" ht="30" x14ac:dyDescent="0.25">
      <c r="A9" s="5" t="s">
        <v>507</v>
      </c>
      <c r="B9" s="5"/>
      <c r="C9" s="5" t="s">
        <v>508</v>
      </c>
      <c r="D9" s="5"/>
      <c r="E9" s="5" t="s">
        <v>1039</v>
      </c>
      <c r="F9" s="5" t="s">
        <v>882</v>
      </c>
      <c r="J9" s="167"/>
    </row>
    <row r="10" spans="1:10" ht="45" x14ac:dyDescent="0.25">
      <c r="A10" s="170" t="s">
        <v>473</v>
      </c>
      <c r="B10" s="5" t="s">
        <v>7</v>
      </c>
      <c r="C10" s="5" t="s">
        <v>712</v>
      </c>
      <c r="D10" s="5" t="s">
        <v>713</v>
      </c>
      <c r="E10" s="5" t="s">
        <v>3</v>
      </c>
      <c r="F10" s="5" t="s">
        <v>716</v>
      </c>
      <c r="G10" s="169" t="s">
        <v>360</v>
      </c>
      <c r="H10" s="13" t="s">
        <v>367</v>
      </c>
      <c r="I10" s="13" t="s">
        <v>364</v>
      </c>
      <c r="J10" s="169" t="s">
        <v>360</v>
      </c>
    </row>
    <row r="11" spans="1:10" ht="30" x14ac:dyDescent="0.25">
      <c r="A11" s="170" t="s">
        <v>474</v>
      </c>
      <c r="B11" s="5" t="s">
        <v>475</v>
      </c>
      <c r="C11" s="5" t="s">
        <v>715</v>
      </c>
      <c r="D11" s="5" t="s">
        <v>1040</v>
      </c>
      <c r="E11" s="5" t="s">
        <v>3</v>
      </c>
      <c r="F11" s="5" t="s">
        <v>883</v>
      </c>
      <c r="G11" s="167" t="b">
        <v>0</v>
      </c>
      <c r="H11" s="2" t="b">
        <v>0</v>
      </c>
      <c r="I11" s="2" t="b">
        <v>0</v>
      </c>
      <c r="J11" s="167" t="b">
        <v>0</v>
      </c>
    </row>
    <row r="12" spans="1:10" ht="30" x14ac:dyDescent="0.25">
      <c r="A12" s="31" t="s">
        <v>476</v>
      </c>
      <c r="B12" s="5" t="s">
        <v>475</v>
      </c>
      <c r="C12" s="5" t="s">
        <v>49</v>
      </c>
      <c r="D12" s="5"/>
      <c r="E12" s="5" t="s">
        <v>717</v>
      </c>
      <c r="F12" s="5"/>
      <c r="G12" s="167" t="b">
        <v>0</v>
      </c>
      <c r="H12" s="2" t="b">
        <v>0</v>
      </c>
      <c r="I12" s="2" t="b">
        <v>0</v>
      </c>
      <c r="J12" s="167" t="b">
        <v>0</v>
      </c>
    </row>
    <row r="13" spans="1:10" ht="30" x14ac:dyDescent="0.25">
      <c r="A13" s="5" t="s">
        <v>491</v>
      </c>
      <c r="B13" s="5" t="s">
        <v>95</v>
      </c>
      <c r="C13" s="5"/>
      <c r="D13" s="5"/>
      <c r="E13" s="5" t="s">
        <v>718</v>
      </c>
      <c r="F13" s="5"/>
      <c r="J13" s="167"/>
    </row>
    <row r="14" spans="1:10" ht="30" x14ac:dyDescent="0.25">
      <c r="A14" s="5" t="s">
        <v>493</v>
      </c>
      <c r="B14" s="5" t="s">
        <v>475</v>
      </c>
      <c r="C14" s="5" t="s">
        <v>49</v>
      </c>
      <c r="D14" s="5"/>
      <c r="E14" s="5" t="s">
        <v>718</v>
      </c>
      <c r="F14" s="5"/>
      <c r="J14" s="167"/>
    </row>
    <row r="15" spans="1:10" ht="30" x14ac:dyDescent="0.25">
      <c r="A15" s="5" t="s">
        <v>494</v>
      </c>
      <c r="B15" s="5" t="s">
        <v>95</v>
      </c>
      <c r="C15" s="5"/>
      <c r="D15" s="5"/>
      <c r="E15" s="5" t="s">
        <v>718</v>
      </c>
      <c r="F15" s="5"/>
      <c r="J15" s="167"/>
    </row>
    <row r="16" spans="1:10" ht="30" x14ac:dyDescent="0.25">
      <c r="A16" s="5" t="s">
        <v>495</v>
      </c>
      <c r="B16" s="5" t="s">
        <v>95</v>
      </c>
      <c r="C16" s="5"/>
      <c r="D16" s="5" t="s">
        <v>818</v>
      </c>
      <c r="E16" s="5" t="s">
        <v>718</v>
      </c>
      <c r="F16" s="5"/>
      <c r="J16" s="167"/>
    </row>
    <row r="17" spans="1:10" ht="30" x14ac:dyDescent="0.25">
      <c r="A17" s="5" t="s">
        <v>496</v>
      </c>
      <c r="B17" s="5" t="s">
        <v>475</v>
      </c>
      <c r="C17" s="5" t="s">
        <v>49</v>
      </c>
      <c r="D17" s="5"/>
      <c r="E17" s="5" t="s">
        <v>718</v>
      </c>
      <c r="F17" s="5" t="s">
        <v>1041</v>
      </c>
      <c r="J17" s="167"/>
    </row>
    <row r="18" spans="1:10" ht="30" x14ac:dyDescent="0.25">
      <c r="A18" s="5" t="s">
        <v>497</v>
      </c>
      <c r="B18" s="5" t="s">
        <v>95</v>
      </c>
      <c r="C18" s="5"/>
      <c r="D18" s="5"/>
      <c r="E18" s="5" t="s">
        <v>718</v>
      </c>
      <c r="F18" s="5"/>
      <c r="J18" s="167"/>
    </row>
    <row r="19" spans="1:10" ht="30" x14ac:dyDescent="0.25">
      <c r="A19" s="5" t="s">
        <v>498</v>
      </c>
      <c r="B19" s="5" t="s">
        <v>475</v>
      </c>
      <c r="C19" s="5" t="s">
        <v>500</v>
      </c>
      <c r="D19" s="5"/>
      <c r="E19" s="5" t="s">
        <v>718</v>
      </c>
      <c r="F19" s="5"/>
      <c r="J19" s="167"/>
    </row>
    <row r="20" spans="1:10" ht="30" x14ac:dyDescent="0.25">
      <c r="A20" s="5" t="s">
        <v>499</v>
      </c>
      <c r="B20" s="5" t="s">
        <v>95</v>
      </c>
      <c r="C20" s="5"/>
      <c r="D20" s="5"/>
      <c r="E20" s="5" t="s">
        <v>718</v>
      </c>
      <c r="F20" s="5"/>
      <c r="J20" s="167"/>
    </row>
    <row r="21" spans="1:10" x14ac:dyDescent="0.25">
      <c r="A21" s="5" t="s">
        <v>710</v>
      </c>
      <c r="B21" s="5"/>
      <c r="C21" s="5" t="s">
        <v>1017</v>
      </c>
      <c r="D21" s="5" t="s">
        <v>477</v>
      </c>
      <c r="E21" s="5" t="s">
        <v>3</v>
      </c>
      <c r="F21" s="5" t="s">
        <v>1018</v>
      </c>
      <c r="G21" s="167">
        <v>1</v>
      </c>
      <c r="H21" s="2">
        <v>1</v>
      </c>
      <c r="I21" s="2">
        <v>1</v>
      </c>
      <c r="J21" s="167">
        <v>1</v>
      </c>
    </row>
    <row r="22" spans="1:10" x14ac:dyDescent="0.25">
      <c r="A22" s="5" t="s">
        <v>478</v>
      </c>
      <c r="B22" s="5" t="s">
        <v>7</v>
      </c>
      <c r="C22" s="5" t="s">
        <v>479</v>
      </c>
      <c r="D22" s="5"/>
      <c r="E22" s="5" t="s">
        <v>714</v>
      </c>
      <c r="F22" s="5" t="s">
        <v>1042</v>
      </c>
      <c r="G22" s="167">
        <v>12</v>
      </c>
      <c r="H22" s="2">
        <v>12</v>
      </c>
      <c r="I22" s="2">
        <v>12</v>
      </c>
      <c r="J22" s="167">
        <v>12</v>
      </c>
    </row>
    <row r="23" spans="1:10" ht="26.25" customHeight="1" x14ac:dyDescent="0.25">
      <c r="A23" s="5" t="s">
        <v>481</v>
      </c>
      <c r="B23" s="5" t="s">
        <v>7</v>
      </c>
      <c r="C23" s="5" t="s">
        <v>120</v>
      </c>
      <c r="D23" s="5" t="s">
        <v>482</v>
      </c>
      <c r="E23" s="5"/>
      <c r="F23" s="5" t="s">
        <v>884</v>
      </c>
      <c r="H23" s="35" t="s">
        <v>1008</v>
      </c>
      <c r="I23" s="35" t="s">
        <v>1008</v>
      </c>
      <c r="J23" s="167"/>
    </row>
    <row r="24" spans="1:10" x14ac:dyDescent="0.25">
      <c r="A24" s="5" t="s">
        <v>483</v>
      </c>
      <c r="B24" s="5" t="s">
        <v>41</v>
      </c>
      <c r="C24" s="5"/>
      <c r="D24" s="5"/>
      <c r="E24" s="5"/>
      <c r="F24" s="5" t="s">
        <v>884</v>
      </c>
      <c r="H24" s="166">
        <v>44288</v>
      </c>
      <c r="I24" s="166">
        <v>44288</v>
      </c>
      <c r="J24" s="167"/>
    </row>
    <row r="25" spans="1:10" x14ac:dyDescent="0.25">
      <c r="A25" s="5" t="s">
        <v>509</v>
      </c>
      <c r="B25" s="5" t="s">
        <v>7</v>
      </c>
      <c r="C25" s="5"/>
      <c r="D25" s="5"/>
      <c r="E25" s="5"/>
      <c r="F25" s="5" t="s">
        <v>884</v>
      </c>
      <c r="H25" s="35" t="s">
        <v>1009</v>
      </c>
      <c r="I25" s="35" t="s">
        <v>1009</v>
      </c>
      <c r="J25" s="167"/>
    </row>
    <row r="26" spans="1:10" x14ac:dyDescent="0.25">
      <c r="A26" s="5" t="s">
        <v>484</v>
      </c>
      <c r="B26" s="5" t="s">
        <v>7</v>
      </c>
      <c r="C26" s="5"/>
      <c r="D26" s="5"/>
      <c r="E26" s="5" t="s">
        <v>709</v>
      </c>
      <c r="F26" s="5"/>
      <c r="J26" s="167"/>
    </row>
    <row r="27" spans="1:10" x14ac:dyDescent="0.25">
      <c r="A27" s="5" t="s">
        <v>485</v>
      </c>
      <c r="B27" s="5" t="s">
        <v>95</v>
      </c>
      <c r="C27" s="5"/>
      <c r="D27" s="5"/>
      <c r="E27" s="5" t="s">
        <v>709</v>
      </c>
      <c r="F27" s="5"/>
      <c r="J27" s="167"/>
    </row>
    <row r="28" spans="1:10" x14ac:dyDescent="0.25">
      <c r="A28" s="5" t="s">
        <v>562</v>
      </c>
      <c r="B28" s="5" t="s">
        <v>7</v>
      </c>
      <c r="C28" s="5"/>
      <c r="D28" s="5"/>
      <c r="E28" s="5" t="s">
        <v>709</v>
      </c>
      <c r="F28" s="5"/>
      <c r="J28" s="167"/>
    </row>
    <row r="29" spans="1:10" x14ac:dyDescent="0.25">
      <c r="A29" s="5" t="s">
        <v>563</v>
      </c>
      <c r="B29" s="5" t="s">
        <v>7</v>
      </c>
      <c r="C29" s="5"/>
      <c r="D29" s="5"/>
      <c r="E29" s="5" t="s">
        <v>709</v>
      </c>
      <c r="F29" s="5"/>
      <c r="J29" s="167"/>
    </row>
    <row r="30" spans="1:10" x14ac:dyDescent="0.25">
      <c r="A30" s="5" t="s">
        <v>942</v>
      </c>
      <c r="B30" s="5" t="s">
        <v>7</v>
      </c>
      <c r="C30" s="5"/>
      <c r="D30" s="5"/>
      <c r="E30" s="5" t="s">
        <v>708</v>
      </c>
      <c r="F30" s="5"/>
      <c r="G30" s="167">
        <v>123</v>
      </c>
      <c r="H30" s="2">
        <v>123</v>
      </c>
      <c r="I30" s="2">
        <v>123</v>
      </c>
      <c r="J30" s="167">
        <v>123</v>
      </c>
    </row>
    <row r="31" spans="1:10" x14ac:dyDescent="0.25">
      <c r="A31" s="5" t="s">
        <v>1001</v>
      </c>
      <c r="B31" s="5" t="s">
        <v>95</v>
      </c>
      <c r="C31" s="5"/>
      <c r="D31" s="5"/>
      <c r="E31" s="5" t="s">
        <v>708</v>
      </c>
      <c r="F31" s="5"/>
      <c r="G31" s="168">
        <v>44287</v>
      </c>
      <c r="H31" s="165">
        <v>44287</v>
      </c>
      <c r="I31" s="165">
        <v>44287</v>
      </c>
      <c r="J31" s="168">
        <v>44287</v>
      </c>
    </row>
    <row r="32" spans="1:10" x14ac:dyDescent="0.25">
      <c r="A32" s="5" t="s">
        <v>170</v>
      </c>
      <c r="B32" s="5" t="s">
        <v>7</v>
      </c>
      <c r="C32" s="5"/>
      <c r="D32" s="5"/>
      <c r="E32" s="5" t="s">
        <v>714</v>
      </c>
      <c r="F32" s="5"/>
      <c r="G32" s="167" t="s">
        <v>1002</v>
      </c>
      <c r="H32" s="2" t="s">
        <v>1002</v>
      </c>
      <c r="I32" s="2" t="s">
        <v>1002</v>
      </c>
      <c r="J32" s="167" t="s">
        <v>1002</v>
      </c>
    </row>
    <row r="33" spans="1:10" x14ac:dyDescent="0.25">
      <c r="A33" s="5" t="s">
        <v>560</v>
      </c>
      <c r="B33" s="5" t="s">
        <v>7</v>
      </c>
      <c r="C33" s="5"/>
      <c r="D33" s="5"/>
      <c r="E33" s="5" t="s">
        <v>708</v>
      </c>
      <c r="F33" s="5"/>
      <c r="G33" s="167" t="s">
        <v>33</v>
      </c>
      <c r="H33" s="2" t="s">
        <v>33</v>
      </c>
      <c r="I33" s="2" t="s">
        <v>33</v>
      </c>
      <c r="J33" s="167" t="str">
        <f>transactions_details!D23</f>
        <v>xyz</v>
      </c>
    </row>
    <row r="34" spans="1:10" x14ac:dyDescent="0.25">
      <c r="A34" s="5" t="s">
        <v>561</v>
      </c>
      <c r="B34" s="5" t="s">
        <v>7</v>
      </c>
      <c r="C34" s="5"/>
      <c r="D34" s="5"/>
      <c r="E34" s="5" t="s">
        <v>708</v>
      </c>
      <c r="F34" s="5"/>
      <c r="G34" s="167" t="s">
        <v>1003</v>
      </c>
      <c r="H34" s="2" t="s">
        <v>1003</v>
      </c>
      <c r="I34" s="2" t="s">
        <v>1003</v>
      </c>
      <c r="J34" s="167" t="s">
        <v>1015</v>
      </c>
    </row>
    <row r="35" spans="1:10" ht="30" x14ac:dyDescent="0.25">
      <c r="A35" s="5" t="s">
        <v>719</v>
      </c>
      <c r="B35" s="5" t="s">
        <v>488</v>
      </c>
      <c r="C35" s="5"/>
      <c r="D35" s="5"/>
      <c r="E35" s="5" t="s">
        <v>720</v>
      </c>
      <c r="F35" s="5" t="s">
        <v>489</v>
      </c>
      <c r="J35" s="167"/>
    </row>
    <row r="36" spans="1:10" ht="30" x14ac:dyDescent="0.25">
      <c r="A36" s="5" t="s">
        <v>549</v>
      </c>
      <c r="B36" s="5" t="s">
        <v>95</v>
      </c>
      <c r="C36" s="5"/>
      <c r="D36" s="5"/>
      <c r="E36" s="5" t="s">
        <v>720</v>
      </c>
      <c r="F36" s="5"/>
      <c r="J36" s="167"/>
    </row>
    <row r="37" spans="1:10" ht="30" x14ac:dyDescent="0.25">
      <c r="A37" s="5" t="s">
        <v>533</v>
      </c>
      <c r="B37" s="5" t="s">
        <v>7</v>
      </c>
      <c r="C37" s="5" t="s">
        <v>535</v>
      </c>
      <c r="D37" s="5"/>
      <c r="E37" s="5" t="s">
        <v>720</v>
      </c>
      <c r="F37" s="5" t="s">
        <v>544</v>
      </c>
      <c r="J37" s="167"/>
    </row>
    <row r="38" spans="1:10" ht="30" x14ac:dyDescent="0.25">
      <c r="A38" s="5" t="s">
        <v>531</v>
      </c>
      <c r="B38" s="5" t="s">
        <v>488</v>
      </c>
      <c r="C38" s="5" t="s">
        <v>885</v>
      </c>
      <c r="D38" s="5"/>
      <c r="E38" s="5" t="s">
        <v>720</v>
      </c>
      <c r="F38" s="5" t="s">
        <v>888</v>
      </c>
      <c r="J38" s="167"/>
    </row>
    <row r="39" spans="1:10" ht="30" x14ac:dyDescent="0.25">
      <c r="A39" s="5" t="s">
        <v>532</v>
      </c>
      <c r="B39" s="5" t="s">
        <v>95</v>
      </c>
      <c r="C39" s="5"/>
      <c r="D39" s="5"/>
      <c r="E39" s="5" t="s">
        <v>720</v>
      </c>
      <c r="F39" s="5" t="s">
        <v>721</v>
      </c>
      <c r="J39" s="167"/>
    </row>
    <row r="40" spans="1:10" ht="30" x14ac:dyDescent="0.25">
      <c r="A40" s="5" t="s">
        <v>534</v>
      </c>
      <c r="B40" s="5" t="s">
        <v>7</v>
      </c>
      <c r="C40" s="5" t="s">
        <v>535</v>
      </c>
      <c r="D40" s="5"/>
      <c r="E40" s="5" t="s">
        <v>720</v>
      </c>
      <c r="F40" s="5"/>
      <c r="J40" s="167"/>
    </row>
    <row r="41" spans="1:10" ht="30" x14ac:dyDescent="0.25">
      <c r="A41" s="5" t="s">
        <v>545</v>
      </c>
      <c r="B41" s="5" t="s">
        <v>7</v>
      </c>
      <c r="C41" s="5" t="s">
        <v>546</v>
      </c>
      <c r="D41" s="5" t="s">
        <v>548</v>
      </c>
      <c r="E41" s="5" t="s">
        <v>720</v>
      </c>
      <c r="F41" s="5" t="s">
        <v>547</v>
      </c>
      <c r="J41" s="167"/>
    </row>
    <row r="42" spans="1:10" ht="30" x14ac:dyDescent="0.25">
      <c r="A42" s="5" t="s">
        <v>490</v>
      </c>
      <c r="B42" s="5" t="s">
        <v>95</v>
      </c>
      <c r="C42" s="5" t="s">
        <v>1004</v>
      </c>
      <c r="D42" s="5"/>
      <c r="E42" s="5" t="s">
        <v>720</v>
      </c>
      <c r="F42" s="5" t="s">
        <v>886</v>
      </c>
      <c r="J42" s="167"/>
    </row>
    <row r="43" spans="1:10" x14ac:dyDescent="0.25">
      <c r="A43" s="5" t="s">
        <v>887</v>
      </c>
      <c r="B43" s="5" t="s">
        <v>7</v>
      </c>
      <c r="C43" s="5" t="s">
        <v>560</v>
      </c>
      <c r="D43" s="5"/>
      <c r="E43" s="5" t="s">
        <v>708</v>
      </c>
      <c r="F43" s="5"/>
      <c r="G43" s="167" t="s">
        <v>1016</v>
      </c>
      <c r="H43" s="2" t="s">
        <v>116</v>
      </c>
      <c r="I43" s="2" t="s">
        <v>116</v>
      </c>
      <c r="J43" s="167" t="s">
        <v>116</v>
      </c>
    </row>
    <row r="44" spans="1:10" x14ac:dyDescent="0.25">
      <c r="A44" s="5" t="s">
        <v>557</v>
      </c>
      <c r="B44" s="5" t="s">
        <v>7</v>
      </c>
      <c r="C44" s="5" t="s">
        <v>561</v>
      </c>
      <c r="D44" s="5"/>
      <c r="E44" s="5" t="s">
        <v>708</v>
      </c>
      <c r="F44" s="5"/>
      <c r="G44" s="167" t="s">
        <v>1005</v>
      </c>
      <c r="H44" s="2" t="s">
        <v>1005</v>
      </c>
      <c r="I44" s="2" t="s">
        <v>1005</v>
      </c>
      <c r="J44" s="167" t="s">
        <v>1005</v>
      </c>
    </row>
    <row r="45" spans="1:10" x14ac:dyDescent="0.25">
      <c r="A45" s="5" t="s">
        <v>558</v>
      </c>
      <c r="B45" s="5" t="s">
        <v>7</v>
      </c>
      <c r="C45" s="5" t="s">
        <v>562</v>
      </c>
      <c r="D45" s="5"/>
      <c r="E45" s="5" t="s">
        <v>709</v>
      </c>
      <c r="F45" s="5"/>
      <c r="J45" s="167"/>
    </row>
    <row r="46" spans="1:10" x14ac:dyDescent="0.25">
      <c r="A46" s="5" t="s">
        <v>559</v>
      </c>
      <c r="B46" s="5" t="s">
        <v>7</v>
      </c>
      <c r="C46" s="5" t="s">
        <v>563</v>
      </c>
      <c r="D46" s="5"/>
      <c r="E46" s="5" t="s">
        <v>709</v>
      </c>
      <c r="F46" s="5"/>
      <c r="J46" s="167"/>
    </row>
    <row r="47" spans="1:10" ht="30" x14ac:dyDescent="0.25">
      <c r="A47" s="170" t="s">
        <v>1043</v>
      </c>
      <c r="B47" s="5" t="s">
        <v>475</v>
      </c>
      <c r="C47" s="5" t="b">
        <v>0</v>
      </c>
      <c r="D47" s="5"/>
      <c r="E47" s="5" t="s">
        <v>1036</v>
      </c>
      <c r="F47" s="5" t="s">
        <v>1037</v>
      </c>
      <c r="G47" s="167" t="b">
        <v>0</v>
      </c>
      <c r="J47" s="167"/>
    </row>
    <row r="48" spans="1:10" ht="17.25" customHeight="1" x14ac:dyDescent="0.25">
      <c r="A48" s="5" t="s">
        <v>58</v>
      </c>
      <c r="B48" s="5" t="s">
        <v>7</v>
      </c>
      <c r="C48" s="5"/>
      <c r="D48" s="5"/>
      <c r="E48" s="5" t="s">
        <v>3</v>
      </c>
      <c r="F48" s="5"/>
      <c r="J48" s="167"/>
    </row>
    <row r="49" spans="1:10" ht="18" customHeight="1" x14ac:dyDescent="0.25">
      <c r="A49" s="5" t="s">
        <v>57</v>
      </c>
      <c r="B49" s="5" t="s">
        <v>41</v>
      </c>
      <c r="C49" s="5"/>
      <c r="D49" s="5"/>
      <c r="E49" s="5" t="s">
        <v>3</v>
      </c>
      <c r="F49" s="5"/>
      <c r="J49" s="167"/>
    </row>
    <row r="53" spans="1:10" s="3" customFormat="1" x14ac:dyDescent="0.25">
      <c r="A53" s="105" t="str">
        <f>A4</f>
        <v>voucher No</v>
      </c>
      <c r="B53" s="105" t="str">
        <f>A3</f>
        <v>transaction type</v>
      </c>
      <c r="C53" s="105" t="str">
        <f>A5</f>
        <v>transaction_date</v>
      </c>
      <c r="D53" s="105" t="str">
        <f>A6</f>
        <v>narration</v>
      </c>
      <c r="E53" s="105" t="str">
        <f>A26</f>
        <v>invoice_no</v>
      </c>
      <c r="F53" s="3" t="s">
        <v>1051</v>
      </c>
      <c r="G53" s="167"/>
    </row>
    <row r="54" spans="1:10" s="193" customFormat="1" x14ac:dyDescent="0.25">
      <c r="A54" s="193" t="s">
        <v>1050</v>
      </c>
      <c r="B54" s="194" t="s">
        <v>1049</v>
      </c>
      <c r="C54" s="194">
        <v>44197</v>
      </c>
      <c r="D54" s="193" t="s">
        <v>1052</v>
      </c>
      <c r="E54" s="193" t="s">
        <v>1055</v>
      </c>
      <c r="F54" s="195">
        <v>1</v>
      </c>
      <c r="G54" s="196"/>
    </row>
    <row r="55" spans="1:10" x14ac:dyDescent="0.25">
      <c r="A55" s="2" t="s">
        <v>727</v>
      </c>
      <c r="B55" s="2" t="s">
        <v>729</v>
      </c>
      <c r="C55" s="106">
        <v>44198</v>
      </c>
      <c r="D55" s="2" t="s">
        <v>730</v>
      </c>
    </row>
    <row r="56" spans="1:10" x14ac:dyDescent="0.25">
      <c r="A56" s="2" t="s">
        <v>728</v>
      </c>
      <c r="B56" s="2" t="s">
        <v>729</v>
      </c>
      <c r="C56" s="106">
        <v>44199</v>
      </c>
      <c r="D56" s="2" t="s">
        <v>730</v>
      </c>
    </row>
  </sheetData>
  <hyperlinks>
    <hyperlink ref="H23" r:id="rId1"/>
    <hyperlink ref="I23" r:id="rId2"/>
  </hyperlinks>
  <printOptions gridLines="1"/>
  <pageMargins left="0.25" right="0.25" top="0.75" bottom="0.75" header="0.3" footer="0.3"/>
  <pageSetup paperSize="9" scale="72" fitToHeight="0" orientation="landscape" blackAndWhite="1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zoomScale="120" zoomScaleNormal="120" workbookViewId="0">
      <selection activeCell="G19" sqref="G19"/>
    </sheetView>
  </sheetViews>
  <sheetFormatPr defaultRowHeight="15" x14ac:dyDescent="0.25"/>
  <cols>
    <col min="1" max="1" width="19.5703125" customWidth="1"/>
    <col min="2" max="2" width="20.42578125" bestFit="1" customWidth="1"/>
    <col min="3" max="3" width="29.85546875" bestFit="1" customWidth="1"/>
    <col min="4" max="4" width="23.140625" bestFit="1" customWidth="1"/>
    <col min="5" max="5" width="13.5703125" customWidth="1"/>
    <col min="6" max="6" width="30.5703125" bestFit="1" customWidth="1"/>
    <col min="8" max="8" width="11" bestFit="1" customWidth="1"/>
    <col min="9" max="9" width="9.710937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501</v>
      </c>
      <c r="B3" s="10" t="s">
        <v>6</v>
      </c>
      <c r="C3" s="10" t="s">
        <v>504</v>
      </c>
      <c r="D3" s="10"/>
      <c r="E3" s="10" t="s">
        <v>3</v>
      </c>
      <c r="F3" s="10" t="s">
        <v>597</v>
      </c>
    </row>
    <row r="4" spans="1:6" x14ac:dyDescent="0.25">
      <c r="A4" s="10" t="s">
        <v>502</v>
      </c>
      <c r="B4" s="10"/>
      <c r="C4" s="10" t="s">
        <v>503</v>
      </c>
      <c r="D4" s="10"/>
      <c r="E4" s="10" t="s">
        <v>3</v>
      </c>
      <c r="F4" s="10"/>
    </row>
    <row r="5" spans="1:6" x14ac:dyDescent="0.25">
      <c r="A5" s="10" t="s">
        <v>63</v>
      </c>
      <c r="B5" s="10"/>
      <c r="C5" s="5" t="s">
        <v>505</v>
      </c>
      <c r="D5" s="10"/>
      <c r="E5" s="10" t="s">
        <v>3</v>
      </c>
      <c r="F5" s="10"/>
    </row>
    <row r="6" spans="1:6" x14ac:dyDescent="0.25">
      <c r="A6" s="5" t="s">
        <v>525</v>
      </c>
      <c r="B6" s="10" t="s">
        <v>186</v>
      </c>
      <c r="C6" s="5">
        <v>0</v>
      </c>
      <c r="D6" s="10"/>
      <c r="E6" s="10"/>
      <c r="F6" s="10" t="s">
        <v>528</v>
      </c>
    </row>
    <row r="7" spans="1:6" x14ac:dyDescent="0.25">
      <c r="A7" s="5" t="s">
        <v>526</v>
      </c>
      <c r="B7" s="10" t="s">
        <v>186</v>
      </c>
      <c r="C7" s="5">
        <v>0</v>
      </c>
      <c r="D7" s="10"/>
      <c r="E7" s="10"/>
      <c r="F7" s="10" t="s">
        <v>528</v>
      </c>
    </row>
    <row r="8" spans="1:6" x14ac:dyDescent="0.25">
      <c r="A8" s="5" t="s">
        <v>375</v>
      </c>
      <c r="B8" s="10" t="s">
        <v>186</v>
      </c>
      <c r="C8" s="5">
        <v>0</v>
      </c>
      <c r="D8" s="10"/>
      <c r="E8" s="10" t="s">
        <v>3</v>
      </c>
      <c r="F8" s="10" t="s">
        <v>527</v>
      </c>
    </row>
    <row r="9" spans="1:6" x14ac:dyDescent="0.25">
      <c r="A9" s="5" t="s">
        <v>425</v>
      </c>
      <c r="B9" s="10" t="s">
        <v>7</v>
      </c>
      <c r="C9" s="5"/>
      <c r="D9" s="10"/>
      <c r="E9" s="10"/>
      <c r="F9" s="10"/>
    </row>
    <row r="10" spans="1:6" x14ac:dyDescent="0.25">
      <c r="A10" s="5" t="s">
        <v>388</v>
      </c>
      <c r="B10" s="10" t="s">
        <v>186</v>
      </c>
      <c r="C10" s="5">
        <v>0</v>
      </c>
      <c r="D10" s="10"/>
      <c r="E10" s="10"/>
      <c r="F10" s="10" t="s">
        <v>389</v>
      </c>
    </row>
    <row r="11" spans="1:6" ht="30" x14ac:dyDescent="0.25">
      <c r="A11" s="5" t="s">
        <v>392</v>
      </c>
      <c r="B11" s="10" t="s">
        <v>1013</v>
      </c>
      <c r="C11" s="5" t="s">
        <v>1012</v>
      </c>
      <c r="D11" s="10"/>
      <c r="E11" s="10"/>
      <c r="F11" s="10" t="s">
        <v>393</v>
      </c>
    </row>
    <row r="12" spans="1:6" x14ac:dyDescent="0.25">
      <c r="A12" s="5" t="s">
        <v>65</v>
      </c>
      <c r="B12" s="10"/>
      <c r="C12" s="10"/>
      <c r="D12" s="10" t="s">
        <v>391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1" s="47" customFormat="1" x14ac:dyDescent="0.25">
      <c r="A17" s="107" t="str">
        <f>A2</f>
        <v>Id</v>
      </c>
      <c r="B17" s="107" t="str">
        <f>A3</f>
        <v>srno</v>
      </c>
      <c r="C17" s="107" t="str">
        <f>A4</f>
        <v>transaction_Id</v>
      </c>
      <c r="D17" s="107" t="str">
        <f>A5</f>
        <v>ledger id</v>
      </c>
      <c r="E17" s="107" t="str">
        <f>A6</f>
        <v>dr</v>
      </c>
      <c r="F17" s="107" t="str">
        <f>A7</f>
        <v>cr</v>
      </c>
      <c r="G17" s="107" t="str">
        <f>A8</f>
        <v>amount</v>
      </c>
      <c r="H17" s="107" t="str">
        <f>A9</f>
        <v>remarks</v>
      </c>
      <c r="I17" s="107" t="str">
        <f>A10</f>
        <v>fc_amount</v>
      </c>
      <c r="J17" s="107" t="str">
        <f>A11</f>
        <v>fc_rate</v>
      </c>
      <c r="K17" s="107" t="str">
        <f>A12</f>
        <v>currency</v>
      </c>
    </row>
    <row r="18" spans="1:11" x14ac:dyDescent="0.25">
      <c r="A18" s="108">
        <v>1</v>
      </c>
      <c r="B18" s="108">
        <v>2</v>
      </c>
      <c r="C18" s="108">
        <v>1</v>
      </c>
      <c r="D18" s="108" t="s">
        <v>1010</v>
      </c>
      <c r="E18" s="108">
        <v>1000</v>
      </c>
      <c r="F18" s="108"/>
      <c r="G18" s="108">
        <v>1000</v>
      </c>
      <c r="H18" s="108"/>
      <c r="I18" s="108"/>
      <c r="J18" s="108"/>
      <c r="K18" s="108"/>
    </row>
    <row r="19" spans="1:11" x14ac:dyDescent="0.25">
      <c r="A19" s="108">
        <f>A18+1</f>
        <v>2</v>
      </c>
      <c r="B19" s="108">
        <v>1</v>
      </c>
      <c r="C19" s="108">
        <v>1</v>
      </c>
      <c r="D19" s="108" t="str">
        <f>transactions!G33</f>
        <v>abc</v>
      </c>
      <c r="E19" s="108"/>
      <c r="F19" s="108">
        <v>1040</v>
      </c>
      <c r="G19" s="108">
        <v>-1040</v>
      </c>
      <c r="H19" s="108"/>
      <c r="I19" s="108"/>
      <c r="J19" s="108"/>
      <c r="K19" s="108"/>
    </row>
    <row r="20" spans="1:11" x14ac:dyDescent="0.25">
      <c r="A20" s="108">
        <f t="shared" ref="A20:A23" si="0">A19+1</f>
        <v>3</v>
      </c>
      <c r="B20" s="108">
        <v>3</v>
      </c>
      <c r="C20" s="108">
        <v>1</v>
      </c>
      <c r="D20" s="108" t="s">
        <v>1053</v>
      </c>
      <c r="E20" s="108">
        <v>50</v>
      </c>
      <c r="F20" s="108"/>
      <c r="G20" s="108">
        <v>50</v>
      </c>
      <c r="H20" s="108"/>
      <c r="I20" s="108"/>
      <c r="J20" s="108"/>
      <c r="K20" s="108"/>
    </row>
    <row r="21" spans="1:11" x14ac:dyDescent="0.25">
      <c r="A21" s="108">
        <f t="shared" si="0"/>
        <v>4</v>
      </c>
      <c r="B21" s="108">
        <v>4</v>
      </c>
      <c r="C21" s="108">
        <v>1</v>
      </c>
      <c r="D21" s="108" t="s">
        <v>1054</v>
      </c>
      <c r="E21" s="108"/>
      <c r="F21" s="108">
        <v>10</v>
      </c>
      <c r="G21" s="108">
        <v>-10</v>
      </c>
      <c r="H21" s="108"/>
      <c r="I21" s="108"/>
      <c r="J21" s="108"/>
      <c r="K21" s="108"/>
    </row>
    <row r="22" spans="1:11" x14ac:dyDescent="0.25">
      <c r="A22" s="109">
        <f t="shared" si="0"/>
        <v>5</v>
      </c>
      <c r="B22" s="109">
        <v>1</v>
      </c>
      <c r="C22" s="109">
        <v>2</v>
      </c>
      <c r="D22" s="109" t="s">
        <v>1011</v>
      </c>
      <c r="E22" s="109">
        <v>50000</v>
      </c>
      <c r="F22" s="109"/>
      <c r="G22" s="109">
        <f>E22</f>
        <v>50000</v>
      </c>
      <c r="H22" s="109"/>
      <c r="I22" s="109">
        <v>500</v>
      </c>
      <c r="J22" s="109">
        <f>E22/I22</f>
        <v>100</v>
      </c>
      <c r="K22" s="109" t="s">
        <v>402</v>
      </c>
    </row>
    <row r="23" spans="1:11" x14ac:dyDescent="0.25">
      <c r="A23" s="109">
        <f t="shared" si="0"/>
        <v>6</v>
      </c>
      <c r="B23" s="109">
        <v>2</v>
      </c>
      <c r="C23" s="109">
        <v>2</v>
      </c>
      <c r="D23" s="109" t="s">
        <v>116</v>
      </c>
      <c r="E23" s="109"/>
      <c r="F23" s="109">
        <v>50000</v>
      </c>
      <c r="G23" s="109">
        <f>-F23</f>
        <v>-50000</v>
      </c>
      <c r="H23" s="109"/>
      <c r="I23" s="109">
        <v>500</v>
      </c>
      <c r="J23" s="109">
        <f>F23/I23</f>
        <v>100</v>
      </c>
      <c r="K23" s="109" t="s">
        <v>402</v>
      </c>
    </row>
  </sheetData>
  <pageMargins left="0.7" right="0.7" top="0.75" bottom="0.75" header="0.3" footer="0.3"/>
  <pageSetup paperSize="9" scale="70"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opLeftCell="A4" zoomScale="120" zoomScaleNormal="120" workbookViewId="0">
      <selection activeCell="A26" sqref="A26:XFD26"/>
    </sheetView>
  </sheetViews>
  <sheetFormatPr defaultRowHeight="15" x14ac:dyDescent="0.25"/>
  <cols>
    <col min="1" max="1" width="20.85546875" bestFit="1" customWidth="1"/>
    <col min="2" max="2" width="20.42578125" bestFit="1" customWidth="1"/>
    <col min="3" max="3" width="37.28515625" customWidth="1"/>
    <col min="4" max="4" width="23.140625" bestFit="1" customWidth="1"/>
    <col min="5" max="5" width="13.5703125" customWidth="1"/>
    <col min="6" max="6" width="30.5703125" bestFit="1" customWidth="1"/>
    <col min="11" max="11" width="10.7109375" bestFit="1" customWidth="1"/>
    <col min="13" max="13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510</v>
      </c>
      <c r="B3" s="10"/>
      <c r="C3" s="10" t="s">
        <v>511</v>
      </c>
      <c r="D3" s="10"/>
      <c r="E3" s="10"/>
      <c r="F3" s="10"/>
    </row>
    <row r="4" spans="1:6" ht="30" x14ac:dyDescent="0.25">
      <c r="A4" s="5" t="s">
        <v>723</v>
      </c>
      <c r="B4" s="10" t="s">
        <v>7</v>
      </c>
      <c r="C4" s="5" t="s">
        <v>1021</v>
      </c>
      <c r="D4" s="10"/>
      <c r="E4" s="10" t="s">
        <v>3</v>
      </c>
      <c r="F4" s="10"/>
    </row>
    <row r="5" spans="1:6" s="2" customFormat="1" ht="30" x14ac:dyDescent="0.25">
      <c r="A5" s="5" t="s">
        <v>398</v>
      </c>
      <c r="B5" s="5" t="s">
        <v>7</v>
      </c>
      <c r="C5" s="5" t="s">
        <v>900</v>
      </c>
      <c r="D5" s="5" t="s">
        <v>872</v>
      </c>
      <c r="E5" s="5" t="s">
        <v>3</v>
      </c>
      <c r="F5" s="5"/>
    </row>
    <row r="6" spans="1:6" ht="30" x14ac:dyDescent="0.25">
      <c r="A6" s="5" t="s">
        <v>722</v>
      </c>
      <c r="B6" s="10" t="s">
        <v>95</v>
      </c>
      <c r="C6" s="5" t="s">
        <v>1025</v>
      </c>
      <c r="D6" s="10"/>
      <c r="E6" s="10"/>
      <c r="F6" s="10"/>
    </row>
    <row r="7" spans="1:6" x14ac:dyDescent="0.25">
      <c r="A7" s="5" t="s">
        <v>486</v>
      </c>
      <c r="B7" s="10" t="s">
        <v>95</v>
      </c>
      <c r="C7" s="5"/>
      <c r="D7" s="5" t="s">
        <v>1044</v>
      </c>
      <c r="E7" s="10"/>
      <c r="F7" s="10" t="s">
        <v>744</v>
      </c>
    </row>
    <row r="8" spans="1:6" x14ac:dyDescent="0.25">
      <c r="A8" s="5" t="s">
        <v>525</v>
      </c>
      <c r="B8" s="10" t="s">
        <v>186</v>
      </c>
      <c r="C8" s="5"/>
      <c r="D8" s="10"/>
      <c r="E8" s="10"/>
      <c r="F8" s="10" t="s">
        <v>506</v>
      </c>
    </row>
    <row r="9" spans="1:6" x14ac:dyDescent="0.25">
      <c r="A9" s="5" t="s">
        <v>526</v>
      </c>
      <c r="B9" s="10" t="s">
        <v>186</v>
      </c>
      <c r="C9" s="5"/>
      <c r="D9" s="10"/>
      <c r="E9" s="10"/>
      <c r="F9" s="10" t="s">
        <v>506</v>
      </c>
    </row>
    <row r="10" spans="1:6" x14ac:dyDescent="0.25">
      <c r="A10" s="5" t="s">
        <v>375</v>
      </c>
      <c r="B10" s="10" t="s">
        <v>186</v>
      </c>
      <c r="C10" s="5"/>
      <c r="D10" s="10"/>
      <c r="E10" s="10" t="s">
        <v>3</v>
      </c>
      <c r="F10" s="10" t="s">
        <v>527</v>
      </c>
    </row>
    <row r="11" spans="1:6" x14ac:dyDescent="0.25">
      <c r="A11" s="5" t="s">
        <v>388</v>
      </c>
      <c r="B11" s="10" t="s">
        <v>186</v>
      </c>
      <c r="C11" s="5">
        <v>0</v>
      </c>
      <c r="D11" s="10"/>
      <c r="E11" s="10"/>
      <c r="F11" s="10" t="s">
        <v>389</v>
      </c>
    </row>
    <row r="12" spans="1:6" x14ac:dyDescent="0.25">
      <c r="A12" s="5" t="s">
        <v>392</v>
      </c>
      <c r="B12" s="10" t="s">
        <v>186</v>
      </c>
      <c r="C12" s="5"/>
      <c r="D12" s="10"/>
      <c r="E12" s="10"/>
      <c r="F12" s="10" t="s">
        <v>393</v>
      </c>
    </row>
    <row r="13" spans="1:6" x14ac:dyDescent="0.25">
      <c r="A13" s="10" t="s">
        <v>63</v>
      </c>
      <c r="B13" s="5" t="s">
        <v>505</v>
      </c>
      <c r="C13" s="10"/>
      <c r="D13" s="10" t="s">
        <v>3</v>
      </c>
      <c r="E13" s="10"/>
      <c r="F13" s="10"/>
    </row>
    <row r="14" spans="1:6" x14ac:dyDescent="0.25">
      <c r="A14" s="5" t="s">
        <v>65</v>
      </c>
      <c r="B14" s="10"/>
      <c r="C14" s="10"/>
      <c r="D14" s="10" t="s">
        <v>391</v>
      </c>
      <c r="E14" s="10"/>
      <c r="F14" s="10"/>
    </row>
    <row r="15" spans="1:6" ht="14.25" customHeight="1" x14ac:dyDescent="0.25">
      <c r="A15" s="5" t="s">
        <v>58</v>
      </c>
      <c r="B15" s="10" t="s">
        <v>7</v>
      </c>
      <c r="C15" s="10"/>
      <c r="D15" s="10"/>
      <c r="E15" s="10" t="s">
        <v>3</v>
      </c>
      <c r="F15" s="10"/>
    </row>
    <row r="16" spans="1:6" ht="15.75" customHeight="1" x14ac:dyDescent="0.25">
      <c r="A16" s="5" t="s">
        <v>57</v>
      </c>
      <c r="B16" s="10" t="s">
        <v>41</v>
      </c>
      <c r="C16" s="10"/>
      <c r="D16" s="10"/>
      <c r="E16" s="10" t="s">
        <v>3</v>
      </c>
      <c r="F16" s="10"/>
    </row>
    <row r="19" spans="1:13" s="47" customFormat="1" x14ac:dyDescent="0.25">
      <c r="A19" s="173" t="str">
        <f>A3</f>
        <v>transaction_details_Id</v>
      </c>
      <c r="B19" s="173" t="str">
        <f>A5</f>
        <v>ref_no</v>
      </c>
      <c r="C19" s="173" t="str">
        <f>A6</f>
        <v>ref_Date</v>
      </c>
      <c r="D19" s="173" t="str">
        <f>A4</f>
        <v>ref_type</v>
      </c>
      <c r="E19" s="173" t="str">
        <f>A8</f>
        <v>dr</v>
      </c>
      <c r="F19" s="173" t="str">
        <f>A9</f>
        <v>cr</v>
      </c>
      <c r="G19" s="173" t="str">
        <f>A10</f>
        <v>amount</v>
      </c>
      <c r="H19" s="173" t="str">
        <f>A11</f>
        <v>fc_amount</v>
      </c>
      <c r="I19" s="173" t="str">
        <f>A12</f>
        <v>fc_rate</v>
      </c>
      <c r="J19" s="173" t="str">
        <f>A2</f>
        <v>Id</v>
      </c>
      <c r="K19" s="173" t="str">
        <f>A7</f>
        <v>due date</v>
      </c>
      <c r="L19" s="173" t="str">
        <f>A13</f>
        <v>ledger id</v>
      </c>
      <c r="M19" s="173" t="str">
        <f>A14</f>
        <v>currency</v>
      </c>
    </row>
    <row r="20" spans="1:13" s="47" customFormat="1" hidden="1" x14ac:dyDescent="0.25">
      <c r="A20" s="107">
        <f>transactions_details!A19</f>
        <v>2</v>
      </c>
      <c r="B20" s="107" t="s">
        <v>1020</v>
      </c>
      <c r="C20" s="171">
        <v>44287</v>
      </c>
      <c r="D20" s="107" t="s">
        <v>1022</v>
      </c>
      <c r="E20" s="107">
        <f>transactions_details!E19</f>
        <v>0</v>
      </c>
      <c r="F20" s="107">
        <v>1000</v>
      </c>
      <c r="G20" s="107">
        <f>transactions_details!G19</f>
        <v>-1040</v>
      </c>
      <c r="H20" s="107">
        <f>transactions_details!H19</f>
        <v>0</v>
      </c>
      <c r="I20" s="107">
        <f>transactions_details!I19</f>
        <v>0</v>
      </c>
      <c r="J20" s="172"/>
      <c r="K20" s="171">
        <f>30+C20</f>
        <v>44317</v>
      </c>
      <c r="L20" s="107" t="str">
        <f>transactions_details!D19</f>
        <v>abc</v>
      </c>
      <c r="M20" s="107"/>
    </row>
    <row r="21" spans="1:13" s="47" customFormat="1" hidden="1" x14ac:dyDescent="0.25">
      <c r="A21" s="107">
        <f>A20</f>
        <v>2</v>
      </c>
      <c r="B21" s="107" t="s">
        <v>1023</v>
      </c>
      <c r="C21" s="171">
        <v>44287</v>
      </c>
      <c r="D21" s="107" t="str">
        <f t="shared" ref="D21:L21" si="0">D20</f>
        <v>New Ref</v>
      </c>
      <c r="E21" s="107">
        <f t="shared" si="0"/>
        <v>0</v>
      </c>
      <c r="F21" s="107">
        <v>40</v>
      </c>
      <c r="G21" s="107">
        <v>-40</v>
      </c>
      <c r="H21" s="107">
        <f t="shared" si="0"/>
        <v>0</v>
      </c>
      <c r="I21" s="107">
        <f t="shared" si="0"/>
        <v>0</v>
      </c>
      <c r="J21" s="107">
        <f t="shared" si="0"/>
        <v>0</v>
      </c>
      <c r="K21" s="171">
        <f>60+C21</f>
        <v>44347</v>
      </c>
      <c r="L21" s="107" t="str">
        <f t="shared" si="0"/>
        <v>abc</v>
      </c>
      <c r="M21" s="107"/>
    </row>
    <row r="22" spans="1:13" s="47" customFormat="1" hidden="1" x14ac:dyDescent="0.25">
      <c r="A22" s="107">
        <f>transactions_details!A23</f>
        <v>6</v>
      </c>
      <c r="B22" s="107" t="s">
        <v>1024</v>
      </c>
      <c r="C22" s="174">
        <v>44317</v>
      </c>
      <c r="D22" s="107" t="s">
        <v>1022</v>
      </c>
      <c r="E22" s="107">
        <f>transactions_details!E23</f>
        <v>0</v>
      </c>
      <c r="F22" s="107">
        <f>transactions_details!F23</f>
        <v>50000</v>
      </c>
      <c r="G22" s="107">
        <f>transactions_details!G23</f>
        <v>-50000</v>
      </c>
      <c r="H22" s="107">
        <f>transactions_details!H23</f>
        <v>0</v>
      </c>
      <c r="I22" s="107">
        <f>transactions_details!I23</f>
        <v>500</v>
      </c>
      <c r="J22" s="107"/>
      <c r="K22" s="174">
        <f>+C22+30</f>
        <v>44347</v>
      </c>
      <c r="L22" s="107" t="str">
        <f>transactions_details!D23</f>
        <v>xyz</v>
      </c>
      <c r="M22" s="107"/>
    </row>
    <row r="23" spans="1:13" s="47" customFormat="1" hidden="1" x14ac:dyDescent="0.25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</row>
    <row r="24" spans="1:13" s="47" customFormat="1" hidden="1" x14ac:dyDescent="0.25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</row>
    <row r="25" spans="1:13" s="13" customFormat="1" x14ac:dyDescent="0.25">
      <c r="A25" s="13">
        <f>transactions_details!B18</f>
        <v>2</v>
      </c>
      <c r="B25" s="13" t="str">
        <f>transactions!E54</f>
        <v>pur 1</v>
      </c>
      <c r="C25" s="121">
        <f>transactions!C54</f>
        <v>44197</v>
      </c>
      <c r="D25" s="13" t="s">
        <v>1056</v>
      </c>
      <c r="F25" s="13">
        <v>1040</v>
      </c>
      <c r="G25" s="13">
        <v>-1000</v>
      </c>
      <c r="J25" s="13">
        <v>1</v>
      </c>
      <c r="K25" s="121">
        <f>C25+30</f>
        <v>44227</v>
      </c>
      <c r="L25" s="121" t="s">
        <v>33</v>
      </c>
    </row>
    <row r="26" spans="1:13" s="7" customFormat="1" x14ac:dyDescent="0.25">
      <c r="A26" s="7">
        <v>1</v>
      </c>
      <c r="B26" s="7" t="s">
        <v>725</v>
      </c>
      <c r="C26" s="197">
        <v>44197</v>
      </c>
      <c r="D26" s="7" t="s">
        <v>724</v>
      </c>
      <c r="E26" s="7">
        <v>500</v>
      </c>
      <c r="F26" s="74">
        <v>40</v>
      </c>
      <c r="G26" s="74">
        <v>-40</v>
      </c>
      <c r="J26" s="7">
        <v>2</v>
      </c>
      <c r="K26" s="197">
        <f t="shared" ref="K26" si="1">C26+30</f>
        <v>44227</v>
      </c>
      <c r="L26" s="197" t="str">
        <f>transactions_details!D18</f>
        <v>Purchase</v>
      </c>
    </row>
    <row r="27" spans="1:13" x14ac:dyDescent="0.25">
      <c r="A27">
        <v>4</v>
      </c>
      <c r="B27" t="str">
        <f>B25</f>
        <v>pur 1</v>
      </c>
      <c r="C27" s="55">
        <v>44198</v>
      </c>
      <c r="D27" t="s">
        <v>726</v>
      </c>
      <c r="F27">
        <v>300</v>
      </c>
      <c r="G27">
        <v>-300</v>
      </c>
      <c r="J27">
        <v>3</v>
      </c>
      <c r="K27" s="55"/>
      <c r="L27" s="55" t="str">
        <f>transactions_details!D23</f>
        <v>xyz</v>
      </c>
    </row>
    <row r="28" spans="1:13" x14ac:dyDescent="0.25">
      <c r="A28">
        <v>4</v>
      </c>
      <c r="B28" t="str">
        <f>B26</f>
        <v>sale 2</v>
      </c>
      <c r="C28" s="55">
        <v>44198</v>
      </c>
      <c r="D28" t="s">
        <v>726</v>
      </c>
      <c r="F28">
        <v>300</v>
      </c>
      <c r="G28">
        <v>-300</v>
      </c>
      <c r="J28">
        <v>4</v>
      </c>
      <c r="K28" s="55"/>
      <c r="L28" s="55" t="str">
        <f>transactions_details!D23</f>
        <v>xyz</v>
      </c>
    </row>
    <row r="29" spans="1:13" x14ac:dyDescent="0.25">
      <c r="A29">
        <v>6</v>
      </c>
      <c r="B29" t="str">
        <f>transactions!A56</f>
        <v>br2</v>
      </c>
      <c r="C29" s="55">
        <v>44199</v>
      </c>
      <c r="D29" t="s">
        <v>731</v>
      </c>
      <c r="F29">
        <v>200</v>
      </c>
      <c r="G29">
        <v>-200</v>
      </c>
      <c r="J29">
        <v>5</v>
      </c>
      <c r="K29" s="55"/>
      <c r="L29" s="55" t="e">
        <f>transactions_details!#REF!</f>
        <v>#REF!</v>
      </c>
    </row>
    <row r="30" spans="1:13" x14ac:dyDescent="0.25">
      <c r="A30" s="13"/>
      <c r="B30" s="13" t="str">
        <f>B29</f>
        <v>br2</v>
      </c>
      <c r="C30" s="121">
        <v>44200</v>
      </c>
      <c r="D30" s="13" t="s">
        <v>732</v>
      </c>
      <c r="E30" s="13">
        <v>200</v>
      </c>
      <c r="F30" s="13"/>
      <c r="G30" s="13">
        <v>200</v>
      </c>
      <c r="H30" s="13"/>
      <c r="I30" s="13"/>
      <c r="J30" s="13">
        <v>6</v>
      </c>
      <c r="L30" s="55" t="e">
        <f>L29</f>
        <v>#REF!</v>
      </c>
      <c r="M30" s="192" t="s">
        <v>734</v>
      </c>
    </row>
    <row r="31" spans="1:13" x14ac:dyDescent="0.25">
      <c r="A31" s="13"/>
      <c r="B31" s="13" t="str">
        <f>B27</f>
        <v>pur 1</v>
      </c>
      <c r="C31" s="121">
        <v>44200</v>
      </c>
      <c r="D31" s="13" t="s">
        <v>733</v>
      </c>
      <c r="E31" s="13"/>
      <c r="F31" s="13">
        <v>50</v>
      </c>
      <c r="G31" s="13">
        <v>-50</v>
      </c>
      <c r="H31" s="13"/>
      <c r="I31" s="13"/>
      <c r="J31" s="13">
        <v>7</v>
      </c>
      <c r="L31" s="55" t="e">
        <f>L30</f>
        <v>#REF!</v>
      </c>
      <c r="M31" s="192"/>
    </row>
    <row r="32" spans="1:13" x14ac:dyDescent="0.25">
      <c r="A32" s="13"/>
      <c r="B32" s="13" t="str">
        <f>B28</f>
        <v>sale 2</v>
      </c>
      <c r="C32" s="121">
        <v>44200</v>
      </c>
      <c r="D32" s="13" t="s">
        <v>732</v>
      </c>
      <c r="E32" s="13"/>
      <c r="F32" s="13">
        <v>150</v>
      </c>
      <c r="G32" s="13">
        <v>-150</v>
      </c>
      <c r="H32" s="13"/>
      <c r="I32" s="13"/>
      <c r="J32" s="13">
        <v>8</v>
      </c>
      <c r="L32" s="55" t="e">
        <f>L31</f>
        <v>#REF!</v>
      </c>
      <c r="M32" s="192"/>
    </row>
    <row r="34" spans="1:6" x14ac:dyDescent="0.25">
      <c r="A34" s="47" t="s">
        <v>1027</v>
      </c>
      <c r="B34" s="47" t="s">
        <v>1028</v>
      </c>
      <c r="F34" t="s">
        <v>937</v>
      </c>
    </row>
    <row r="35" spans="1:6" x14ac:dyDescent="0.25">
      <c r="A35" t="s">
        <v>1026</v>
      </c>
      <c r="B35" t="s">
        <v>876</v>
      </c>
    </row>
    <row r="36" spans="1:6" x14ac:dyDescent="0.25">
      <c r="A36" t="s">
        <v>873</v>
      </c>
      <c r="B36" t="s">
        <v>874</v>
      </c>
    </row>
    <row r="37" spans="1:6" x14ac:dyDescent="0.25">
      <c r="A37" t="s">
        <v>875</v>
      </c>
      <c r="B37" t="s">
        <v>877</v>
      </c>
    </row>
    <row r="38" spans="1:6" x14ac:dyDescent="0.25">
      <c r="A38" t="s">
        <v>878</v>
      </c>
      <c r="B38" t="s">
        <v>732</v>
      </c>
    </row>
    <row r="40" spans="1:6" x14ac:dyDescent="0.25">
      <c r="A40" s="1" t="s">
        <v>879</v>
      </c>
      <c r="B40" t="s">
        <v>880</v>
      </c>
      <c r="D40" t="s">
        <v>1019</v>
      </c>
    </row>
    <row r="42" spans="1:6" x14ac:dyDescent="0.25">
      <c r="A42" s="1" t="s">
        <v>486</v>
      </c>
      <c r="B42" t="s">
        <v>1029</v>
      </c>
    </row>
  </sheetData>
  <mergeCells count="1">
    <mergeCell ref="M30:M32"/>
  </mergeCells>
  <pageMargins left="0.7" right="0.7" top="0.75" bottom="0.75" header="0.3" footer="0.3"/>
  <pageSetup paperSize="9" scale="59"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2" sqref="E22:E24"/>
    </sheetView>
  </sheetViews>
  <sheetFormatPr defaultRowHeight="15" x14ac:dyDescent="0.25"/>
  <cols>
    <col min="1" max="1" width="28.5703125" customWidth="1"/>
    <col min="2" max="2" width="20.42578125" bestFit="1" customWidth="1"/>
    <col min="3" max="3" width="29.85546875" bestFit="1" customWidth="1"/>
    <col min="4" max="4" width="23.140625" bestFit="1" customWidth="1"/>
    <col min="5" max="5" width="13.5703125" customWidth="1"/>
    <col min="6" max="6" width="30.570312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512</v>
      </c>
      <c r="B3" s="10"/>
      <c r="C3" s="10" t="s">
        <v>513</v>
      </c>
      <c r="D3" s="10"/>
      <c r="E3" s="10"/>
      <c r="F3" s="10"/>
    </row>
    <row r="4" spans="1:6" x14ac:dyDescent="0.25">
      <c r="A4" s="10" t="s">
        <v>510</v>
      </c>
      <c r="B4" s="10"/>
      <c r="C4" s="10" t="s">
        <v>511</v>
      </c>
      <c r="D4" s="10"/>
      <c r="E4" s="10"/>
      <c r="F4" s="10"/>
    </row>
    <row r="5" spans="1:6" x14ac:dyDescent="0.25">
      <c r="A5" s="5" t="s">
        <v>525</v>
      </c>
      <c r="B5" s="10" t="s">
        <v>186</v>
      </c>
      <c r="C5" s="5"/>
      <c r="D5" s="10"/>
      <c r="E5" s="10"/>
      <c r="F5" s="10" t="s">
        <v>506</v>
      </c>
    </row>
    <row r="6" spans="1:6" x14ac:dyDescent="0.25">
      <c r="A6" s="5" t="s">
        <v>526</v>
      </c>
      <c r="B6" s="10" t="s">
        <v>186</v>
      </c>
      <c r="C6" s="5"/>
      <c r="D6" s="10"/>
      <c r="E6" s="10"/>
      <c r="F6" s="10" t="s">
        <v>506</v>
      </c>
    </row>
    <row r="7" spans="1:6" x14ac:dyDescent="0.25">
      <c r="A7" s="10" t="s">
        <v>407</v>
      </c>
      <c r="B7" s="10"/>
      <c r="C7" s="10" t="s">
        <v>514</v>
      </c>
      <c r="D7" s="10" t="s">
        <v>408</v>
      </c>
      <c r="E7" s="10" t="s">
        <v>3</v>
      </c>
      <c r="F7" s="10"/>
    </row>
    <row r="8" spans="1:6" x14ac:dyDescent="0.25">
      <c r="A8" s="5" t="s">
        <v>375</v>
      </c>
      <c r="B8" s="10" t="s">
        <v>186</v>
      </c>
      <c r="C8" s="5">
        <v>0</v>
      </c>
      <c r="D8" s="10"/>
      <c r="E8" s="10" t="s">
        <v>3</v>
      </c>
      <c r="F8" s="10" t="s">
        <v>387</v>
      </c>
    </row>
    <row r="9" spans="1:6" x14ac:dyDescent="0.25">
      <c r="A9" s="5" t="s">
        <v>388</v>
      </c>
      <c r="B9" s="10" t="s">
        <v>186</v>
      </c>
      <c r="C9" s="5">
        <v>0</v>
      </c>
      <c r="D9" s="10" t="s">
        <v>389</v>
      </c>
      <c r="E9" s="10"/>
      <c r="F9" s="10" t="s">
        <v>387</v>
      </c>
    </row>
    <row r="10" spans="1:6" x14ac:dyDescent="0.25">
      <c r="A10" s="5" t="s">
        <v>390</v>
      </c>
      <c r="B10" s="10" t="s">
        <v>37</v>
      </c>
      <c r="C10" s="5"/>
      <c r="D10" s="10" t="s">
        <v>391</v>
      </c>
      <c r="E10" s="10"/>
      <c r="F10" s="10"/>
    </row>
    <row r="11" spans="1:6" ht="14.25" customHeight="1" x14ac:dyDescent="0.25">
      <c r="A11" s="5" t="s">
        <v>392</v>
      </c>
      <c r="B11" s="10" t="s">
        <v>186</v>
      </c>
      <c r="C11" s="10" t="s">
        <v>399</v>
      </c>
      <c r="D11" s="10" t="s">
        <v>393</v>
      </c>
      <c r="E11" s="10"/>
      <c r="F11" s="10" t="s">
        <v>395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04" customFormat="1" x14ac:dyDescent="0.25">
      <c r="A16" s="104" t="str">
        <f>A3</f>
        <v>transaction_details_billwiseId</v>
      </c>
      <c r="B16" s="104" t="str">
        <f>A7</f>
        <v>cost_centern_no</v>
      </c>
      <c r="C16" s="104" t="str">
        <f>A4</f>
        <v>transaction_details_Id</v>
      </c>
      <c r="D16" s="104" t="str">
        <f>A5</f>
        <v>dr</v>
      </c>
      <c r="E16" s="104" t="str">
        <f>A6</f>
        <v>cr</v>
      </c>
      <c r="F16" s="104" t="str">
        <f>A8</f>
        <v>amount</v>
      </c>
    </row>
    <row r="17" spans="1:6" x14ac:dyDescent="0.25">
      <c r="A17" s="108">
        <f>transactions_details_billwise!J25</f>
        <v>1</v>
      </c>
      <c r="B17" s="108">
        <v>1</v>
      </c>
      <c r="C17" s="108">
        <f>transactions_details!C18</f>
        <v>1</v>
      </c>
      <c r="D17" s="108">
        <v>200</v>
      </c>
      <c r="E17" s="108"/>
      <c r="F17" s="108">
        <v>200</v>
      </c>
    </row>
    <row r="18" spans="1:6" x14ac:dyDescent="0.25">
      <c r="A18" s="108">
        <f>transactions_details_billwise!J25</f>
        <v>1</v>
      </c>
      <c r="B18" s="108">
        <v>2</v>
      </c>
      <c r="C18" s="108">
        <f>transactions_details!C18</f>
        <v>1</v>
      </c>
      <c r="D18" s="108">
        <v>300</v>
      </c>
      <c r="E18" s="108"/>
      <c r="F18" s="108">
        <v>300</v>
      </c>
    </row>
    <row r="19" spans="1:6" x14ac:dyDescent="0.25">
      <c r="A19" s="109">
        <f>transactions_details_billwise!J27</f>
        <v>3</v>
      </c>
      <c r="B19" s="109">
        <v>1</v>
      </c>
      <c r="C19" s="109">
        <f>transactions_details_billwise!A27</f>
        <v>4</v>
      </c>
      <c r="D19" s="109">
        <v>100</v>
      </c>
      <c r="E19" s="109"/>
      <c r="F19" s="109">
        <v>100</v>
      </c>
    </row>
    <row r="20" spans="1:6" x14ac:dyDescent="0.25">
      <c r="A20" s="109">
        <f>transactions_details_billwise!J27</f>
        <v>3</v>
      </c>
      <c r="B20" s="109">
        <v>2</v>
      </c>
      <c r="C20" s="109">
        <f>transactions_details_billwise!A27</f>
        <v>4</v>
      </c>
      <c r="D20" s="109">
        <v>100</v>
      </c>
      <c r="E20" s="109"/>
      <c r="F20" s="109">
        <v>100</v>
      </c>
    </row>
    <row r="21" spans="1:6" x14ac:dyDescent="0.25">
      <c r="A21" s="109">
        <f>transactions_details_billwise!J27</f>
        <v>3</v>
      </c>
      <c r="B21" s="109">
        <v>3</v>
      </c>
      <c r="C21" s="109">
        <f>transactions_details_billwise!A27</f>
        <v>4</v>
      </c>
      <c r="D21" s="109">
        <v>100</v>
      </c>
      <c r="E21" s="109"/>
      <c r="F21" s="109">
        <v>100</v>
      </c>
    </row>
    <row r="22" spans="1:6" x14ac:dyDescent="0.25">
      <c r="A22" s="108"/>
      <c r="B22" s="108">
        <v>2</v>
      </c>
      <c r="C22" s="108">
        <f>transactions_details!A19</f>
        <v>2</v>
      </c>
      <c r="D22" s="108"/>
      <c r="E22" s="108">
        <v>500</v>
      </c>
      <c r="F22" s="108">
        <v>-500</v>
      </c>
    </row>
    <row r="23" spans="1:6" x14ac:dyDescent="0.25">
      <c r="A23" s="108"/>
      <c r="B23" s="108">
        <v>3</v>
      </c>
      <c r="C23" s="108">
        <f>transactions_details!A19</f>
        <v>2</v>
      </c>
      <c r="D23" s="108"/>
      <c r="E23" s="108">
        <v>500</v>
      </c>
      <c r="F23" s="108">
        <v>-500</v>
      </c>
    </row>
    <row r="26" spans="1:6" x14ac:dyDescent="0.25">
      <c r="A26" s="69" t="s">
        <v>704</v>
      </c>
      <c r="B26" s="7" t="s">
        <v>735</v>
      </c>
    </row>
    <row r="27" spans="1:6" x14ac:dyDescent="0.25">
      <c r="A27" s="69" t="s">
        <v>705</v>
      </c>
      <c r="B27" s="7" t="s">
        <v>415</v>
      </c>
      <c r="C27" s="55"/>
      <c r="D27" s="55"/>
    </row>
    <row r="28" spans="1:6" ht="15.75" thickBot="1" x14ac:dyDescent="0.3">
      <c r="A28" t="s">
        <v>416</v>
      </c>
      <c r="C28" s="55"/>
      <c r="D28" s="55"/>
    </row>
    <row r="29" spans="1:6" x14ac:dyDescent="0.25">
      <c r="A29" s="63" t="s">
        <v>417</v>
      </c>
      <c r="B29" s="64" t="s">
        <v>83</v>
      </c>
      <c r="C29" s="57"/>
      <c r="D29" s="58"/>
    </row>
    <row r="30" spans="1:6" x14ac:dyDescent="0.25">
      <c r="A30" s="62" t="s">
        <v>88</v>
      </c>
      <c r="B30" s="59" t="s">
        <v>61</v>
      </c>
      <c r="C30" s="21">
        <v>100</v>
      </c>
      <c r="D30" s="22"/>
    </row>
    <row r="31" spans="1:6" x14ac:dyDescent="0.25">
      <c r="A31" s="62"/>
      <c r="B31" s="59" t="s">
        <v>411</v>
      </c>
      <c r="C31" s="21">
        <v>100</v>
      </c>
      <c r="D31" s="22"/>
    </row>
    <row r="32" spans="1:6" x14ac:dyDescent="0.25">
      <c r="A32" s="62"/>
      <c r="B32" s="59" t="s">
        <v>412</v>
      </c>
      <c r="C32" s="21">
        <v>100</v>
      </c>
      <c r="D32" s="68">
        <f>SUM(C30:C32)</f>
        <v>300</v>
      </c>
    </row>
    <row r="33" spans="1:4" x14ac:dyDescent="0.25">
      <c r="A33" s="65" t="s">
        <v>89</v>
      </c>
      <c r="B33" s="60" t="s">
        <v>413</v>
      </c>
      <c r="C33" s="21">
        <v>150</v>
      </c>
      <c r="D33" s="22"/>
    </row>
    <row r="34" spans="1:4" ht="15.75" thickBot="1" x14ac:dyDescent="0.3">
      <c r="A34" s="66"/>
      <c r="B34" s="61" t="s">
        <v>414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7" zoomScale="120" zoomScaleNormal="120" workbookViewId="0">
      <selection activeCell="A28" sqref="A28:C30"/>
    </sheetView>
  </sheetViews>
  <sheetFormatPr defaultRowHeight="15" x14ac:dyDescent="0.25"/>
  <cols>
    <col min="1" max="1" width="20.85546875" bestFit="1" customWidth="1"/>
    <col min="2" max="2" width="20.425781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510</v>
      </c>
      <c r="B3" s="10"/>
      <c r="C3" s="10" t="s">
        <v>511</v>
      </c>
      <c r="D3" s="10"/>
      <c r="E3" s="10" t="s">
        <v>3</v>
      </c>
      <c r="F3" s="10"/>
    </row>
    <row r="4" spans="1:9" ht="30" x14ac:dyDescent="0.25">
      <c r="A4" s="10" t="s">
        <v>407</v>
      </c>
      <c r="B4" s="10"/>
      <c r="C4" s="5" t="s">
        <v>515</v>
      </c>
      <c r="D4" s="10" t="s">
        <v>408</v>
      </c>
      <c r="E4" s="10" t="s">
        <v>3</v>
      </c>
      <c r="F4" s="10"/>
    </row>
    <row r="5" spans="1:9" x14ac:dyDescent="0.25">
      <c r="A5" s="5" t="s">
        <v>525</v>
      </c>
      <c r="B5" s="10" t="s">
        <v>186</v>
      </c>
      <c r="C5" s="5"/>
      <c r="D5" s="10"/>
      <c r="E5" s="10"/>
      <c r="F5" s="10" t="s">
        <v>506</v>
      </c>
    </row>
    <row r="6" spans="1:9" x14ac:dyDescent="0.25">
      <c r="A6" s="5" t="s">
        <v>526</v>
      </c>
      <c r="B6" s="10" t="s">
        <v>186</v>
      </c>
      <c r="C6" s="5"/>
      <c r="D6" s="10"/>
      <c r="E6" s="10"/>
      <c r="F6" s="10" t="s">
        <v>506</v>
      </c>
    </row>
    <row r="7" spans="1:9" x14ac:dyDescent="0.25">
      <c r="A7" s="5" t="s">
        <v>375</v>
      </c>
      <c r="B7" s="10" t="s">
        <v>186</v>
      </c>
      <c r="C7" s="5">
        <v>0</v>
      </c>
      <c r="D7" s="10"/>
      <c r="E7" s="10" t="s">
        <v>3</v>
      </c>
      <c r="F7" s="10" t="s">
        <v>387</v>
      </c>
    </row>
    <row r="8" spans="1:9" x14ac:dyDescent="0.25">
      <c r="A8" s="5" t="s">
        <v>388</v>
      </c>
      <c r="B8" s="10" t="s">
        <v>186</v>
      </c>
      <c r="C8" s="5">
        <v>0</v>
      </c>
      <c r="D8" s="10" t="s">
        <v>389</v>
      </c>
      <c r="E8" s="10"/>
      <c r="F8" s="10" t="s">
        <v>387</v>
      </c>
    </row>
    <row r="9" spans="1:9" x14ac:dyDescent="0.25">
      <c r="A9" s="5" t="s">
        <v>390</v>
      </c>
      <c r="B9" s="10" t="s">
        <v>37</v>
      </c>
      <c r="C9" s="5"/>
      <c r="D9" s="10" t="s">
        <v>391</v>
      </c>
      <c r="E9" s="10"/>
      <c r="F9" s="10"/>
    </row>
    <row r="10" spans="1:9" x14ac:dyDescent="0.25">
      <c r="A10" s="5" t="s">
        <v>392</v>
      </c>
      <c r="B10" s="10" t="s">
        <v>186</v>
      </c>
      <c r="C10" s="10" t="s">
        <v>399</v>
      </c>
      <c r="D10" s="10" t="s">
        <v>393</v>
      </c>
      <c r="E10" s="10"/>
      <c r="F10" s="10" t="s">
        <v>395</v>
      </c>
    </row>
    <row r="11" spans="1:9" x14ac:dyDescent="0.25">
      <c r="A11" s="5" t="s">
        <v>65</v>
      </c>
      <c r="B11" s="10"/>
      <c r="C11" s="10"/>
      <c r="D11" s="10" t="s">
        <v>391</v>
      </c>
      <c r="E11" s="10"/>
      <c r="F11" s="10"/>
    </row>
    <row r="12" spans="1:9" x14ac:dyDescent="0.25">
      <c r="A12" s="5" t="s">
        <v>58</v>
      </c>
      <c r="B12" s="10" t="s">
        <v>7</v>
      </c>
      <c r="C12" s="10"/>
      <c r="D12" s="10"/>
      <c r="E12" s="10"/>
      <c r="F12" s="10"/>
    </row>
    <row r="13" spans="1:9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9" ht="15.75" thickBot="1" x14ac:dyDescent="0.3"/>
    <row r="15" spans="1:9" ht="15.75" thickBot="1" x14ac:dyDescent="0.3">
      <c r="A15" s="34" t="s">
        <v>1034</v>
      </c>
      <c r="B15" s="186" t="s">
        <v>1035</v>
      </c>
      <c r="C15" s="187"/>
    </row>
    <row r="16" spans="1:9" s="47" customFormat="1" x14ac:dyDescent="0.25">
      <c r="A16" s="180" t="str">
        <f>A3</f>
        <v>transaction_details_Id</v>
      </c>
      <c r="B16" s="185" t="str">
        <f>A4</f>
        <v>cost_centern_no</v>
      </c>
      <c r="C16" s="185" t="str">
        <f>A7</f>
        <v>amount</v>
      </c>
      <c r="D16" s="181" t="str">
        <f>A8</f>
        <v>fc_amount</v>
      </c>
      <c r="E16" s="181" t="str">
        <f>A9</f>
        <v>fc_name</v>
      </c>
      <c r="F16" s="181" t="str">
        <f>A10</f>
        <v>fc_rate</v>
      </c>
      <c r="G16" s="182" t="str">
        <f>A5</f>
        <v>dr</v>
      </c>
      <c r="H16" s="183" t="str">
        <f>A6</f>
        <v>cr</v>
      </c>
      <c r="I16" s="47" t="str">
        <f>A11</f>
        <v>currency</v>
      </c>
    </row>
    <row r="17" spans="1:8" s="47" customFormat="1" x14ac:dyDescent="0.25">
      <c r="A17" s="176">
        <f>transactions_details!A18</f>
        <v>1</v>
      </c>
      <c r="B17" s="184" t="s">
        <v>1030</v>
      </c>
      <c r="C17" s="184">
        <v>500</v>
      </c>
      <c r="D17" s="177"/>
      <c r="E17" s="177"/>
      <c r="F17" s="177"/>
      <c r="G17" s="178">
        <f>+C17</f>
        <v>500</v>
      </c>
      <c r="H17" s="179"/>
    </row>
    <row r="18" spans="1:8" s="47" customFormat="1" x14ac:dyDescent="0.25">
      <c r="A18" s="176">
        <v>1</v>
      </c>
      <c r="B18" s="184" t="s">
        <v>1031</v>
      </c>
      <c r="C18" s="184">
        <v>500</v>
      </c>
      <c r="D18" s="177"/>
      <c r="E18" s="177"/>
      <c r="F18" s="177"/>
      <c r="G18" s="178">
        <f>+C18</f>
        <v>500</v>
      </c>
      <c r="H18" s="179"/>
    </row>
    <row r="19" spans="1:8" s="47" customFormat="1" x14ac:dyDescent="0.25">
      <c r="A19" s="176">
        <v>1</v>
      </c>
      <c r="B19" s="125" t="s">
        <v>1032</v>
      </c>
      <c r="C19" s="125">
        <v>600</v>
      </c>
      <c r="D19" s="177"/>
      <c r="E19" s="177"/>
      <c r="F19" s="177"/>
      <c r="G19" s="178">
        <f t="shared" ref="G19:G22" si="0">+C19</f>
        <v>600</v>
      </c>
      <c r="H19" s="179"/>
    </row>
    <row r="20" spans="1:8" s="47" customFormat="1" x14ac:dyDescent="0.25">
      <c r="A20" s="176">
        <v>1</v>
      </c>
      <c r="B20" s="125" t="s">
        <v>1033</v>
      </c>
      <c r="C20" s="125">
        <v>400</v>
      </c>
      <c r="D20" s="177"/>
      <c r="E20" s="177"/>
      <c r="F20" s="177"/>
      <c r="G20" s="178">
        <f t="shared" si="0"/>
        <v>400</v>
      </c>
      <c r="H20" s="179"/>
    </row>
    <row r="21" spans="1:8" s="47" customFormat="1" x14ac:dyDescent="0.25">
      <c r="A21" s="176">
        <v>2</v>
      </c>
      <c r="B21" s="184" t="s">
        <v>1030</v>
      </c>
      <c r="C21" s="184">
        <v>-1040</v>
      </c>
      <c r="D21" s="177"/>
      <c r="E21" s="177"/>
      <c r="F21" s="177"/>
      <c r="G21" s="178">
        <f t="shared" si="0"/>
        <v>-1040</v>
      </c>
      <c r="H21" s="179"/>
    </row>
    <row r="22" spans="1:8" s="47" customFormat="1" x14ac:dyDescent="0.25">
      <c r="A22" s="176">
        <v>2</v>
      </c>
      <c r="B22" s="125" t="s">
        <v>1032</v>
      </c>
      <c r="C22" s="125">
        <v>-840</v>
      </c>
      <c r="D22" s="177"/>
      <c r="E22" s="177"/>
      <c r="F22" s="177"/>
      <c r="G22" s="178">
        <f t="shared" si="0"/>
        <v>-840</v>
      </c>
      <c r="H22" s="179"/>
    </row>
    <row r="23" spans="1:8" s="47" customFormat="1" x14ac:dyDescent="0.25">
      <c r="A23" s="176">
        <v>2</v>
      </c>
      <c r="B23" s="125" t="s">
        <v>1032</v>
      </c>
      <c r="C23" s="125">
        <v>-500</v>
      </c>
      <c r="D23" s="177"/>
      <c r="E23" s="177"/>
      <c r="F23" s="177"/>
      <c r="G23" s="178"/>
      <c r="H23" s="179"/>
    </row>
    <row r="24" spans="1:8" s="47" customFormat="1" x14ac:dyDescent="0.25">
      <c r="A24" s="176"/>
      <c r="B24" s="177"/>
      <c r="C24" s="177"/>
      <c r="D24" s="177"/>
      <c r="E24" s="177"/>
      <c r="F24" s="177"/>
      <c r="G24" s="178"/>
      <c r="H24" s="179"/>
    </row>
    <row r="25" spans="1:8" s="47" customFormat="1" x14ac:dyDescent="0.25">
      <c r="A25" s="176"/>
      <c r="B25" s="177"/>
      <c r="C25" s="177"/>
      <c r="D25" s="177"/>
      <c r="E25" s="177"/>
      <c r="F25" s="177"/>
      <c r="G25" s="178"/>
      <c r="H25" s="179"/>
    </row>
    <row r="26" spans="1:8" s="47" customFormat="1" x14ac:dyDescent="0.25">
      <c r="A26" s="176"/>
      <c r="B26" s="177"/>
      <c r="C26" s="177"/>
      <c r="D26" s="177"/>
      <c r="E26" s="177"/>
      <c r="F26" s="177"/>
      <c r="G26" s="178"/>
      <c r="H26" s="179"/>
    </row>
    <row r="27" spans="1:8" s="47" customFormat="1" x14ac:dyDescent="0.25">
      <c r="A27" s="149"/>
      <c r="B27" s="150"/>
      <c r="C27" s="150"/>
      <c r="D27" s="150"/>
      <c r="E27" s="150"/>
      <c r="F27" s="150"/>
      <c r="G27" s="91"/>
      <c r="H27" s="175"/>
    </row>
    <row r="28" spans="1:8" x14ac:dyDescent="0.25">
      <c r="A28" s="20">
        <f>transactions_details!A18</f>
        <v>1</v>
      </c>
      <c r="B28" s="21" t="s">
        <v>121</v>
      </c>
      <c r="C28" s="21">
        <v>500</v>
      </c>
      <c r="D28" s="21">
        <v>5</v>
      </c>
      <c r="E28" s="21" t="s">
        <v>402</v>
      </c>
      <c r="F28" s="21">
        <f>C28/D28</f>
        <v>100</v>
      </c>
      <c r="G28" s="21">
        <f>C28</f>
        <v>500</v>
      </c>
      <c r="H28" s="22"/>
    </row>
    <row r="29" spans="1:8" x14ac:dyDescent="0.25">
      <c r="A29" s="20">
        <f>transactions_details!A18</f>
        <v>1</v>
      </c>
      <c r="B29" s="21" t="s">
        <v>409</v>
      </c>
      <c r="C29" s="21">
        <v>500</v>
      </c>
      <c r="D29" s="21">
        <v>5</v>
      </c>
      <c r="E29" s="21" t="s">
        <v>402</v>
      </c>
      <c r="F29" s="21">
        <f>C29/D29</f>
        <v>100</v>
      </c>
      <c r="G29" s="21">
        <f>C29</f>
        <v>500</v>
      </c>
      <c r="H29" s="22"/>
    </row>
    <row r="30" spans="1:8" x14ac:dyDescent="0.25">
      <c r="A30" s="20">
        <f>transactions_details!A19</f>
        <v>2</v>
      </c>
      <c r="B30" s="21" t="s">
        <v>410</v>
      </c>
      <c r="C30" s="21">
        <f>transactions_details!G19</f>
        <v>-1040</v>
      </c>
      <c r="D30" s="21">
        <v>10</v>
      </c>
      <c r="E30" s="21" t="s">
        <v>402</v>
      </c>
      <c r="F30" s="21">
        <f>C30/D30</f>
        <v>-104</v>
      </c>
      <c r="G30" s="21"/>
      <c r="H30" s="22">
        <f>C30</f>
        <v>-1040</v>
      </c>
    </row>
    <row r="31" spans="1:8" x14ac:dyDescent="0.25">
      <c r="A31" s="20">
        <f>transactions_details!A22</f>
        <v>5</v>
      </c>
      <c r="B31" s="132" t="s">
        <v>61</v>
      </c>
      <c r="C31" s="133">
        <v>100</v>
      </c>
      <c r="D31" s="21"/>
      <c r="E31" s="21"/>
      <c r="F31" s="21"/>
      <c r="G31" s="21">
        <f t="shared" ref="G31:G35" si="1">C31</f>
        <v>100</v>
      </c>
      <c r="H31" s="22"/>
    </row>
    <row r="32" spans="1:8" x14ac:dyDescent="0.25">
      <c r="A32" s="20">
        <v>3</v>
      </c>
      <c r="B32" s="132" t="s">
        <v>411</v>
      </c>
      <c r="C32" s="133">
        <v>100</v>
      </c>
      <c r="D32" s="21"/>
      <c r="E32" s="21"/>
      <c r="F32" s="21"/>
      <c r="G32" s="21">
        <f t="shared" si="1"/>
        <v>100</v>
      </c>
      <c r="H32" s="22"/>
    </row>
    <row r="33" spans="1:8" x14ac:dyDescent="0.25">
      <c r="A33" s="20">
        <v>3</v>
      </c>
      <c r="B33" s="132" t="s">
        <v>412</v>
      </c>
      <c r="C33" s="133">
        <v>100</v>
      </c>
      <c r="D33" s="21"/>
      <c r="E33" s="21"/>
      <c r="F33" s="21"/>
      <c r="G33" s="21">
        <f t="shared" si="1"/>
        <v>100</v>
      </c>
      <c r="H33" s="22"/>
    </row>
    <row r="34" spans="1:8" x14ac:dyDescent="0.25">
      <c r="A34" s="20">
        <v>3</v>
      </c>
      <c r="B34" s="92" t="s">
        <v>413</v>
      </c>
      <c r="C34" s="92">
        <v>300</v>
      </c>
      <c r="D34" s="21"/>
      <c r="E34" s="21"/>
      <c r="F34" s="21"/>
      <c r="G34" s="21">
        <f t="shared" si="1"/>
        <v>300</v>
      </c>
      <c r="H34" s="22"/>
    </row>
    <row r="35" spans="1:8" ht="15.75" thickBot="1" x14ac:dyDescent="0.3">
      <c r="A35" s="23">
        <v>3</v>
      </c>
      <c r="B35" s="94" t="s">
        <v>414</v>
      </c>
      <c r="C35" s="94">
        <v>300</v>
      </c>
      <c r="D35" s="24"/>
      <c r="E35" s="24"/>
      <c r="F35" s="24"/>
      <c r="G35" s="24">
        <f t="shared" si="1"/>
        <v>300</v>
      </c>
      <c r="H35" s="25"/>
    </row>
    <row r="36" spans="1:8" x14ac:dyDescent="0.25">
      <c r="D36" s="55"/>
      <c r="E36" s="55"/>
    </row>
    <row r="37" spans="1:8" x14ac:dyDescent="0.25">
      <c r="B37" t="s">
        <v>898</v>
      </c>
      <c r="D37" s="55"/>
      <c r="E37" s="55"/>
    </row>
    <row r="38" spans="1:8" ht="15.75" thickBot="1" x14ac:dyDescent="0.3">
      <c r="B38" t="s">
        <v>899</v>
      </c>
      <c r="D38" s="55"/>
      <c r="E38" s="55"/>
    </row>
    <row r="39" spans="1:8" x14ac:dyDescent="0.25">
      <c r="B39" s="63" t="s">
        <v>417</v>
      </c>
      <c r="C39" s="64" t="s">
        <v>83</v>
      </c>
      <c r="D39" s="57"/>
      <c r="E39" s="58"/>
    </row>
    <row r="40" spans="1:8" x14ac:dyDescent="0.25">
      <c r="B40" s="62" t="s">
        <v>88</v>
      </c>
      <c r="C40" s="59" t="s">
        <v>61</v>
      </c>
      <c r="D40" s="59">
        <v>100</v>
      </c>
      <c r="E40" s="126"/>
    </row>
    <row r="41" spans="1:8" x14ac:dyDescent="0.25">
      <c r="B41" s="62"/>
      <c r="C41" s="59" t="s">
        <v>411</v>
      </c>
      <c r="D41" s="59">
        <v>100</v>
      </c>
      <c r="E41" s="126"/>
    </row>
    <row r="42" spans="1:8" x14ac:dyDescent="0.25">
      <c r="B42" s="62"/>
      <c r="C42" s="59" t="s">
        <v>412</v>
      </c>
      <c r="D42" s="59">
        <v>100</v>
      </c>
      <c r="E42" s="126">
        <f>SUM(D40:D42)</f>
        <v>300</v>
      </c>
    </row>
    <row r="43" spans="1:8" x14ac:dyDescent="0.25">
      <c r="B43" s="127" t="s">
        <v>89</v>
      </c>
      <c r="C43" s="92" t="s">
        <v>413</v>
      </c>
      <c r="D43" s="92">
        <v>300</v>
      </c>
      <c r="E43" s="93"/>
    </row>
    <row r="44" spans="1:8" ht="15.75" thickBot="1" x14ac:dyDescent="0.3">
      <c r="B44" s="128"/>
      <c r="C44" s="94" t="s">
        <v>414</v>
      </c>
      <c r="D44" s="94">
        <v>300</v>
      </c>
      <c r="E44" s="95">
        <f>SUM(D43:D44)</f>
        <v>600</v>
      </c>
    </row>
  </sheetData>
  <pageMargins left="0.7" right="0.7" top="0.75" bottom="0.75" header="0.3" footer="0.3"/>
  <pageSetup paperSize="9" scale="73"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B15" sqref="B15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564</v>
      </c>
      <c r="B5" s="10"/>
      <c r="C5" s="5"/>
      <c r="D5" s="10" t="s">
        <v>565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566</v>
      </c>
      <c r="C11" s="10" t="s">
        <v>570</v>
      </c>
      <c r="D11" s="4"/>
      <c r="E11" s="4"/>
    </row>
    <row r="12" spans="1:7" x14ac:dyDescent="0.25">
      <c r="A12" s="5">
        <v>1</v>
      </c>
      <c r="B12" s="10" t="s">
        <v>567</v>
      </c>
      <c r="C12" s="10" t="s">
        <v>571</v>
      </c>
      <c r="D12" s="4"/>
      <c r="E12" s="4"/>
    </row>
    <row r="13" spans="1:7" x14ac:dyDescent="0.25">
      <c r="A13" s="5">
        <v>1</v>
      </c>
      <c r="B13" s="10" t="s">
        <v>568</v>
      </c>
      <c r="C13" s="10" t="s">
        <v>572</v>
      </c>
      <c r="D13" s="4"/>
      <c r="E13" s="4"/>
    </row>
    <row r="14" spans="1:7" x14ac:dyDescent="0.25">
      <c r="A14" s="5">
        <v>2</v>
      </c>
      <c r="B14" s="10" t="s">
        <v>567</v>
      </c>
      <c r="C14" s="10" t="s">
        <v>573</v>
      </c>
    </row>
    <row r="15" spans="1:7" x14ac:dyDescent="0.25">
      <c r="A15" s="5">
        <v>2</v>
      </c>
      <c r="B15" s="10" t="s">
        <v>569</v>
      </c>
      <c r="C15" s="10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zoomScale="140" zoomScaleNormal="140" workbookViewId="0">
      <selection activeCell="B3" sqref="B3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74</v>
      </c>
      <c r="B3" s="10" t="s">
        <v>37</v>
      </c>
      <c r="C3" s="5"/>
      <c r="D3" s="10"/>
      <c r="E3" s="10"/>
      <c r="F3" s="10"/>
    </row>
    <row r="4" spans="1:10" s="7" customFormat="1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25">
      <c r="J6" s="1"/>
    </row>
    <row r="7" spans="1:10" s="1" customFormat="1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815</v>
      </c>
      <c r="C8"/>
    </row>
    <row r="9" spans="1:10" x14ac:dyDescent="0.25">
      <c r="A9">
        <f>A8+1</f>
        <v>2</v>
      </c>
      <c r="B9" t="s">
        <v>816</v>
      </c>
      <c r="C9"/>
    </row>
    <row r="10" spans="1:10" x14ac:dyDescent="0.25">
      <c r="A10">
        <f>A9+1</f>
        <v>3</v>
      </c>
      <c r="B10" t="s">
        <v>817</v>
      </c>
      <c r="C10"/>
    </row>
    <row r="11" spans="1:10" x14ac:dyDescent="0.25">
      <c r="A11">
        <f>A10+1</f>
        <v>4</v>
      </c>
      <c r="B11" t="s">
        <v>780</v>
      </c>
      <c r="C11"/>
    </row>
    <row r="12" spans="1:10" x14ac:dyDescent="0.25">
      <c r="A12">
        <f t="shared" ref="A12:A45" si="0">A11+1</f>
        <v>5</v>
      </c>
      <c r="B12" t="s">
        <v>776</v>
      </c>
      <c r="C12"/>
    </row>
    <row r="13" spans="1:10" x14ac:dyDescent="0.25">
      <c r="A13">
        <f t="shared" si="0"/>
        <v>6</v>
      </c>
      <c r="B13" t="s">
        <v>777</v>
      </c>
      <c r="C13"/>
    </row>
    <row r="14" spans="1:10" x14ac:dyDescent="0.25">
      <c r="A14">
        <f t="shared" si="0"/>
        <v>7</v>
      </c>
      <c r="B14" t="s">
        <v>778</v>
      </c>
      <c r="C14"/>
    </row>
    <row r="15" spans="1:10" x14ac:dyDescent="0.25">
      <c r="A15">
        <f t="shared" si="0"/>
        <v>8</v>
      </c>
      <c r="B15" t="s">
        <v>796</v>
      </c>
      <c r="C15"/>
    </row>
    <row r="16" spans="1:10" x14ac:dyDescent="0.25">
      <c r="A16">
        <f t="shared" si="0"/>
        <v>9</v>
      </c>
      <c r="B16" t="s">
        <v>779</v>
      </c>
      <c r="C16"/>
    </row>
    <row r="17" spans="1:3" x14ac:dyDescent="0.25">
      <c r="A17">
        <f t="shared" si="0"/>
        <v>10</v>
      </c>
      <c r="B17" t="s">
        <v>781</v>
      </c>
      <c r="C17"/>
    </row>
    <row r="18" spans="1:3" x14ac:dyDescent="0.25">
      <c r="A18">
        <f t="shared" si="0"/>
        <v>11</v>
      </c>
      <c r="B18" t="s">
        <v>536</v>
      </c>
      <c r="C18"/>
    </row>
    <row r="19" spans="1:3" x14ac:dyDescent="0.25">
      <c r="A19">
        <f t="shared" si="0"/>
        <v>12</v>
      </c>
      <c r="B19" t="s">
        <v>537</v>
      </c>
    </row>
    <row r="20" spans="1:3" x14ac:dyDescent="0.25">
      <c r="A20">
        <f t="shared" si="0"/>
        <v>13</v>
      </c>
      <c r="B20" t="s">
        <v>539</v>
      </c>
    </row>
    <row r="21" spans="1:3" x14ac:dyDescent="0.25">
      <c r="A21">
        <f t="shared" si="0"/>
        <v>14</v>
      </c>
      <c r="B21" t="s">
        <v>538</v>
      </c>
    </row>
    <row r="22" spans="1:3" x14ac:dyDescent="0.25">
      <c r="A22">
        <f t="shared" si="0"/>
        <v>15</v>
      </c>
      <c r="B22" t="s">
        <v>176</v>
      </c>
    </row>
    <row r="23" spans="1:3" x14ac:dyDescent="0.25">
      <c r="A23">
        <f t="shared" si="0"/>
        <v>16</v>
      </c>
      <c r="B23" t="s">
        <v>177</v>
      </c>
    </row>
    <row r="24" spans="1:3" x14ac:dyDescent="0.25">
      <c r="A24">
        <f t="shared" si="0"/>
        <v>17</v>
      </c>
      <c r="B24" t="s">
        <v>541</v>
      </c>
    </row>
    <row r="25" spans="1:3" x14ac:dyDescent="0.25">
      <c r="A25">
        <f t="shared" si="0"/>
        <v>18</v>
      </c>
      <c r="B25" t="s">
        <v>540</v>
      </c>
    </row>
    <row r="26" spans="1:3" x14ac:dyDescent="0.25">
      <c r="A26">
        <f t="shared" si="0"/>
        <v>19</v>
      </c>
      <c r="B26" t="s">
        <v>542</v>
      </c>
    </row>
    <row r="27" spans="1:3" x14ac:dyDescent="0.25">
      <c r="A27">
        <f t="shared" si="0"/>
        <v>20</v>
      </c>
      <c r="B27" t="s">
        <v>543</v>
      </c>
    </row>
    <row r="28" spans="1:3" x14ac:dyDescent="0.25">
      <c r="A28">
        <f t="shared" si="0"/>
        <v>21</v>
      </c>
      <c r="B28" t="s">
        <v>621</v>
      </c>
    </row>
    <row r="29" spans="1:3" x14ac:dyDescent="0.25">
      <c r="A29">
        <f t="shared" si="0"/>
        <v>22</v>
      </c>
      <c r="B29" t="s">
        <v>814</v>
      </c>
    </row>
    <row r="30" spans="1:3" x14ac:dyDescent="0.25">
      <c r="A30">
        <f t="shared" si="0"/>
        <v>23</v>
      </c>
      <c r="B30" t="s">
        <v>623</v>
      </c>
    </row>
    <row r="31" spans="1:3" x14ac:dyDescent="0.25">
      <c r="A31">
        <f t="shared" si="0"/>
        <v>24</v>
      </c>
      <c r="B31" t="s">
        <v>624</v>
      </c>
    </row>
    <row r="32" spans="1:3" x14ac:dyDescent="0.25">
      <c r="A32">
        <f>A31+1</f>
        <v>25</v>
      </c>
      <c r="B32" t="s">
        <v>782</v>
      </c>
    </row>
    <row r="33" spans="1:2" x14ac:dyDescent="0.25">
      <c r="A33">
        <f t="shared" si="0"/>
        <v>26</v>
      </c>
      <c r="B33" t="s">
        <v>783</v>
      </c>
    </row>
    <row r="34" spans="1:2" x14ac:dyDescent="0.25">
      <c r="A34">
        <f t="shared" si="0"/>
        <v>27</v>
      </c>
      <c r="B34" t="s">
        <v>785</v>
      </c>
    </row>
    <row r="35" spans="1:2" x14ac:dyDescent="0.25">
      <c r="A35">
        <f t="shared" si="0"/>
        <v>28</v>
      </c>
      <c r="B35" t="s">
        <v>786</v>
      </c>
    </row>
    <row r="36" spans="1:2" x14ac:dyDescent="0.25">
      <c r="A36">
        <f t="shared" si="0"/>
        <v>29</v>
      </c>
      <c r="B36" t="s">
        <v>784</v>
      </c>
    </row>
    <row r="37" spans="1:2" x14ac:dyDescent="0.25">
      <c r="A37">
        <f t="shared" si="0"/>
        <v>30</v>
      </c>
      <c r="B37" t="s">
        <v>787</v>
      </c>
    </row>
    <row r="38" spans="1:2" x14ac:dyDescent="0.25">
      <c r="A38">
        <f t="shared" si="0"/>
        <v>31</v>
      </c>
      <c r="B38" t="s">
        <v>788</v>
      </c>
    </row>
    <row r="39" spans="1:2" x14ac:dyDescent="0.25">
      <c r="A39">
        <f t="shared" si="0"/>
        <v>32</v>
      </c>
      <c r="B39" t="s">
        <v>789</v>
      </c>
    </row>
    <row r="40" spans="1:2" x14ac:dyDescent="0.25">
      <c r="A40">
        <f t="shared" si="0"/>
        <v>33</v>
      </c>
      <c r="B40" t="s">
        <v>790</v>
      </c>
    </row>
    <row r="41" spans="1:2" x14ac:dyDescent="0.25">
      <c r="A41">
        <f t="shared" si="0"/>
        <v>34</v>
      </c>
      <c r="B41" t="s">
        <v>791</v>
      </c>
    </row>
    <row r="42" spans="1:2" x14ac:dyDescent="0.25">
      <c r="A42">
        <f t="shared" si="0"/>
        <v>35</v>
      </c>
      <c r="B42" t="s">
        <v>792</v>
      </c>
    </row>
    <row r="43" spans="1:2" x14ac:dyDescent="0.25">
      <c r="A43">
        <f t="shared" si="0"/>
        <v>36</v>
      </c>
      <c r="B43" t="s">
        <v>793</v>
      </c>
    </row>
    <row r="44" spans="1:2" x14ac:dyDescent="0.25">
      <c r="A44">
        <f t="shared" si="0"/>
        <v>37</v>
      </c>
      <c r="B44" t="s">
        <v>794</v>
      </c>
    </row>
    <row r="45" spans="1:2" x14ac:dyDescent="0.25">
      <c r="A45">
        <f t="shared" si="0"/>
        <v>38</v>
      </c>
      <c r="B45" t="s">
        <v>795</v>
      </c>
    </row>
    <row r="46" spans="1:2" x14ac:dyDescent="0.25">
      <c r="A46">
        <v>39</v>
      </c>
      <c r="B46" t="s">
        <v>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zoomScale="140" zoomScaleNormal="140" workbookViewId="0">
      <selection activeCell="C5" sqref="C5:C8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650</v>
      </c>
      <c r="D3" s="10" t="s">
        <v>218</v>
      </c>
      <c r="E3" s="10" t="s">
        <v>3</v>
      </c>
      <c r="F3" s="10"/>
    </row>
    <row r="4" spans="1:10" x14ac:dyDescent="0.25">
      <c r="A4" s="10" t="s">
        <v>648</v>
      </c>
      <c r="B4" s="10" t="s">
        <v>7</v>
      </c>
      <c r="C4" s="5"/>
      <c r="D4" s="10" t="s">
        <v>649</v>
      </c>
      <c r="E4" s="10" t="s">
        <v>3</v>
      </c>
      <c r="F4" s="10"/>
    </row>
    <row r="5" spans="1:10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25">
      <c r="A7" s="10" t="s">
        <v>644</v>
      </c>
      <c r="B7" s="10" t="s">
        <v>34</v>
      </c>
      <c r="C7" s="5" t="b">
        <v>0</v>
      </c>
      <c r="D7" s="10"/>
      <c r="E7" s="10"/>
      <c r="F7" s="10"/>
    </row>
    <row r="8" spans="1:10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25">
      <c r="A9" s="10" t="s">
        <v>264</v>
      </c>
      <c r="B9" s="10" t="s">
        <v>37</v>
      </c>
      <c r="C9" s="5"/>
      <c r="D9" s="10"/>
      <c r="E9" s="10"/>
      <c r="F9" s="10"/>
      <c r="G9" t="s">
        <v>265</v>
      </c>
    </row>
    <row r="10" spans="1:10" s="7" customFormat="1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25">
      <c r="J12" s="1"/>
    </row>
    <row r="13" spans="1:10" s="1" customFormat="1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264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"/>
  <sheetViews>
    <sheetView zoomScale="140" zoomScaleNormal="140" workbookViewId="0">
      <selection activeCell="D3" sqref="D3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647</v>
      </c>
      <c r="C3" s="5"/>
      <c r="D3" s="10"/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10" t="s">
        <v>105</v>
      </c>
      <c r="B5" s="10"/>
      <c r="C5" s="5"/>
      <c r="D5" s="10" t="s">
        <v>8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120</v>
      </c>
      <c r="C9" s="34" t="s">
        <v>86</v>
      </c>
      <c r="D9"/>
    </row>
    <row r="10" spans="1:7" x14ac:dyDescent="0.25">
      <c r="A10" s="10" t="s">
        <v>87</v>
      </c>
      <c r="B10" s="10"/>
      <c r="C10" s="5" t="s">
        <v>90</v>
      </c>
    </row>
    <row r="11" spans="1:7" x14ac:dyDescent="0.25">
      <c r="A11" s="10" t="s">
        <v>88</v>
      </c>
      <c r="B11" s="10"/>
      <c r="C11" s="5" t="s">
        <v>91</v>
      </c>
    </row>
    <row r="12" spans="1:7" x14ac:dyDescent="0.25">
      <c r="A12" s="19" t="s">
        <v>89</v>
      </c>
      <c r="B12" s="19"/>
      <c r="C12" s="19" t="s">
        <v>268</v>
      </c>
    </row>
    <row r="13" spans="1:7" x14ac:dyDescent="0.25">
      <c r="D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25">
      <c r="A4" s="10" t="s">
        <v>84</v>
      </c>
      <c r="B4" s="10" t="s">
        <v>647</v>
      </c>
      <c r="C4" s="5"/>
      <c r="D4" s="10" t="s">
        <v>269</v>
      </c>
      <c r="E4" s="10" t="s">
        <v>3</v>
      </c>
      <c r="F4" s="12"/>
      <c r="G4" s="10"/>
    </row>
    <row r="5" spans="1:7" x14ac:dyDescent="0.25">
      <c r="A5" s="10" t="s">
        <v>645</v>
      </c>
      <c r="B5" s="10"/>
      <c r="C5" s="5"/>
      <c r="D5" s="10" t="s">
        <v>646</v>
      </c>
      <c r="E5" s="10"/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267</v>
      </c>
      <c r="C9" s="34" t="s">
        <v>205</v>
      </c>
      <c r="D9" s="34" t="s">
        <v>120</v>
      </c>
    </row>
    <row r="10" spans="1:7" x14ac:dyDescent="0.25">
      <c r="A10" s="71" t="s">
        <v>87</v>
      </c>
      <c r="B10" s="10">
        <v>1</v>
      </c>
      <c r="C10" s="71">
        <v>1</v>
      </c>
    </row>
    <row r="11" spans="1:7" x14ac:dyDescent="0.25">
      <c r="A11" s="10" t="s">
        <v>88</v>
      </c>
      <c r="B11" s="10">
        <v>1</v>
      </c>
      <c r="C11" s="10">
        <v>1</v>
      </c>
    </row>
    <row r="12" spans="1:7" x14ac:dyDescent="0.25">
      <c r="A12" s="10" t="s">
        <v>89</v>
      </c>
      <c r="B12" s="10">
        <v>1</v>
      </c>
      <c r="C12" s="5">
        <v>1</v>
      </c>
    </row>
    <row r="13" spans="1:7" x14ac:dyDescent="0.25">
      <c r="A13" s="71" t="s">
        <v>87</v>
      </c>
      <c r="B13" s="71">
        <v>2</v>
      </c>
      <c r="C13" s="72">
        <v>2</v>
      </c>
    </row>
    <row r="14" spans="1:7" x14ac:dyDescent="0.25">
      <c r="A14" s="10" t="s">
        <v>88</v>
      </c>
      <c r="B14" s="10">
        <v>2</v>
      </c>
      <c r="C14" s="10">
        <v>2</v>
      </c>
    </row>
    <row r="15" spans="1:7" x14ac:dyDescent="0.25">
      <c r="A15" s="19" t="s">
        <v>89</v>
      </c>
      <c r="B15" s="19">
        <v>2</v>
      </c>
      <c r="C15" s="10">
        <v>2</v>
      </c>
    </row>
    <row r="16" spans="1:7" x14ac:dyDescent="0.25">
      <c r="A16" s="71" t="s">
        <v>87</v>
      </c>
      <c r="B16" s="71">
        <v>3</v>
      </c>
      <c r="C16" s="7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42578125" customWidth="1"/>
    <col min="10" max="10" width="10.5703125" bestFit="1" customWidth="1"/>
    <col min="11" max="11" width="11.42578125" bestFit="1" customWidth="1"/>
    <col min="12" max="18" width="9.425781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25">
      <c r="A5" t="s">
        <v>9</v>
      </c>
      <c r="B5" t="s">
        <v>37</v>
      </c>
      <c r="D5" t="s">
        <v>10</v>
      </c>
      <c r="E5" t="s">
        <v>3</v>
      </c>
    </row>
    <row r="6" spans="1:13" x14ac:dyDescent="0.25">
      <c r="A6" t="s">
        <v>76</v>
      </c>
      <c r="B6" t="s">
        <v>34</v>
      </c>
      <c r="C6" s="2" t="b">
        <v>0</v>
      </c>
    </row>
    <row r="7" spans="1:13" x14ac:dyDescent="0.25">
      <c r="A7" t="s">
        <v>77</v>
      </c>
      <c r="B7" t="s">
        <v>34</v>
      </c>
      <c r="C7" s="2" t="b">
        <v>0</v>
      </c>
    </row>
    <row r="8" spans="1:13" x14ac:dyDescent="0.25">
      <c r="A8" t="s">
        <v>78</v>
      </c>
      <c r="B8" t="s">
        <v>34</v>
      </c>
      <c r="C8" s="2" t="b">
        <v>0</v>
      </c>
    </row>
    <row r="9" spans="1:13" x14ac:dyDescent="0.25">
      <c r="A9" t="s">
        <v>79</v>
      </c>
      <c r="B9" t="s">
        <v>34</v>
      </c>
      <c r="C9" s="2" t="b">
        <v>0</v>
      </c>
    </row>
    <row r="10" spans="1:13" x14ac:dyDescent="0.25">
      <c r="A10" s="5" t="s">
        <v>118</v>
      </c>
      <c r="B10" t="s">
        <v>7</v>
      </c>
      <c r="G10" t="s">
        <v>42</v>
      </c>
    </row>
    <row r="11" spans="1:13" x14ac:dyDescent="0.25">
      <c r="A11" s="5" t="s">
        <v>119</v>
      </c>
      <c r="B11" t="s">
        <v>41</v>
      </c>
      <c r="G11" t="s">
        <v>43</v>
      </c>
    </row>
    <row r="12" spans="1:13" x14ac:dyDescent="0.2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2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25">
      <c r="A14" s="14" t="s">
        <v>144</v>
      </c>
      <c r="D14" t="s">
        <v>145</v>
      </c>
    </row>
    <row r="15" spans="1:13" x14ac:dyDescent="0.25">
      <c r="A15" s="1"/>
    </row>
    <row r="16" spans="1:13" s="1" customFormat="1" x14ac:dyDescent="0.25">
      <c r="A16" s="69" t="s">
        <v>120</v>
      </c>
      <c r="B16" s="69" t="s">
        <v>144</v>
      </c>
      <c r="C16" s="69" t="s">
        <v>73</v>
      </c>
      <c r="D16" s="69" t="s">
        <v>74</v>
      </c>
      <c r="E16" s="76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25">
      <c r="A17" s="69"/>
      <c r="B17" s="69">
        <v>1</v>
      </c>
      <c r="C17" s="69" t="s">
        <v>80</v>
      </c>
      <c r="D17" s="69" t="s">
        <v>32</v>
      </c>
      <c r="E17" s="76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44465</v>
      </c>
      <c r="L17" t="s">
        <v>123</v>
      </c>
      <c r="M17" s="2" t="b">
        <v>0</v>
      </c>
    </row>
    <row r="18" spans="1:13" x14ac:dyDescent="0.25">
      <c r="A18" s="69"/>
      <c r="B18" s="69">
        <v>1</v>
      </c>
      <c r="C18" s="69" t="s">
        <v>125</v>
      </c>
      <c r="D18" s="69" t="s">
        <v>32</v>
      </c>
      <c r="E18" s="72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44465</v>
      </c>
      <c r="L18" t="s">
        <v>124</v>
      </c>
      <c r="M18" s="2" t="b">
        <v>0</v>
      </c>
    </row>
    <row r="19" spans="1:13" x14ac:dyDescent="0.25">
      <c r="A19" s="69"/>
      <c r="B19" s="69">
        <v>3</v>
      </c>
      <c r="C19" s="69" t="s">
        <v>81</v>
      </c>
      <c r="D19" s="69" t="s">
        <v>82</v>
      </c>
      <c r="E19" s="76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44465</v>
      </c>
      <c r="L19" t="s">
        <v>123</v>
      </c>
      <c r="M19" s="2" t="b">
        <v>0</v>
      </c>
    </row>
    <row r="20" spans="1:13" x14ac:dyDescent="0.25">
      <c r="A20" s="69"/>
      <c r="B20" s="69">
        <v>3</v>
      </c>
      <c r="C20" s="69" t="s">
        <v>81</v>
      </c>
      <c r="D20" s="69" t="s">
        <v>82</v>
      </c>
      <c r="E20" s="76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44465</v>
      </c>
      <c r="L20" t="s">
        <v>124</v>
      </c>
      <c r="M20" s="2" t="b">
        <v>0</v>
      </c>
    </row>
    <row r="21" spans="1:13" x14ac:dyDescent="0.25">
      <c r="A21" s="77"/>
      <c r="B21" s="77">
        <v>4</v>
      </c>
      <c r="C21" s="77" t="s">
        <v>81</v>
      </c>
      <c r="D21" s="77" t="s">
        <v>126</v>
      </c>
      <c r="E21" s="78">
        <v>1</v>
      </c>
      <c r="F21" s="77" t="s">
        <v>60</v>
      </c>
      <c r="G21" s="77" t="s">
        <v>59</v>
      </c>
      <c r="H21" s="77" t="s">
        <v>59</v>
      </c>
      <c r="I21" s="77" t="s">
        <v>60</v>
      </c>
      <c r="J21" s="77" t="s">
        <v>61</v>
      </c>
      <c r="K21" s="79">
        <f ca="1">TODAY()</f>
        <v>44465</v>
      </c>
      <c r="L21" s="77" t="s">
        <v>123</v>
      </c>
      <c r="M21" s="77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1</vt:i4>
      </vt:variant>
    </vt:vector>
  </HeadingPairs>
  <TitlesOfParts>
    <vt:vector size="50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cashflow heads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year_master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  <vt:lpstr>transactions!Print_Titles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cp:lastPrinted>2021-09-18T11:08:26Z</cp:lastPrinted>
  <dcterms:created xsi:type="dcterms:W3CDTF">2021-07-03T17:36:29Z</dcterms:created>
  <dcterms:modified xsi:type="dcterms:W3CDTF">2021-09-26T13:40:56Z</dcterms:modified>
</cp:coreProperties>
</file>