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Space\Projects\FormulaAV2020\Hardware_Algo\System Integration\"/>
    </mc:Choice>
  </mc:AlternateContent>
  <xr:revisionPtr revIDLastSave="0" documentId="13_ncr:1_{290CBE63-9B15-4BCA-8F49-38AD59B31469}" xr6:coauthVersionLast="45" xr6:coauthVersionMax="45" xr10:uidLastSave="{00000000-0000-0000-0000-000000000000}"/>
  <bookViews>
    <workbookView xWindow="-120" yWindow="-120" windowWidth="25440" windowHeight="15540" xr2:uid="{FD6B09E7-CAE9-46B4-9648-433F28AAFF9C}"/>
  </bookViews>
  <sheets>
    <sheet name="power" sheetId="1" r:id="rId1"/>
    <sheet name="data" sheetId="2" r:id="rId2"/>
    <sheet name="connectors" sheetId="3" r:id="rId3"/>
    <sheet name="loca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1" i="1" l="1"/>
  <c r="K70" i="1"/>
  <c r="K69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3" i="1"/>
</calcChain>
</file>

<file path=xl/sharedStrings.xml><?xml version="1.0" encoding="utf-8"?>
<sst xmlns="http://schemas.openxmlformats.org/spreadsheetml/2006/main" count="242" uniqueCount="165">
  <si>
    <t>protaction circuit</t>
  </si>
  <si>
    <t>nvidia pc</t>
  </si>
  <si>
    <t>power supplys</t>
  </si>
  <si>
    <t>battery</t>
  </si>
  <si>
    <t>?</t>
  </si>
  <si>
    <t>device</t>
  </si>
  <si>
    <t>voltage</t>
  </si>
  <si>
    <t>capacity</t>
  </si>
  <si>
    <t>lidar</t>
  </si>
  <si>
    <t>camera</t>
  </si>
  <si>
    <t>sensors</t>
  </si>
  <si>
    <t xml:space="preserve">steering angle </t>
  </si>
  <si>
    <t>deshboard controller</t>
  </si>
  <si>
    <t>steering contoller</t>
  </si>
  <si>
    <t>steering motor</t>
  </si>
  <si>
    <t>reverse voltage? Fuse?</t>
  </si>
  <si>
    <t>ASSI(3) and buzzer</t>
  </si>
  <si>
    <t>ASMS</t>
  </si>
  <si>
    <t>LVMS</t>
  </si>
  <si>
    <t>module</t>
  </si>
  <si>
    <t>RES 2</t>
  </si>
  <si>
    <t>EBS</t>
  </si>
  <si>
    <t>custom: pc- teensy3.2, logic-custom</t>
  </si>
  <si>
    <t>EBS sensors</t>
  </si>
  <si>
    <t>DC-DC convertor 24,5</t>
  </si>
  <si>
    <t>brake controller</t>
  </si>
  <si>
    <t>brake motor</t>
  </si>
  <si>
    <t>Faulhaber MC-5010S</t>
  </si>
  <si>
    <t>brake?</t>
  </si>
  <si>
    <t>DL</t>
  </si>
  <si>
    <t>provided by the officials</t>
  </si>
  <si>
    <t>7-60V</t>
  </si>
  <si>
    <t>fuse (DE7.3.3)</t>
  </si>
  <si>
    <t>CAN 1Mbit/s &amp; Ethernet Cat 5 RJ-45</t>
  </si>
  <si>
    <t>fuse (see doc)</t>
  </si>
  <si>
    <t>RES</t>
  </si>
  <si>
    <t>NVIDIA Drive AGX Xavier</t>
  </si>
  <si>
    <t>supply voltage (V)</t>
  </si>
  <si>
    <t>max wattage (W)</t>
  </si>
  <si>
    <t>max current (A)</t>
  </si>
  <si>
    <t>current peak 130A/200us</t>
  </si>
  <si>
    <t>SPAL VA32-A101-62A 12V 3.4A-MAX</t>
  </si>
  <si>
    <t>power by the autonomuos pc. Wattage include in pc power</t>
  </si>
  <si>
    <t>Teensy 3.2+screen/motec D153</t>
  </si>
  <si>
    <t>estimate by motec D153 typical power</t>
  </si>
  <si>
    <t>ASSI(3) + Break light + buzzer</t>
  </si>
  <si>
    <t>estimate by 3 watt each</t>
  </si>
  <si>
    <t>from rule book: 12-24V 0.26A@12V</t>
  </si>
  <si>
    <t>controller voltage supply  12-50V, CANopen version current 0.06A@24V. motor input 0-50V. Wattage is not include motor wattage</t>
  </si>
  <si>
    <t>estimate by RES</t>
  </si>
  <si>
    <t>estimate by assuming it need the same power as brake</t>
  </si>
  <si>
    <t>estimate by comparation the require Force(N) with brake system</t>
  </si>
  <si>
    <t>cant find info. Estimate by some forum</t>
  </si>
  <si>
    <t>SUM</t>
  </si>
  <si>
    <t>estimete</t>
  </si>
  <si>
    <t>SUM 12V</t>
  </si>
  <si>
    <t>SUM 24V</t>
  </si>
  <si>
    <t>estimate. Powered from steering contoller</t>
  </si>
  <si>
    <t>24*4</t>
  </si>
  <si>
    <t>Datasheet</t>
  </si>
  <si>
    <t>Location</t>
  </si>
  <si>
    <t>Model</t>
  </si>
  <si>
    <t>Device</t>
  </si>
  <si>
    <t>https://github.com/TechnionAVFormula/Hardware_Algo/blob/staging/Power/NVIDIA%20AGX%20Xavier/DRIVE%20AGX%20Developer%20Kit%20Mechanical%20%26%20Installation%20Guide.pdf</t>
  </si>
  <si>
    <t>rear, above the motor and inverter</t>
  </si>
  <si>
    <t>main hoop</t>
  </si>
  <si>
    <t>Note</t>
  </si>
  <si>
    <t>General Information</t>
  </si>
  <si>
    <t>Power</t>
  </si>
  <si>
    <t>Communication</t>
  </si>
  <si>
    <t>Connectors</t>
  </si>
  <si>
    <t>Actuators</t>
  </si>
  <si>
    <t>Sensors</t>
  </si>
  <si>
    <t>Switches</t>
  </si>
  <si>
    <t>Power Supplys</t>
  </si>
  <si>
    <t>Padel Position</t>
  </si>
  <si>
    <t>KH31/32</t>
  </si>
  <si>
    <t>Analog</t>
  </si>
  <si>
    <t>Quantity</t>
  </si>
  <si>
    <t>Wheel Speed</t>
  </si>
  <si>
    <t>Digital</t>
  </si>
  <si>
    <t>Inertia and GPS</t>
  </si>
  <si>
    <t>Suspension Position</t>
  </si>
  <si>
    <t>Motor Encoder</t>
  </si>
  <si>
    <t>Steering Rack Pos.</t>
  </si>
  <si>
    <t>EBS Air Pressure</t>
  </si>
  <si>
    <t>Coolnet temperature</t>
  </si>
  <si>
    <t>DRS pos.</t>
  </si>
  <si>
    <t>CAN</t>
  </si>
  <si>
    <t>Digital/Analog</t>
  </si>
  <si>
    <t>NVIDIA case temperature</t>
  </si>
  <si>
    <t xml:space="preserve"> PWM</t>
  </si>
  <si>
    <t>Data type</t>
  </si>
  <si>
    <t>Brakes oil Pressure</t>
  </si>
  <si>
    <t>Data frequency</t>
  </si>
  <si>
    <t>Send data to</t>
  </si>
  <si>
    <t>Recive data from</t>
  </si>
  <si>
    <t>https://www.kasensors.com/sites/default/files/downloads/SPC%20Single%20%26%20Dual%20Flanged%20Speed%2010.19_1.pdf</t>
  </si>
  <si>
    <t>SBG ellipse N B2</t>
  </si>
  <si>
    <t>https://www.kasensors.com/sites/default/files/downloads/KH31.32%20Female%20Rotary%20Position%2006.19.pdf</t>
  </si>
  <si>
    <t>https://www.ellis-components.co.uk/admin/resources/pressuresensorfluidpss-260datasheet51en2781159307.pdf</t>
  </si>
  <si>
    <t>https://www.generationrobots.com/media/sbg-systems/Ellipse_Series_Leaflet.pdf</t>
  </si>
  <si>
    <t>https://www.kasensors.com/sites/default/files/downloads/KP94B%20Miniature%20Linear%20Position%2011.20.pdf</t>
  </si>
  <si>
    <t>https://www.thierry-lequeu.fr/data/RM44D01.pdf</t>
  </si>
  <si>
    <t>RLS RM44AC</t>
  </si>
  <si>
    <t>https://www.kasensors.com/sites/default/files/downloads/ASL.811.pdf</t>
  </si>
  <si>
    <t>Master switches</t>
  </si>
  <si>
    <t>HELLA BATTERY switch 3f63</t>
  </si>
  <si>
    <t>http://hellahd.com/index.php/default/electrics/switches/electrics-category-12/electrics-product-11/</t>
  </si>
  <si>
    <t>Faulhaber MC-5010S RS/CO</t>
  </si>
  <si>
    <t>https://www.faulhaber.com/fileadmin/Import/Media/EN_MC5010S_DFF.pdf</t>
  </si>
  <si>
    <t>gross funk gf2000i-codec</t>
  </si>
  <si>
    <t>https://www.grossfunk.de/db2/down/Datasheets/DE/TD_GF2000i_CODEC.pdf</t>
  </si>
  <si>
    <t>MoTec M150</t>
  </si>
  <si>
    <t>Main ECU</t>
  </si>
  <si>
    <t>https://www.motec.com.au/filedownload.php/13150_m150_datasheet.pdf?docid=3717</t>
  </si>
  <si>
    <t>wing (DRS) motor</t>
  </si>
  <si>
    <t>Exists</t>
  </si>
  <si>
    <t>EBS valves</t>
  </si>
  <si>
    <t xml:space="preserve">anti rool servos </t>
  </si>
  <si>
    <t>Controllers</t>
  </si>
  <si>
    <t>לוודא דגם ספציפי, 5-36V, 6mW max</t>
  </si>
  <si>
    <t>Lidar + adapter</t>
  </si>
  <si>
    <t>Autonomous PC</t>
  </si>
  <si>
    <t>Cameras</t>
  </si>
  <si>
    <t>Steering Contoller</t>
  </si>
  <si>
    <t>Brake Controller</t>
  </si>
  <si>
    <t>Wing (DRS) Controller</t>
  </si>
  <si>
    <t>Deshboard Controller</t>
  </si>
  <si>
    <t>Link</t>
  </si>
  <si>
    <t>Activation Logic</t>
  </si>
  <si>
    <t>BSPD</t>
  </si>
  <si>
    <t>CTMD</t>
  </si>
  <si>
    <t>BMS</t>
  </si>
  <si>
    <t>lithium balance n-BMS</t>
  </si>
  <si>
    <t>https://lithiumbalance.com/wp-content/uploads/LiBAL-n-BMS_100801-20193012.pdf</t>
  </si>
  <si>
    <t>IMD</t>
  </si>
  <si>
    <t>ISOMETER® IR155-3203/IR155-3204</t>
  </si>
  <si>
    <t>DC-DC converter</t>
  </si>
  <si>
    <t>synqor IQ4H *4</t>
  </si>
  <si>
    <t>MPR20-N-113-2111-200‎‏</t>
  </si>
  <si>
    <t>AIR</t>
  </si>
  <si>
    <t>https://www.synqor.com/products/inqor-(1)/iq4h120ftx50</t>
  </si>
  <si>
    <t>https://www.bender.de/fileadmin/content/Products/d/e/IR155-32xx-V004_D00115_D_XXEN.pdf</t>
  </si>
  <si>
    <t>Shutdown Buttons</t>
  </si>
  <si>
    <t>FESTO VUVS-LT20-M32U-MD-G18-F7-1C1</t>
  </si>
  <si>
    <t>https://www.festo.com/tw/en/a/download-document/datasheet/577513</t>
  </si>
  <si>
    <t>Boxes</t>
  </si>
  <si>
    <t>Front Box</t>
  </si>
  <si>
    <t>Main Box</t>
  </si>
  <si>
    <t xml:space="preserve">KA sensors SPC-FL-NPN-14-2ST-050-000 </t>
  </si>
  <si>
    <t>KA sensors ASMP-A5002-4A2-AAE-000</t>
  </si>
  <si>
    <t>KA sensors KH31-060-000-4AA-C-67-DF8-000</t>
  </si>
  <si>
    <t>KA sensors KP94B-075-67-F-0-0-000</t>
  </si>
  <si>
    <t>לוודא טווח, אחד מהחיישנים מהשלושה שקיימים הוא IP65</t>
  </si>
  <si>
    <t>coolent pump</t>
  </si>
  <si>
    <t>coolent fan</t>
  </si>
  <si>
    <t>KA sensors ASMP-A2002-5A2-ABE-000</t>
  </si>
  <si>
    <t xml:space="preserve">Velodyne ULTRA Puck </t>
  </si>
  <si>
    <t>10.5 V – 18 V include interface box</t>
  </si>
  <si>
    <t>Ethernet dongle</t>
  </si>
  <si>
    <t>E3579 Dual Ethernet Dongle</t>
  </si>
  <si>
    <t>4.75V to 28V DC, 0.25A@12V, data in NVIDIA Drive AGX Xavier documentation</t>
  </si>
  <si>
    <t>https://www.formulastudent.de/fileadmin/user_upload/all/2020/rules/FSG20_Competition_Handbook_v1.0.pdf</t>
  </si>
  <si>
    <t>7-60V, 3 tiny temperture sensors are provided too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</si>
</sst>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</borders>
  <cellStyleXfs count="3">
    <xf numFmtId="0" fontId="0" fillId="0" borderId="0"/>
    <xf numFmtId="0" fontId="4" fillId="3" borderId="1" applyNumberFormat="0" applyAlignment="0" applyProtection="0"/>
    <xf numFmtId="0" fontId="7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3" borderId="1" xfId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4" fillId="3" borderId="2" xfId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7" fillId="0" borderId="0" xfId="2"/>
  </cellXfs>
  <cellStyles count="3">
    <cellStyle name="Check Cell" xfId="1" builtinId="2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B1913-3ACA-4A36-ADF0-5064DFF99C18}">
  <dimension ref="A1:Y71"/>
  <sheetViews>
    <sheetView tabSelected="1" topLeftCell="B1" zoomScaleNormal="100" workbookViewId="0">
      <pane ySplit="2" topLeftCell="A3" activePane="bottomLeft" state="frozen"/>
      <selection pane="bottomLeft" activeCell="K10" sqref="K10"/>
    </sheetView>
  </sheetViews>
  <sheetFormatPr defaultColWidth="9.1796875" defaultRowHeight="18.5" x14ac:dyDescent="0.35"/>
  <cols>
    <col min="1" max="1" width="15" style="8" customWidth="1"/>
    <col min="2" max="2" width="20" style="21" customWidth="1"/>
    <col min="3" max="3" width="33.54296875" style="4" customWidth="1"/>
    <col min="4" max="4" width="9.36328125" style="4" customWidth="1"/>
    <col min="5" max="5" width="7.54296875" style="4" customWidth="1"/>
    <col min="6" max="6" width="38.7265625" style="4" customWidth="1"/>
    <col min="7" max="7" width="10.90625" customWidth="1"/>
    <col min="8" max="8" width="4.90625" style="4" customWidth="1"/>
    <col min="9" max="9" width="18.81640625" style="4" customWidth="1"/>
    <col min="10" max="10" width="17.6328125" style="4" customWidth="1"/>
    <col min="11" max="11" width="17" style="4" customWidth="1"/>
    <col min="12" max="12" width="18.7265625" style="4" customWidth="1"/>
    <col min="13" max="13" width="18" style="4" customWidth="1"/>
    <col min="14" max="14" width="16.453125" style="4" customWidth="1"/>
    <col min="15" max="15" width="17.453125" style="4" customWidth="1"/>
    <col min="16" max="16" width="16.54296875" style="4" customWidth="1"/>
    <col min="17" max="16384" width="9.1796875" style="4"/>
  </cols>
  <sheetData>
    <row r="1" spans="1:25" s="19" customFormat="1" x14ac:dyDescent="0.35">
      <c r="A1" s="8"/>
      <c r="B1" s="9" t="s">
        <v>67</v>
      </c>
      <c r="C1" s="13"/>
      <c r="D1" s="13"/>
      <c r="E1" s="13"/>
      <c r="F1" s="13"/>
      <c r="G1" s="13"/>
      <c r="H1" s="13"/>
      <c r="I1" s="9" t="s">
        <v>68</v>
      </c>
      <c r="J1" s="13"/>
      <c r="K1" s="13"/>
      <c r="L1" s="13"/>
      <c r="M1" s="9" t="s">
        <v>69</v>
      </c>
      <c r="N1" s="9"/>
      <c r="O1" s="9"/>
      <c r="P1" s="9"/>
      <c r="Q1" s="9" t="s">
        <v>70</v>
      </c>
      <c r="R1" s="9"/>
      <c r="S1" s="9"/>
      <c r="T1" s="9"/>
      <c r="U1" s="9"/>
      <c r="V1" s="9" t="s">
        <v>60</v>
      </c>
      <c r="W1" s="9"/>
      <c r="X1" s="9"/>
      <c r="Y1" s="9"/>
    </row>
    <row r="2" spans="1:25" s="14" customFormat="1" x14ac:dyDescent="0.35">
      <c r="A2" s="8"/>
      <c r="B2" s="20" t="s">
        <v>62</v>
      </c>
      <c r="C2" s="14" t="s">
        <v>61</v>
      </c>
      <c r="D2" s="14" t="s">
        <v>78</v>
      </c>
      <c r="E2" s="14" t="s">
        <v>117</v>
      </c>
      <c r="F2" s="14" t="s">
        <v>66</v>
      </c>
      <c r="G2" t="s">
        <v>59</v>
      </c>
      <c r="H2" s="14" t="s">
        <v>129</v>
      </c>
      <c r="I2" s="14" t="s">
        <v>37</v>
      </c>
      <c r="J2" s="14" t="s">
        <v>39</v>
      </c>
      <c r="K2" s="14" t="s">
        <v>38</v>
      </c>
      <c r="L2" s="14" t="s">
        <v>0</v>
      </c>
      <c r="M2" s="14" t="s">
        <v>92</v>
      </c>
      <c r="N2" s="14" t="s">
        <v>94</v>
      </c>
      <c r="O2" s="14" t="s">
        <v>95</v>
      </c>
      <c r="P2" s="14" t="s">
        <v>96</v>
      </c>
    </row>
    <row r="3" spans="1:25" ht="14.5" x14ac:dyDescent="0.35">
      <c r="A3" s="9" t="s">
        <v>120</v>
      </c>
      <c r="B3" s="21" t="s">
        <v>123</v>
      </c>
      <c r="C3" s="4" t="s">
        <v>36</v>
      </c>
      <c r="D3" s="4">
        <v>1</v>
      </c>
      <c r="E3" s="4">
        <v>1</v>
      </c>
      <c r="F3" s="4" t="s">
        <v>40</v>
      </c>
      <c r="G3" s="24" t="str">
        <f>HYPERLINK(H3,"Datasheet")</f>
        <v>Datasheet</v>
      </c>
      <c r="I3" s="4">
        <v>12</v>
      </c>
      <c r="J3" s="4">
        <v>38</v>
      </c>
      <c r="K3" s="4">
        <v>456</v>
      </c>
      <c r="L3" s="4" t="s">
        <v>34</v>
      </c>
      <c r="M3" s="6"/>
    </row>
    <row r="4" spans="1:25" ht="29" x14ac:dyDescent="0.35">
      <c r="A4" s="9"/>
      <c r="B4" s="21" t="s">
        <v>160</v>
      </c>
      <c r="C4" s="4" t="s">
        <v>161</v>
      </c>
      <c r="D4" s="4">
        <v>1</v>
      </c>
      <c r="E4" s="4">
        <v>1</v>
      </c>
      <c r="F4" s="4" t="s">
        <v>162</v>
      </c>
      <c r="G4" s="24"/>
      <c r="I4" s="4">
        <v>12</v>
      </c>
      <c r="J4" s="4">
        <v>0.25</v>
      </c>
      <c r="M4" s="6"/>
    </row>
    <row r="5" spans="1:25" ht="14.5" x14ac:dyDescent="0.35">
      <c r="A5" s="9"/>
      <c r="B5" s="21" t="s">
        <v>122</v>
      </c>
      <c r="C5" s="4" t="s">
        <v>158</v>
      </c>
      <c r="D5" s="4">
        <v>1</v>
      </c>
      <c r="E5" s="4">
        <v>1</v>
      </c>
      <c r="F5" s="4" t="s">
        <v>159</v>
      </c>
      <c r="G5" s="24" t="str">
        <f t="shared" ref="G5:G68" si="0">HYPERLINK(H5,"Datasheet")</f>
        <v>Datasheet</v>
      </c>
      <c r="I5" s="4">
        <v>12</v>
      </c>
      <c r="K5" s="4">
        <v>10</v>
      </c>
      <c r="M5" s="6"/>
    </row>
    <row r="6" spans="1:25" ht="29" x14ac:dyDescent="0.35">
      <c r="A6" s="9"/>
      <c r="B6" s="21" t="s">
        <v>124</v>
      </c>
      <c r="D6" s="4">
        <v>3</v>
      </c>
      <c r="E6" s="4">
        <v>3</v>
      </c>
      <c r="F6" s="4" t="s">
        <v>42</v>
      </c>
      <c r="G6" s="24" t="str">
        <f t="shared" si="0"/>
        <v>Datasheet</v>
      </c>
      <c r="M6" s="6"/>
    </row>
    <row r="7" spans="1:25" ht="43.5" x14ac:dyDescent="0.35">
      <c r="A7" s="9"/>
      <c r="B7" s="21" t="s">
        <v>125</v>
      </c>
      <c r="C7" s="4" t="s">
        <v>109</v>
      </c>
      <c r="F7" s="4" t="s">
        <v>48</v>
      </c>
      <c r="G7" s="24" t="str">
        <f t="shared" si="0"/>
        <v>Datasheet</v>
      </c>
      <c r="H7" s="11" t="s">
        <v>110</v>
      </c>
      <c r="I7" s="4">
        <v>24</v>
      </c>
      <c r="K7" s="4">
        <v>1.44</v>
      </c>
      <c r="M7" s="6"/>
    </row>
    <row r="8" spans="1:25" ht="43.5" x14ac:dyDescent="0.35">
      <c r="A8" s="9"/>
      <c r="B8" s="21" t="s">
        <v>126</v>
      </c>
      <c r="C8" s="4" t="s">
        <v>109</v>
      </c>
      <c r="F8" s="4" t="s">
        <v>48</v>
      </c>
      <c r="G8" s="24" t="str">
        <f t="shared" si="0"/>
        <v>Datasheet</v>
      </c>
      <c r="H8" s="11" t="s">
        <v>110</v>
      </c>
      <c r="I8" s="4">
        <v>24</v>
      </c>
      <c r="K8" s="4">
        <v>1.44</v>
      </c>
      <c r="M8" s="6"/>
    </row>
    <row r="9" spans="1:25" ht="44" thickBot="1" x14ac:dyDescent="0.4">
      <c r="A9" s="9"/>
      <c r="B9" s="21" t="s">
        <v>127</v>
      </c>
      <c r="C9" s="4" t="s">
        <v>109</v>
      </c>
      <c r="F9" s="4" t="s">
        <v>48</v>
      </c>
      <c r="G9" s="24" t="str">
        <f t="shared" si="0"/>
        <v>Datasheet</v>
      </c>
      <c r="H9" s="11" t="s">
        <v>110</v>
      </c>
      <c r="I9" s="4">
        <v>24</v>
      </c>
      <c r="K9" s="4">
        <v>1.44</v>
      </c>
      <c r="M9" s="6"/>
    </row>
    <row r="10" spans="1:25" ht="15.5" thickTop="1" thickBot="1" x14ac:dyDescent="0.4">
      <c r="A10" s="9"/>
      <c r="B10" s="21" t="s">
        <v>114</v>
      </c>
      <c r="C10" s="4" t="s">
        <v>113</v>
      </c>
      <c r="F10" s="10" t="s">
        <v>52</v>
      </c>
      <c r="G10" s="24" t="str">
        <f t="shared" si="0"/>
        <v>Datasheet</v>
      </c>
      <c r="H10" s="11" t="s">
        <v>115</v>
      </c>
      <c r="I10" s="4">
        <v>12</v>
      </c>
      <c r="J10" s="7">
        <v>5.5</v>
      </c>
      <c r="K10" s="7">
        <v>66</v>
      </c>
      <c r="M10" s="6"/>
    </row>
    <row r="11" spans="1:25" ht="15" thickTop="1" x14ac:dyDescent="0.35">
      <c r="A11" s="9"/>
      <c r="B11" s="21" t="s">
        <v>128</v>
      </c>
      <c r="C11" s="4" t="s">
        <v>43</v>
      </c>
      <c r="F11" s="4" t="s">
        <v>44</v>
      </c>
      <c r="G11" s="24" t="str">
        <f t="shared" si="0"/>
        <v>Datasheet</v>
      </c>
      <c r="I11" s="4">
        <v>24</v>
      </c>
      <c r="K11" s="4">
        <v>5.32</v>
      </c>
      <c r="M11" s="6"/>
    </row>
    <row r="12" spans="1:25" ht="14.5" x14ac:dyDescent="0.35">
      <c r="A12" s="9"/>
      <c r="B12" s="21" t="s">
        <v>21</v>
      </c>
      <c r="C12" s="4" t="s">
        <v>22</v>
      </c>
      <c r="F12" s="4" t="s">
        <v>49</v>
      </c>
      <c r="G12" s="24" t="str">
        <f t="shared" si="0"/>
        <v>Datasheet</v>
      </c>
      <c r="I12" s="4">
        <v>24</v>
      </c>
      <c r="K12" s="4">
        <v>4</v>
      </c>
      <c r="L12" s="5"/>
      <c r="M12" s="6"/>
    </row>
    <row r="13" spans="1:25" ht="14.5" x14ac:dyDescent="0.35">
      <c r="A13" s="9"/>
      <c r="B13" s="21" t="s">
        <v>130</v>
      </c>
      <c r="G13" s="24" t="str">
        <f t="shared" si="0"/>
        <v>Datasheet</v>
      </c>
      <c r="L13" s="5"/>
      <c r="M13" s="6"/>
    </row>
    <row r="14" spans="1:25" ht="14.5" x14ac:dyDescent="0.35">
      <c r="A14" s="9"/>
      <c r="B14" s="21" t="s">
        <v>131</v>
      </c>
      <c r="G14" s="24" t="str">
        <f t="shared" si="0"/>
        <v>Datasheet</v>
      </c>
      <c r="M14" s="6"/>
    </row>
    <row r="15" spans="1:25" ht="14.5" x14ac:dyDescent="0.35">
      <c r="A15" s="9"/>
      <c r="B15" s="21" t="s">
        <v>35</v>
      </c>
      <c r="C15" s="11" t="s">
        <v>111</v>
      </c>
      <c r="F15" s="4" t="s">
        <v>47</v>
      </c>
      <c r="G15" s="24" t="str">
        <f t="shared" si="0"/>
        <v>Datasheet</v>
      </c>
      <c r="H15" s="11" t="s">
        <v>112</v>
      </c>
      <c r="I15" s="4">
        <v>24</v>
      </c>
      <c r="K15" s="4">
        <v>3.12</v>
      </c>
      <c r="L15" s="5"/>
      <c r="M15" s="5"/>
    </row>
    <row r="16" spans="1:25" ht="14.5" x14ac:dyDescent="0.35">
      <c r="A16" s="9"/>
      <c r="B16" s="21" t="s">
        <v>29</v>
      </c>
      <c r="C16" s="4" t="s">
        <v>30</v>
      </c>
      <c r="F16" s="4" t="s">
        <v>31</v>
      </c>
      <c r="G16" s="24" t="str">
        <f t="shared" si="0"/>
        <v>Datasheet</v>
      </c>
      <c r="H16" s="11" t="s">
        <v>163</v>
      </c>
      <c r="I16" s="4">
        <v>24</v>
      </c>
      <c r="K16" s="4">
        <v>9</v>
      </c>
      <c r="L16" s="6" t="s">
        <v>32</v>
      </c>
    </row>
    <row r="17" spans="1:13" ht="14.5" x14ac:dyDescent="0.35">
      <c r="A17" s="9"/>
      <c r="B17" s="21" t="s">
        <v>132</v>
      </c>
      <c r="C17" s="4" t="s">
        <v>30</v>
      </c>
      <c r="E17" s="11"/>
      <c r="F17" s="11" t="s">
        <v>164</v>
      </c>
      <c r="G17" s="24" t="str">
        <f t="shared" si="0"/>
        <v>Datasheet</v>
      </c>
      <c r="H17" s="11" t="s">
        <v>163</v>
      </c>
      <c r="I17" s="4">
        <v>24</v>
      </c>
      <c r="K17" s="4">
        <v>2.5</v>
      </c>
    </row>
    <row r="18" spans="1:13" ht="14.5" x14ac:dyDescent="0.35">
      <c r="A18" s="9"/>
      <c r="B18" s="21" t="s">
        <v>133</v>
      </c>
      <c r="C18" s="4" t="s">
        <v>134</v>
      </c>
      <c r="E18" s="11"/>
      <c r="F18" s="11"/>
      <c r="G18" s="24" t="str">
        <f t="shared" si="0"/>
        <v>Datasheet</v>
      </c>
      <c r="H18" s="11" t="s">
        <v>135</v>
      </c>
      <c r="I18" s="4" t="s">
        <v>4</v>
      </c>
      <c r="K18" s="11"/>
    </row>
    <row r="19" spans="1:13" ht="14.5" x14ac:dyDescent="0.35">
      <c r="A19" s="9"/>
      <c r="B19" s="21" t="s">
        <v>136</v>
      </c>
      <c r="C19" s="4" t="s">
        <v>137</v>
      </c>
      <c r="G19" s="24" t="str">
        <f t="shared" si="0"/>
        <v>Datasheet</v>
      </c>
      <c r="H19" s="11" t="s">
        <v>143</v>
      </c>
      <c r="I19" s="4" t="s">
        <v>4</v>
      </c>
    </row>
    <row r="20" spans="1:13" ht="14.5" x14ac:dyDescent="0.35">
      <c r="A20" s="9"/>
      <c r="B20" s="21" t="s">
        <v>138</v>
      </c>
      <c r="C20" s="4" t="s">
        <v>139</v>
      </c>
      <c r="G20" s="24" t="str">
        <f t="shared" si="0"/>
        <v>Datasheet</v>
      </c>
      <c r="H20" s="11" t="s">
        <v>142</v>
      </c>
      <c r="I20" s="4" t="s">
        <v>4</v>
      </c>
    </row>
    <row r="21" spans="1:13" ht="14.5" x14ac:dyDescent="0.35">
      <c r="A21" s="9"/>
      <c r="G21" s="24" t="str">
        <f t="shared" si="0"/>
        <v>Datasheet</v>
      </c>
    </row>
    <row r="22" spans="1:13" s="15" customFormat="1" ht="15" thickBot="1" x14ac:dyDescent="0.4">
      <c r="A22" s="9"/>
      <c r="B22" s="22"/>
      <c r="G22" s="24" t="str">
        <f t="shared" si="0"/>
        <v>Datasheet</v>
      </c>
    </row>
    <row r="23" spans="1:13" ht="18.75" customHeight="1" thickTop="1" thickBot="1" x14ac:dyDescent="0.4">
      <c r="A23" s="9" t="s">
        <v>71</v>
      </c>
      <c r="B23" s="21" t="s">
        <v>14</v>
      </c>
      <c r="D23" s="4">
        <v>1</v>
      </c>
      <c r="F23" s="4" t="s">
        <v>57</v>
      </c>
      <c r="G23" s="24" t="str">
        <f t="shared" si="0"/>
        <v>Datasheet</v>
      </c>
      <c r="I23" s="4">
        <v>24</v>
      </c>
      <c r="K23" s="7">
        <v>200</v>
      </c>
      <c r="L23" s="15"/>
    </row>
    <row r="24" spans="1:13" ht="18.75" customHeight="1" thickTop="1" thickBot="1" x14ac:dyDescent="0.4">
      <c r="A24" s="9"/>
      <c r="B24" s="21" t="s">
        <v>26</v>
      </c>
      <c r="D24" s="4">
        <v>1</v>
      </c>
      <c r="F24" s="4" t="s">
        <v>57</v>
      </c>
      <c r="G24" s="24" t="str">
        <f t="shared" si="0"/>
        <v>Datasheet</v>
      </c>
      <c r="I24" s="4">
        <v>24</v>
      </c>
      <c r="K24" s="7">
        <v>100</v>
      </c>
      <c r="L24" s="15"/>
    </row>
    <row r="25" spans="1:13" ht="18.75" customHeight="1" thickTop="1" thickBot="1" x14ac:dyDescent="0.4">
      <c r="A25" s="9"/>
      <c r="B25" s="21" t="s">
        <v>116</v>
      </c>
      <c r="D25" s="4">
        <v>1</v>
      </c>
      <c r="F25" s="10" t="s">
        <v>51</v>
      </c>
      <c r="G25" s="24" t="str">
        <f t="shared" si="0"/>
        <v>Datasheet</v>
      </c>
      <c r="H25" s="10"/>
      <c r="I25" s="4">
        <v>24</v>
      </c>
      <c r="K25" s="7">
        <v>70</v>
      </c>
    </row>
    <row r="26" spans="1:13" ht="18.75" customHeight="1" thickTop="1" x14ac:dyDescent="0.35">
      <c r="A26" s="9"/>
      <c r="B26" s="21" t="s">
        <v>119</v>
      </c>
      <c r="D26" s="4">
        <v>4</v>
      </c>
      <c r="F26" s="10" t="s">
        <v>50</v>
      </c>
      <c r="G26" s="24" t="str">
        <f t="shared" si="0"/>
        <v>Datasheet</v>
      </c>
      <c r="H26" s="10"/>
      <c r="I26" s="4">
        <v>12</v>
      </c>
      <c r="J26" s="4" t="s">
        <v>58</v>
      </c>
      <c r="K26" s="11">
        <v>96</v>
      </c>
    </row>
    <row r="27" spans="1:13" ht="18.75" customHeight="1" thickBot="1" x14ac:dyDescent="0.4">
      <c r="A27" s="9"/>
      <c r="B27" s="21" t="s">
        <v>118</v>
      </c>
      <c r="C27" s="11" t="s">
        <v>145</v>
      </c>
      <c r="D27" s="4">
        <v>2</v>
      </c>
      <c r="F27" s="11"/>
      <c r="G27" s="24" t="str">
        <f t="shared" si="0"/>
        <v>Datasheet</v>
      </c>
      <c r="H27" s="11" t="s">
        <v>146</v>
      </c>
      <c r="I27" s="4" t="s">
        <v>4</v>
      </c>
      <c r="K27" s="11"/>
    </row>
    <row r="28" spans="1:13" ht="18.75" customHeight="1" thickTop="1" x14ac:dyDescent="0.35">
      <c r="A28" s="9"/>
      <c r="B28" s="21" t="s">
        <v>155</v>
      </c>
      <c r="F28" s="16" t="s">
        <v>54</v>
      </c>
      <c r="G28" s="24" t="str">
        <f t="shared" si="0"/>
        <v>Datasheet</v>
      </c>
      <c r="H28" s="16"/>
      <c r="I28" s="4">
        <v>24</v>
      </c>
      <c r="K28" s="17">
        <v>200</v>
      </c>
    </row>
    <row r="29" spans="1:13" ht="18.75" customHeight="1" x14ac:dyDescent="0.35">
      <c r="A29" s="9"/>
      <c r="B29" s="22" t="s">
        <v>156</v>
      </c>
      <c r="C29" s="15"/>
      <c r="D29" s="15"/>
      <c r="E29" s="15"/>
      <c r="F29" s="15" t="s">
        <v>41</v>
      </c>
      <c r="G29" s="24" t="str">
        <f t="shared" si="0"/>
        <v>Datasheet</v>
      </c>
      <c r="H29" s="15"/>
      <c r="I29" s="15">
        <v>12</v>
      </c>
      <c r="J29" s="15">
        <v>3.4</v>
      </c>
      <c r="K29" s="15">
        <v>40.799999999999997</v>
      </c>
    </row>
    <row r="30" spans="1:13" ht="18.75" customHeight="1" x14ac:dyDescent="0.35">
      <c r="A30" s="9"/>
      <c r="F30" s="10"/>
      <c r="G30" s="24" t="str">
        <f t="shared" si="0"/>
        <v>Datasheet</v>
      </c>
      <c r="H30" s="10"/>
      <c r="K30" s="11"/>
    </row>
    <row r="31" spans="1:13" ht="18.5" customHeight="1" x14ac:dyDescent="0.35">
      <c r="A31" s="9"/>
      <c r="B31" s="21" t="s">
        <v>45</v>
      </c>
      <c r="F31" s="4" t="s">
        <v>46</v>
      </c>
      <c r="G31" s="24" t="str">
        <f t="shared" si="0"/>
        <v>Datasheet</v>
      </c>
      <c r="I31" s="4">
        <v>24</v>
      </c>
      <c r="K31" s="4">
        <v>15</v>
      </c>
    </row>
    <row r="32" spans="1:13" ht="18.75" customHeight="1" x14ac:dyDescent="0.35">
      <c r="A32" s="9" t="s">
        <v>72</v>
      </c>
      <c r="B32" s="21" t="s">
        <v>75</v>
      </c>
      <c r="C32" s="12" t="s">
        <v>152</v>
      </c>
      <c r="D32" s="4">
        <v>2</v>
      </c>
      <c r="E32" s="4">
        <v>3</v>
      </c>
      <c r="F32"/>
      <c r="G32" s="24" t="str">
        <f t="shared" si="0"/>
        <v>Datasheet</v>
      </c>
      <c r="H32" s="4" t="s">
        <v>99</v>
      </c>
      <c r="M32" s="4" t="s">
        <v>77</v>
      </c>
    </row>
    <row r="33" spans="1:13" ht="18.75" customHeight="1" x14ac:dyDescent="0.35">
      <c r="A33" s="9"/>
      <c r="B33" s="21" t="s">
        <v>79</v>
      </c>
      <c r="C33" s="4" t="s">
        <v>150</v>
      </c>
      <c r="D33" s="4">
        <v>4</v>
      </c>
      <c r="E33" s="4">
        <v>5</v>
      </c>
      <c r="F33"/>
      <c r="G33" s="24" t="str">
        <f t="shared" si="0"/>
        <v>Datasheet</v>
      </c>
      <c r="H33" s="4" t="s">
        <v>97</v>
      </c>
      <c r="M33" s="4" t="s">
        <v>80</v>
      </c>
    </row>
    <row r="34" spans="1:13" ht="18.75" customHeight="1" x14ac:dyDescent="0.35">
      <c r="A34" s="9"/>
      <c r="B34" s="21" t="s">
        <v>81</v>
      </c>
      <c r="C34" s="4" t="s">
        <v>98</v>
      </c>
      <c r="D34" s="4">
        <v>1</v>
      </c>
      <c r="E34" s="4">
        <v>1</v>
      </c>
      <c r="F34" s="10" t="s">
        <v>121</v>
      </c>
      <c r="G34" s="24" t="str">
        <f t="shared" si="0"/>
        <v>Datasheet</v>
      </c>
      <c r="H34" s="4" t="s">
        <v>101</v>
      </c>
      <c r="I34" s="4">
        <v>24</v>
      </c>
      <c r="K34" s="4">
        <v>0.6</v>
      </c>
      <c r="M34" s="4" t="s">
        <v>88</v>
      </c>
    </row>
    <row r="35" spans="1:13" ht="18.75" customHeight="1" x14ac:dyDescent="0.35">
      <c r="A35" s="9"/>
      <c r="B35" s="21" t="s">
        <v>93</v>
      </c>
      <c r="C35" t="s">
        <v>151</v>
      </c>
      <c r="D35" s="4">
        <v>2</v>
      </c>
      <c r="E35" s="4">
        <v>2</v>
      </c>
      <c r="F35" s="18"/>
      <c r="G35" s="24" t="str">
        <f t="shared" si="0"/>
        <v>Datasheet</v>
      </c>
      <c r="H35" s="4" t="s">
        <v>100</v>
      </c>
      <c r="M35" s="4" t="s">
        <v>77</v>
      </c>
    </row>
    <row r="36" spans="1:13" ht="18.75" customHeight="1" x14ac:dyDescent="0.35">
      <c r="A36" s="9"/>
      <c r="B36" s="21" t="s">
        <v>82</v>
      </c>
      <c r="C36" s="4" t="s">
        <v>153</v>
      </c>
      <c r="D36" s="4">
        <v>4</v>
      </c>
      <c r="E36" s="4">
        <v>3</v>
      </c>
      <c r="F36" s="10" t="s">
        <v>154</v>
      </c>
      <c r="G36" s="24" t="str">
        <f t="shared" si="0"/>
        <v>Datasheet</v>
      </c>
      <c r="H36" s="4" t="s">
        <v>102</v>
      </c>
      <c r="M36" s="4" t="s">
        <v>77</v>
      </c>
    </row>
    <row r="37" spans="1:13" ht="18.75" customHeight="1" x14ac:dyDescent="0.35">
      <c r="A37" s="9"/>
      <c r="B37" s="21" t="s">
        <v>83</v>
      </c>
      <c r="C37" s="4" t="s">
        <v>104</v>
      </c>
      <c r="D37" s="4">
        <v>1</v>
      </c>
      <c r="G37" s="24" t="str">
        <f t="shared" si="0"/>
        <v>Datasheet</v>
      </c>
      <c r="H37" s="4" t="s">
        <v>103</v>
      </c>
      <c r="M37" s="4" t="s">
        <v>89</v>
      </c>
    </row>
    <row r="38" spans="1:13" ht="18.75" customHeight="1" x14ac:dyDescent="0.35">
      <c r="A38" s="9"/>
      <c r="B38" s="21" t="s">
        <v>84</v>
      </c>
      <c r="C38" s="4" t="s">
        <v>153</v>
      </c>
      <c r="D38" s="4">
        <v>1</v>
      </c>
      <c r="G38" s="24" t="str">
        <f t="shared" si="0"/>
        <v>Datasheet</v>
      </c>
      <c r="M38" s="4" t="s">
        <v>77</v>
      </c>
    </row>
    <row r="39" spans="1:13" ht="18.75" customHeight="1" x14ac:dyDescent="0.35">
      <c r="A39" s="9"/>
      <c r="B39" s="21" t="s">
        <v>85</v>
      </c>
      <c r="C39" s="4" t="s">
        <v>157</v>
      </c>
      <c r="D39" s="4">
        <v>4</v>
      </c>
      <c r="E39" s="4">
        <v>0</v>
      </c>
      <c r="G39" s="24" t="str">
        <f t="shared" si="0"/>
        <v>Datasheet</v>
      </c>
      <c r="H39" s="4" t="s">
        <v>105</v>
      </c>
      <c r="M39" s="4" t="s">
        <v>77</v>
      </c>
    </row>
    <row r="40" spans="1:13" ht="18.75" customHeight="1" x14ac:dyDescent="0.35">
      <c r="A40" s="9"/>
      <c r="D40" s="4">
        <v>1</v>
      </c>
      <c r="G40" s="24" t="str">
        <f t="shared" si="0"/>
        <v>Datasheet</v>
      </c>
    </row>
    <row r="41" spans="1:13" ht="18.75" customHeight="1" x14ac:dyDescent="0.35">
      <c r="A41" s="9"/>
      <c r="B41" s="21" t="s">
        <v>86</v>
      </c>
      <c r="D41" s="4">
        <v>2</v>
      </c>
      <c r="G41" s="24" t="str">
        <f t="shared" si="0"/>
        <v>Datasheet</v>
      </c>
    </row>
    <row r="42" spans="1:13" ht="18.75" customHeight="1" x14ac:dyDescent="0.35">
      <c r="A42" s="9"/>
      <c r="B42" s="21" t="s">
        <v>87</v>
      </c>
      <c r="C42" s="4" t="s">
        <v>76</v>
      </c>
      <c r="D42" s="4">
        <v>1</v>
      </c>
      <c r="G42" s="24" t="str">
        <f t="shared" si="0"/>
        <v>Datasheet</v>
      </c>
    </row>
    <row r="43" spans="1:13" ht="18.75" customHeight="1" x14ac:dyDescent="0.35">
      <c r="A43" s="9"/>
      <c r="B43" s="21" t="s">
        <v>90</v>
      </c>
      <c r="D43" s="4">
        <v>1</v>
      </c>
      <c r="G43" s="24" t="str">
        <f t="shared" si="0"/>
        <v>Datasheet</v>
      </c>
      <c r="M43" s="4" t="s">
        <v>91</v>
      </c>
    </row>
    <row r="44" spans="1:13" ht="18.75" customHeight="1" x14ac:dyDescent="0.35">
      <c r="A44" s="9"/>
      <c r="G44" s="24" t="str">
        <f t="shared" si="0"/>
        <v>Datasheet</v>
      </c>
    </row>
    <row r="45" spans="1:13" ht="18.75" customHeight="1" x14ac:dyDescent="0.35">
      <c r="A45" s="9" t="s">
        <v>73</v>
      </c>
      <c r="B45" s="23" t="s">
        <v>106</v>
      </c>
      <c r="C45" s="4" t="s">
        <v>107</v>
      </c>
      <c r="D45" s="4">
        <v>3</v>
      </c>
      <c r="G45" s="24" t="str">
        <f t="shared" si="0"/>
        <v>Datasheet</v>
      </c>
      <c r="H45" s="11" t="s">
        <v>108</v>
      </c>
    </row>
    <row r="46" spans="1:13" ht="18.75" customHeight="1" x14ac:dyDescent="0.35">
      <c r="A46" s="9"/>
      <c r="B46" s="21" t="s">
        <v>144</v>
      </c>
      <c r="D46" s="4">
        <v>3</v>
      </c>
      <c r="G46" s="24" t="str">
        <f t="shared" si="0"/>
        <v>Datasheet</v>
      </c>
    </row>
    <row r="47" spans="1:13" ht="18.75" customHeight="1" x14ac:dyDescent="0.35">
      <c r="A47" s="9"/>
      <c r="B47" s="21" t="s">
        <v>141</v>
      </c>
      <c r="C47" s="4" t="s">
        <v>140</v>
      </c>
      <c r="G47" s="24" t="str">
        <f t="shared" si="0"/>
        <v>Datasheet</v>
      </c>
    </row>
    <row r="48" spans="1:13" ht="18.75" customHeight="1" x14ac:dyDescent="0.35">
      <c r="A48" s="9"/>
      <c r="G48" s="24" t="str">
        <f t="shared" si="0"/>
        <v>Datasheet</v>
      </c>
    </row>
    <row r="49" spans="1:12" ht="18.75" customHeight="1" x14ac:dyDescent="0.35">
      <c r="A49" s="9"/>
      <c r="G49" s="24" t="str">
        <f t="shared" si="0"/>
        <v>Datasheet</v>
      </c>
    </row>
    <row r="50" spans="1:12" ht="18.75" customHeight="1" x14ac:dyDescent="0.35">
      <c r="A50" s="9"/>
      <c r="G50" s="24" t="str">
        <f t="shared" si="0"/>
        <v>Datasheet</v>
      </c>
    </row>
    <row r="51" spans="1:12" ht="18.75" customHeight="1" x14ac:dyDescent="0.35">
      <c r="A51" s="9"/>
      <c r="G51" s="24" t="str">
        <f t="shared" si="0"/>
        <v>Datasheet</v>
      </c>
    </row>
    <row r="52" spans="1:12" ht="18.75" customHeight="1" x14ac:dyDescent="0.35">
      <c r="A52" s="9"/>
      <c r="G52" s="24" t="str">
        <f t="shared" si="0"/>
        <v>Datasheet</v>
      </c>
    </row>
    <row r="53" spans="1:12" s="14" customFormat="1" ht="18.75" customHeight="1" x14ac:dyDescent="0.35">
      <c r="A53" s="9" t="s">
        <v>74</v>
      </c>
      <c r="B53" s="20" t="s">
        <v>2</v>
      </c>
      <c r="C53" s="14" t="s">
        <v>19</v>
      </c>
      <c r="G53" s="24" t="str">
        <f t="shared" si="0"/>
        <v>Datasheet</v>
      </c>
      <c r="I53" s="14" t="s">
        <v>6</v>
      </c>
      <c r="J53" s="14" t="s">
        <v>7</v>
      </c>
      <c r="L53" s="14" t="s">
        <v>0</v>
      </c>
    </row>
    <row r="54" spans="1:12" ht="18.75" customHeight="1" x14ac:dyDescent="0.35">
      <c r="A54" s="9"/>
      <c r="B54" s="21" t="s">
        <v>3</v>
      </c>
      <c r="G54" s="24" t="str">
        <f t="shared" si="0"/>
        <v>Datasheet</v>
      </c>
      <c r="I54" s="4" t="s">
        <v>4</v>
      </c>
      <c r="L54" s="4" t="s">
        <v>15</v>
      </c>
    </row>
    <row r="55" spans="1:12" ht="18.75" customHeight="1" x14ac:dyDescent="0.35">
      <c r="A55" s="9"/>
      <c r="B55" s="21" t="s">
        <v>24</v>
      </c>
      <c r="G55" s="24" t="str">
        <f t="shared" si="0"/>
        <v>Datasheet</v>
      </c>
    </row>
    <row r="56" spans="1:12" ht="18.75" customHeight="1" x14ac:dyDescent="0.35">
      <c r="A56" s="9"/>
      <c r="G56" s="24" t="str">
        <f t="shared" si="0"/>
        <v>Datasheet</v>
      </c>
    </row>
    <row r="57" spans="1:12" ht="18.75" customHeight="1" x14ac:dyDescent="0.35">
      <c r="A57" s="9" t="s">
        <v>147</v>
      </c>
      <c r="B57" s="21" t="s">
        <v>148</v>
      </c>
      <c r="G57" s="24" t="str">
        <f t="shared" si="0"/>
        <v>Datasheet</v>
      </c>
    </row>
    <row r="58" spans="1:12" ht="18.75" customHeight="1" x14ac:dyDescent="0.35">
      <c r="A58" s="9"/>
      <c r="B58" s="21" t="s">
        <v>149</v>
      </c>
      <c r="G58" s="24" t="str">
        <f t="shared" si="0"/>
        <v>Datasheet</v>
      </c>
    </row>
    <row r="59" spans="1:12" ht="18.75" customHeight="1" x14ac:dyDescent="0.35">
      <c r="A59" s="9" t="s">
        <v>70</v>
      </c>
      <c r="G59" s="24" t="str">
        <f t="shared" si="0"/>
        <v>Datasheet</v>
      </c>
    </row>
    <row r="60" spans="1:12" ht="18.75" customHeight="1" x14ac:dyDescent="0.35">
      <c r="A60" s="9"/>
      <c r="G60" s="24" t="str">
        <f t="shared" si="0"/>
        <v>Datasheet</v>
      </c>
    </row>
    <row r="61" spans="1:12" ht="18.75" customHeight="1" x14ac:dyDescent="0.35">
      <c r="A61" s="9"/>
      <c r="G61" s="24" t="str">
        <f t="shared" si="0"/>
        <v>Datasheet</v>
      </c>
    </row>
    <row r="62" spans="1:12" ht="18.75" customHeight="1" x14ac:dyDescent="0.35">
      <c r="A62" s="9"/>
      <c r="G62" s="24" t="str">
        <f t="shared" si="0"/>
        <v>Datasheet</v>
      </c>
    </row>
    <row r="63" spans="1:12" ht="18.75" customHeight="1" x14ac:dyDescent="0.35">
      <c r="A63" s="9"/>
      <c r="G63" s="24" t="str">
        <f t="shared" si="0"/>
        <v>Datasheet</v>
      </c>
    </row>
    <row r="64" spans="1:12" ht="18.75" customHeight="1" x14ac:dyDescent="0.35">
      <c r="A64" s="9"/>
      <c r="G64" s="24" t="str">
        <f t="shared" si="0"/>
        <v>Datasheet</v>
      </c>
    </row>
    <row r="65" spans="1:11" ht="18.75" customHeight="1" x14ac:dyDescent="0.35">
      <c r="A65" s="9"/>
      <c r="G65" s="24" t="str">
        <f t="shared" si="0"/>
        <v>Datasheet</v>
      </c>
    </row>
    <row r="66" spans="1:11" ht="18.75" customHeight="1" x14ac:dyDescent="0.35">
      <c r="A66" s="9"/>
      <c r="G66" s="24" t="str">
        <f t="shared" si="0"/>
        <v>Datasheet</v>
      </c>
    </row>
    <row r="67" spans="1:11" ht="18.75" customHeight="1" x14ac:dyDescent="0.35">
      <c r="A67" s="9"/>
      <c r="G67" s="24" t="str">
        <f t="shared" si="0"/>
        <v>Datasheet</v>
      </c>
    </row>
    <row r="68" spans="1:11" ht="18.75" customHeight="1" x14ac:dyDescent="0.35">
      <c r="A68" s="9"/>
      <c r="G68" s="24" t="str">
        <f t="shared" si="0"/>
        <v>Datasheet</v>
      </c>
    </row>
    <row r="69" spans="1:11" x14ac:dyDescent="0.35">
      <c r="B69" s="22" t="s">
        <v>53</v>
      </c>
      <c r="C69" s="15"/>
      <c r="D69" s="15"/>
      <c r="E69" s="15"/>
      <c r="F69" s="15"/>
      <c r="H69" s="15"/>
      <c r="I69" s="15"/>
      <c r="J69" s="15"/>
      <c r="K69" s="15">
        <f>SUM(K3:K68)</f>
        <v>1282.6599999999999</v>
      </c>
    </row>
    <row r="70" spans="1:11" x14ac:dyDescent="0.35">
      <c r="B70" s="22" t="s">
        <v>55</v>
      </c>
      <c r="C70" s="15"/>
      <c r="D70" s="15"/>
      <c r="E70" s="15"/>
      <c r="F70" s="15"/>
      <c r="H70" s="15"/>
      <c r="I70" s="15"/>
      <c r="J70" s="15"/>
      <c r="K70" s="15">
        <f>SUMIF(I3:I68,12,K3:K68)</f>
        <v>668.8</v>
      </c>
    </row>
    <row r="71" spans="1:11" x14ac:dyDescent="0.35">
      <c r="B71" s="21" t="s">
        <v>56</v>
      </c>
      <c r="K71" s="15">
        <f>SUMIF(I3:I68,24,K3:K68)</f>
        <v>613.86</v>
      </c>
    </row>
  </sheetData>
  <mergeCells count="12">
    <mergeCell ref="B1:H1"/>
    <mergeCell ref="I1:L1"/>
    <mergeCell ref="M1:P1"/>
    <mergeCell ref="Q1:U1"/>
    <mergeCell ref="V1:Y1"/>
    <mergeCell ref="A59:A68"/>
    <mergeCell ref="A3:A22"/>
    <mergeCell ref="A23:A31"/>
    <mergeCell ref="A32:A44"/>
    <mergeCell ref="A45:A52"/>
    <mergeCell ref="A53:A56"/>
    <mergeCell ref="A57:A5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40233-8805-4578-9B06-EFD8F50538C6}">
  <dimension ref="A1:B33"/>
  <sheetViews>
    <sheetView workbookViewId="0">
      <selection activeCell="E7" sqref="E7"/>
    </sheetView>
  </sheetViews>
  <sheetFormatPr defaultRowHeight="14.5" x14ac:dyDescent="0.35"/>
  <cols>
    <col min="1" max="1" width="19.54296875" customWidth="1"/>
    <col min="2" max="2" width="32.81640625" customWidth="1"/>
  </cols>
  <sheetData>
    <row r="1" spans="1:2" x14ac:dyDescent="0.35">
      <c r="A1" s="1" t="s">
        <v>5</v>
      </c>
    </row>
    <row r="2" spans="1:2" x14ac:dyDescent="0.35">
      <c r="A2" t="s">
        <v>1</v>
      </c>
    </row>
    <row r="3" spans="1:2" x14ac:dyDescent="0.35">
      <c r="A3" t="s">
        <v>8</v>
      </c>
    </row>
    <row r="4" spans="1:2" x14ac:dyDescent="0.35">
      <c r="A4" t="s">
        <v>9</v>
      </c>
    </row>
    <row r="5" spans="1:2" x14ac:dyDescent="0.35">
      <c r="A5" t="s">
        <v>13</v>
      </c>
    </row>
    <row r="6" spans="1:2" x14ac:dyDescent="0.35">
      <c r="A6" t="s">
        <v>14</v>
      </c>
    </row>
    <row r="7" spans="1:2" x14ac:dyDescent="0.35">
      <c r="A7" t="s">
        <v>25</v>
      </c>
    </row>
    <row r="8" spans="1:2" x14ac:dyDescent="0.35">
      <c r="A8" t="s">
        <v>26</v>
      </c>
    </row>
    <row r="9" spans="1:2" x14ac:dyDescent="0.35">
      <c r="A9" t="s">
        <v>12</v>
      </c>
    </row>
    <row r="10" spans="1:2" x14ac:dyDescent="0.35">
      <c r="A10" t="s">
        <v>16</v>
      </c>
    </row>
    <row r="11" spans="1:2" x14ac:dyDescent="0.35">
      <c r="A11" t="s">
        <v>20</v>
      </c>
    </row>
    <row r="12" spans="1:2" x14ac:dyDescent="0.35">
      <c r="A12" t="s">
        <v>17</v>
      </c>
    </row>
    <row r="13" spans="1:2" x14ac:dyDescent="0.35">
      <c r="A13" t="s">
        <v>18</v>
      </c>
    </row>
    <row r="14" spans="1:2" x14ac:dyDescent="0.35">
      <c r="A14" t="s">
        <v>21</v>
      </c>
    </row>
    <row r="15" spans="1:2" x14ac:dyDescent="0.35">
      <c r="A15" t="s">
        <v>29</v>
      </c>
      <c r="B15" s="2" t="s">
        <v>33</v>
      </c>
    </row>
    <row r="20" spans="1:1" x14ac:dyDescent="0.35">
      <c r="A20" s="1" t="s">
        <v>10</v>
      </c>
    </row>
    <row r="21" spans="1:1" x14ac:dyDescent="0.35">
      <c r="A21" t="s">
        <v>11</v>
      </c>
    </row>
    <row r="22" spans="1:1" x14ac:dyDescent="0.35">
      <c r="A22" t="s">
        <v>28</v>
      </c>
    </row>
    <row r="23" spans="1:1" x14ac:dyDescent="0.35">
      <c r="A23" t="s">
        <v>23</v>
      </c>
    </row>
    <row r="31" spans="1:1" x14ac:dyDescent="0.35">
      <c r="A31" s="1" t="s">
        <v>2</v>
      </c>
    </row>
    <row r="32" spans="1:1" x14ac:dyDescent="0.35">
      <c r="A32" t="s">
        <v>3</v>
      </c>
    </row>
    <row r="33" spans="1:1" x14ac:dyDescent="0.35">
      <c r="A33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F9F90-1DA3-4BD8-B145-364DD62C663B}">
  <dimension ref="A1:A33"/>
  <sheetViews>
    <sheetView workbookViewId="0">
      <selection sqref="A1:A1048576"/>
    </sheetView>
  </sheetViews>
  <sheetFormatPr defaultRowHeight="14.5" x14ac:dyDescent="0.35"/>
  <cols>
    <col min="1" max="1" width="19.54296875" customWidth="1"/>
  </cols>
  <sheetData>
    <row r="1" spans="1:1" x14ac:dyDescent="0.35">
      <c r="A1" s="1" t="s">
        <v>5</v>
      </c>
    </row>
    <row r="2" spans="1:1" x14ac:dyDescent="0.35">
      <c r="A2" t="s">
        <v>1</v>
      </c>
    </row>
    <row r="3" spans="1:1" x14ac:dyDescent="0.35">
      <c r="A3" t="s">
        <v>8</v>
      </c>
    </row>
    <row r="4" spans="1:1" x14ac:dyDescent="0.35">
      <c r="A4" t="s">
        <v>9</v>
      </c>
    </row>
    <row r="5" spans="1:1" x14ac:dyDescent="0.35">
      <c r="A5" t="s">
        <v>13</v>
      </c>
    </row>
    <row r="6" spans="1:1" x14ac:dyDescent="0.35">
      <c r="A6" t="s">
        <v>14</v>
      </c>
    </row>
    <row r="7" spans="1:1" x14ac:dyDescent="0.35">
      <c r="A7" t="s">
        <v>25</v>
      </c>
    </row>
    <row r="8" spans="1:1" x14ac:dyDescent="0.35">
      <c r="A8" t="s">
        <v>26</v>
      </c>
    </row>
    <row r="9" spans="1:1" x14ac:dyDescent="0.35">
      <c r="A9" t="s">
        <v>12</v>
      </c>
    </row>
    <row r="10" spans="1:1" x14ac:dyDescent="0.35">
      <c r="A10" t="s">
        <v>16</v>
      </c>
    </row>
    <row r="11" spans="1:1" x14ac:dyDescent="0.35">
      <c r="A11" t="s">
        <v>20</v>
      </c>
    </row>
    <row r="12" spans="1:1" x14ac:dyDescent="0.35">
      <c r="A12" t="s">
        <v>17</v>
      </c>
    </row>
    <row r="13" spans="1:1" x14ac:dyDescent="0.35">
      <c r="A13" t="s">
        <v>18</v>
      </c>
    </row>
    <row r="14" spans="1:1" x14ac:dyDescent="0.35">
      <c r="A14" t="s">
        <v>21</v>
      </c>
    </row>
    <row r="15" spans="1:1" x14ac:dyDescent="0.35">
      <c r="A15" t="s">
        <v>29</v>
      </c>
    </row>
    <row r="20" spans="1:1" x14ac:dyDescent="0.35">
      <c r="A20" s="1" t="s">
        <v>10</v>
      </c>
    </row>
    <row r="21" spans="1:1" x14ac:dyDescent="0.35">
      <c r="A21" t="s">
        <v>11</v>
      </c>
    </row>
    <row r="22" spans="1:1" x14ac:dyDescent="0.35">
      <c r="A22" t="s">
        <v>28</v>
      </c>
    </row>
    <row r="23" spans="1:1" x14ac:dyDescent="0.35">
      <c r="A23" t="s">
        <v>23</v>
      </c>
    </row>
    <row r="31" spans="1:1" x14ac:dyDescent="0.35">
      <c r="A31" s="1" t="s">
        <v>2</v>
      </c>
    </row>
    <row r="32" spans="1:1" x14ac:dyDescent="0.35">
      <c r="A32" t="s">
        <v>3</v>
      </c>
    </row>
    <row r="33" spans="1:1" x14ac:dyDescent="0.35">
      <c r="A33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81356-E028-4A84-92DD-F3EC2AB72D88}">
  <dimension ref="A1:D33"/>
  <sheetViews>
    <sheetView workbookViewId="0">
      <selection activeCell="B16" sqref="B16"/>
    </sheetView>
  </sheetViews>
  <sheetFormatPr defaultRowHeight="14.5" x14ac:dyDescent="0.35"/>
  <cols>
    <col min="1" max="1" width="19.54296875" customWidth="1"/>
    <col min="2" max="2" width="27.1796875" customWidth="1"/>
    <col min="3" max="3" width="18.26953125" customWidth="1"/>
    <col min="4" max="4" width="26.26953125" customWidth="1"/>
  </cols>
  <sheetData>
    <row r="1" spans="1:4" x14ac:dyDescent="0.35">
      <c r="A1" s="1" t="s">
        <v>62</v>
      </c>
      <c r="B1" s="1" t="s">
        <v>61</v>
      </c>
      <c r="C1" s="1" t="s">
        <v>59</v>
      </c>
      <c r="D1" s="1" t="s">
        <v>60</v>
      </c>
    </row>
    <row r="2" spans="1:4" x14ac:dyDescent="0.35">
      <c r="A2" t="s">
        <v>1</v>
      </c>
      <c r="B2" s="3" t="s">
        <v>36</v>
      </c>
      <c r="C2" t="s">
        <v>63</v>
      </c>
      <c r="D2" t="s">
        <v>64</v>
      </c>
    </row>
    <row r="3" spans="1:4" x14ac:dyDescent="0.35">
      <c r="A3" t="s">
        <v>8</v>
      </c>
      <c r="D3" t="s">
        <v>65</v>
      </c>
    </row>
    <row r="4" spans="1:4" x14ac:dyDescent="0.35">
      <c r="A4" t="s">
        <v>9</v>
      </c>
      <c r="D4" t="s">
        <v>65</v>
      </c>
    </row>
    <row r="5" spans="1:4" x14ac:dyDescent="0.35">
      <c r="A5" t="s">
        <v>13</v>
      </c>
      <c r="B5" s="4" t="s">
        <v>27</v>
      </c>
    </row>
    <row r="6" spans="1:4" x14ac:dyDescent="0.35">
      <c r="A6" t="s">
        <v>14</v>
      </c>
    </row>
    <row r="7" spans="1:4" x14ac:dyDescent="0.35">
      <c r="A7" t="s">
        <v>25</v>
      </c>
      <c r="B7" s="4" t="s">
        <v>27</v>
      </c>
    </row>
    <row r="8" spans="1:4" x14ac:dyDescent="0.35">
      <c r="A8" t="s">
        <v>26</v>
      </c>
    </row>
    <row r="9" spans="1:4" x14ac:dyDescent="0.35">
      <c r="A9" t="s">
        <v>12</v>
      </c>
    </row>
    <row r="10" spans="1:4" x14ac:dyDescent="0.35">
      <c r="A10" t="s">
        <v>16</v>
      </c>
    </row>
    <row r="11" spans="1:4" x14ac:dyDescent="0.35">
      <c r="A11" t="s">
        <v>20</v>
      </c>
    </row>
    <row r="12" spans="1:4" x14ac:dyDescent="0.35">
      <c r="A12" t="s">
        <v>17</v>
      </c>
    </row>
    <row r="13" spans="1:4" x14ac:dyDescent="0.35">
      <c r="A13" t="s">
        <v>18</v>
      </c>
    </row>
    <row r="14" spans="1:4" x14ac:dyDescent="0.35">
      <c r="A14" t="s">
        <v>21</v>
      </c>
    </row>
    <row r="15" spans="1:4" x14ac:dyDescent="0.35">
      <c r="A15" t="s">
        <v>29</v>
      </c>
    </row>
    <row r="20" spans="1:1" x14ac:dyDescent="0.35">
      <c r="A20" s="1" t="s">
        <v>10</v>
      </c>
    </row>
    <row r="21" spans="1:1" x14ac:dyDescent="0.35">
      <c r="A21" t="s">
        <v>11</v>
      </c>
    </row>
    <row r="22" spans="1:1" x14ac:dyDescent="0.35">
      <c r="A22" t="s">
        <v>28</v>
      </c>
    </row>
    <row r="23" spans="1:1" x14ac:dyDescent="0.35">
      <c r="A23" t="s">
        <v>23</v>
      </c>
    </row>
    <row r="31" spans="1:1" x14ac:dyDescent="0.35">
      <c r="A31" s="1" t="s">
        <v>2</v>
      </c>
    </row>
    <row r="32" spans="1:1" x14ac:dyDescent="0.35">
      <c r="A32" t="s">
        <v>3</v>
      </c>
    </row>
    <row r="33" spans="1:1" x14ac:dyDescent="0.35">
      <c r="A33" t="s"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power</vt:lpstr>
      <vt:lpstr>data</vt:lpstr>
      <vt:lpstr>connectors</vt:lpstr>
      <vt:lpstr>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מנשה שווב</dc:creator>
  <cp:lastModifiedBy>מנשה שווב</cp:lastModifiedBy>
  <dcterms:created xsi:type="dcterms:W3CDTF">2020-03-16T15:58:38Z</dcterms:created>
  <dcterms:modified xsi:type="dcterms:W3CDTF">2021-01-06T20:56:11Z</dcterms:modified>
</cp:coreProperties>
</file>