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walskikrz\Desktop\"/>
    </mc:Choice>
  </mc:AlternateContent>
  <xr:revisionPtr revIDLastSave="0" documentId="8_{475AAFF1-2447-4002-A8F7-B3C0EE06C780}" xr6:coauthVersionLast="47" xr6:coauthVersionMax="47" xr10:uidLastSave="{00000000-0000-0000-0000-000000000000}"/>
  <bookViews>
    <workbookView xWindow="-120" yWindow="-120" windowWidth="29040" windowHeight="15840" xr2:uid="{5E81DC09-F4EA-4B26-97B5-1810F65FF06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1" l="1"/>
  <c r="L56" i="1"/>
  <c r="L49" i="1"/>
  <c r="L34" i="1"/>
  <c r="L46" i="1"/>
  <c r="M26" i="1"/>
  <c r="J18" i="1"/>
  <c r="L26" i="1" s="1"/>
  <c r="J19" i="1"/>
  <c r="J20" i="1"/>
  <c r="J21" i="1"/>
  <c r="J22" i="1"/>
  <c r="J9" i="1"/>
  <c r="L8" i="1" s="1"/>
  <c r="J10" i="1"/>
  <c r="J11" i="1"/>
  <c r="J12" i="1"/>
  <c r="L17" i="1" l="1"/>
</calcChain>
</file>

<file path=xl/sharedStrings.xml><?xml version="1.0" encoding="utf-8"?>
<sst xmlns="http://schemas.openxmlformats.org/spreadsheetml/2006/main" count="38" uniqueCount="33">
  <si>
    <t>dlugosc</t>
  </si>
  <si>
    <t>szerokosc</t>
  </si>
  <si>
    <t>pole</t>
  </si>
  <si>
    <t>odwolania strukturalne</t>
  </si>
  <si>
    <t>cena</t>
  </si>
  <si>
    <t>ilosc</t>
  </si>
  <si>
    <t>razem</t>
  </si>
  <si>
    <t>max z calej tabeli</t>
  </si>
  <si>
    <t>min z tabeli</t>
  </si>
  <si>
    <t>suma z tabeli</t>
  </si>
  <si>
    <t>suma z cena i ilosc</t>
  </si>
  <si>
    <t>ocena</t>
  </si>
  <si>
    <t>slownie</t>
  </si>
  <si>
    <t>niedostateczny</t>
  </si>
  <si>
    <t>dopuszczajacy</t>
  </si>
  <si>
    <t>dostateczny</t>
  </si>
  <si>
    <t>dobry</t>
  </si>
  <si>
    <t>bardzo dobry</t>
  </si>
  <si>
    <t>celujacu</t>
  </si>
  <si>
    <t>numer</t>
  </si>
  <si>
    <t>marka</t>
  </si>
  <si>
    <t>bmw</t>
  </si>
  <si>
    <t>audi</t>
  </si>
  <si>
    <t>mercedes</t>
  </si>
  <si>
    <t>vw</t>
  </si>
  <si>
    <t>bentley</t>
  </si>
  <si>
    <t>wysz pion ale bez tabeli</t>
  </si>
  <si>
    <t>klasa</t>
  </si>
  <si>
    <t>109A</t>
  </si>
  <si>
    <t>109B</t>
  </si>
  <si>
    <t>co tu jest</t>
  </si>
  <si>
    <t>nic</t>
  </si>
  <si>
    <t>lzy uczniow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</si>
</sst>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52B1E6-6F0B-44AF-8F37-A3CE052F8209}" name="tabelaabc" displayName="tabelaabc" ref="H8:J12" totalsRowShown="0">
  <autoFilter ref="H8:J12" xr:uid="{E452B1E6-6F0B-44AF-8F37-A3CE052F8209}"/>
  <tableColumns count="3">
    <tableColumn id="1" xr3:uid="{1267846C-940E-4E64-A88B-386344E336BD}" name="dlugosc"/>
    <tableColumn id="2" xr3:uid="{3F2D2C59-793A-4F68-82E0-04DC5AFE97D1}" name="szerokosc"/>
    <tableColumn id="3" xr3:uid="{34BE8CD9-DBC5-4525-8EC5-E99BADC501C2}" name="pole" dataDxfId="1">
      <calculatedColumnFormula>tabelaabc[[#This Row],[dlugosc]]*tabelaabc[[#This Row],[szerokosc]]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FE7ECF-C81F-464E-B42A-C67A80260C68}" name="tom" displayName="tom" ref="H17:J22" totalsRowShown="0">
  <autoFilter ref="H17:J22" xr:uid="{D2FE7ECF-C81F-464E-B42A-C67A80260C68}"/>
  <tableColumns count="3">
    <tableColumn id="1" xr3:uid="{93547F03-289D-40DD-B66F-606D2C78E6F1}" name="cena"/>
    <tableColumn id="2" xr3:uid="{AC52BE48-061C-4E55-90D2-87F8B083019C}" name="ilosc"/>
    <tableColumn id="3" xr3:uid="{DDDEC606-4FCF-4842-991A-BED39250DB2B}" name="razem" dataDxfId="0">
      <calculatedColumnFormula>tom[[#This Row],[cena]]*tom[[#This Row],[ilosc]]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D1786D-4645-45CA-B4DF-A4B9CB9C2E7F}" name="ocenytab" displayName="ocenytab" ref="H32:I38" totalsRowShown="0">
  <autoFilter ref="H32:I38" xr:uid="{79D1786D-4645-45CA-B4DF-A4B9CB9C2E7F}"/>
  <tableColumns count="2">
    <tableColumn id="1" xr3:uid="{69E220B2-0ABF-4805-AA16-0376CE324111}" name="ocena"/>
    <tableColumn id="2" xr3:uid="{B73AB16C-3CB0-42B2-A8CB-265377BA8A20}" name="slowni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E46754-42BC-4903-8B7F-8C02C40F553F}" name="Tabela5" displayName="Tabela5" ref="H45:I50" totalsRowShown="0">
  <autoFilter ref="H45:I50" xr:uid="{B6E46754-42BC-4903-8B7F-8C02C40F553F}"/>
  <tableColumns count="2">
    <tableColumn id="1" xr3:uid="{4EF9CFDE-7F30-44F8-87AE-F4DCCAA7A6FD}" name="numer"/>
    <tableColumn id="2" xr3:uid="{563D953B-4032-46CD-8CC6-B512E6F75CC6}" name="mark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9E3E5D-9F25-463F-BD35-F27B16B9741A}" name="Tabela6" displayName="Tabela6" ref="H60:I67" totalsRowShown="0">
  <autoFilter ref="H60:I67" xr:uid="{0F9E3E5D-9F25-463F-BD35-F27B16B9741A}"/>
  <tableColumns count="2">
    <tableColumn id="1" xr3:uid="{D2096661-A626-4807-BB88-7CA0B0D202AE}" name="klasa"/>
    <tableColumn id="2" xr3:uid="{D8C863A5-1759-4767-83F0-4013C7383F89}" name="co tu jes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FEF4-AF9F-4861-BEC0-C37ADDB74E5D}">
  <dimension ref="B2:M67"/>
  <sheetViews>
    <sheetView tabSelected="1" topLeftCell="B51" zoomScale="115" zoomScaleNormal="115" workbookViewId="0">
      <selection activeCell="M60" sqref="M60"/>
    </sheetView>
  </sheetViews>
  <sheetFormatPr defaultRowHeight="15" x14ac:dyDescent="0.25"/>
  <cols>
    <col min="8" max="8" width="17.140625" customWidth="1"/>
    <col min="9" max="9" width="22.28515625" customWidth="1"/>
    <col min="10" max="10" width="18.85546875" customWidth="1"/>
    <col min="12" max="12" width="29" customWidth="1"/>
    <col min="13" max="13" width="25.42578125" customWidth="1"/>
  </cols>
  <sheetData>
    <row r="2" spans="2:12" x14ac:dyDescent="0.25">
      <c r="B2" t="s">
        <v>3</v>
      </c>
    </row>
    <row r="7" spans="2:12" x14ac:dyDescent="0.25">
      <c r="L7" t="s">
        <v>7</v>
      </c>
    </row>
    <row r="8" spans="2:12" x14ac:dyDescent="0.25">
      <c r="H8" t="s">
        <v>0</v>
      </c>
      <c r="I8" t="s">
        <v>1</v>
      </c>
      <c r="J8" t="s">
        <v>2</v>
      </c>
      <c r="L8">
        <f>MAX(tabelaabc[])</f>
        <v>375</v>
      </c>
    </row>
    <row r="9" spans="2:12" x14ac:dyDescent="0.25">
      <c r="H9">
        <v>10</v>
      </c>
      <c r="I9">
        <v>5</v>
      </c>
      <c r="J9">
        <f>tabelaabc[[#This Row],[dlugosc]]*tabelaabc[[#This Row],[szerokosc]]</f>
        <v>50</v>
      </c>
    </row>
    <row r="10" spans="2:12" x14ac:dyDescent="0.25">
      <c r="H10">
        <v>15</v>
      </c>
      <c r="I10">
        <v>10</v>
      </c>
      <c r="J10">
        <f>tabelaabc[[#This Row],[dlugosc]]*tabelaabc[[#This Row],[szerokosc]]</f>
        <v>150</v>
      </c>
    </row>
    <row r="11" spans="2:12" x14ac:dyDescent="0.25">
      <c r="H11">
        <v>20</v>
      </c>
      <c r="I11">
        <v>10</v>
      </c>
      <c r="J11">
        <f>tabelaabc[[#This Row],[dlugosc]]*tabelaabc[[#This Row],[szerokosc]]</f>
        <v>200</v>
      </c>
    </row>
    <row r="12" spans="2:12" x14ac:dyDescent="0.25">
      <c r="H12">
        <v>25</v>
      </c>
      <c r="I12">
        <v>15</v>
      </c>
      <c r="J12">
        <f>tabelaabc[[#This Row],[dlugosc]]*tabelaabc[[#This Row],[szerokosc]]</f>
        <v>375</v>
      </c>
    </row>
    <row r="16" spans="2:12" x14ac:dyDescent="0.25">
      <c r="L16" t="s">
        <v>8</v>
      </c>
    </row>
    <row r="17" spans="8:13" x14ac:dyDescent="0.25">
      <c r="H17" t="s">
        <v>4</v>
      </c>
      <c r="I17" t="s">
        <v>5</v>
      </c>
      <c r="J17" t="s">
        <v>6</v>
      </c>
      <c r="L17">
        <f>MIN(tom[])</f>
        <v>5</v>
      </c>
    </row>
    <row r="18" spans="8:13" x14ac:dyDescent="0.25">
      <c r="H18">
        <v>5</v>
      </c>
      <c r="I18">
        <v>2345</v>
      </c>
      <c r="J18">
        <f>tom[[#This Row],[cena]]*tom[[#This Row],[ilosc]]</f>
        <v>11725</v>
      </c>
    </row>
    <row r="19" spans="8:13" x14ac:dyDescent="0.25">
      <c r="H19">
        <v>10</v>
      </c>
      <c r="I19">
        <v>2365</v>
      </c>
      <c r="J19">
        <f>tom[[#This Row],[cena]]*tom[[#This Row],[ilosc]]</f>
        <v>23650</v>
      </c>
    </row>
    <row r="20" spans="8:13" x14ac:dyDescent="0.25">
      <c r="H20">
        <v>115</v>
      </c>
      <c r="I20">
        <v>2356</v>
      </c>
      <c r="J20">
        <f>tom[[#This Row],[cena]]*tom[[#This Row],[ilosc]]</f>
        <v>270940</v>
      </c>
    </row>
    <row r="21" spans="8:13" x14ac:dyDescent="0.25">
      <c r="H21">
        <v>2456</v>
      </c>
      <c r="I21">
        <v>256</v>
      </c>
      <c r="J21">
        <f>tom[[#This Row],[cena]]*tom[[#This Row],[ilosc]]</f>
        <v>628736</v>
      </c>
    </row>
    <row r="22" spans="8:13" x14ac:dyDescent="0.25">
      <c r="H22">
        <v>256</v>
      </c>
      <c r="I22">
        <v>245</v>
      </c>
      <c r="J22">
        <f>tom[[#This Row],[cena]]*tom[[#This Row],[ilosc]]</f>
        <v>62720</v>
      </c>
    </row>
    <row r="25" spans="8:13" x14ac:dyDescent="0.25">
      <c r="L25" t="s">
        <v>9</v>
      </c>
      <c r="M25" t="s">
        <v>10</v>
      </c>
    </row>
    <row r="26" spans="8:13" x14ac:dyDescent="0.25">
      <c r="L26">
        <f>SUM(tom[])</f>
        <v>1008180</v>
      </c>
      <c r="M26">
        <f>SUM(tom[[cena]:[ilosc]])</f>
        <v>10409</v>
      </c>
    </row>
    <row r="32" spans="8:13" x14ac:dyDescent="0.25">
      <c r="H32" t="s">
        <v>11</v>
      </c>
      <c r="I32" t="s">
        <v>12</v>
      </c>
      <c r="L32">
        <v>2</v>
      </c>
    </row>
    <row r="33" spans="8:12" x14ac:dyDescent="0.25">
      <c r="H33">
        <v>1</v>
      </c>
      <c r="I33" t="s">
        <v>13</v>
      </c>
    </row>
    <row r="34" spans="8:12" x14ac:dyDescent="0.25">
      <c r="H34">
        <v>2</v>
      </c>
      <c r="I34" t="s">
        <v>14</v>
      </c>
      <c r="L34" t="str">
        <f>VLOOKUP(L32,ocenytab[],2,FALSE)</f>
        <v>dopuszczajacy</v>
      </c>
    </row>
    <row r="35" spans="8:12" x14ac:dyDescent="0.25">
      <c r="H35">
        <v>3</v>
      </c>
      <c r="I35" t="s">
        <v>15</v>
      </c>
    </row>
    <row r="36" spans="8:12" x14ac:dyDescent="0.25">
      <c r="H36">
        <v>4</v>
      </c>
      <c r="I36" t="s">
        <v>16</v>
      </c>
    </row>
    <row r="37" spans="8:12" x14ac:dyDescent="0.25">
      <c r="H37">
        <v>5</v>
      </c>
      <c r="I37" t="s">
        <v>17</v>
      </c>
    </row>
    <row r="38" spans="8:12" x14ac:dyDescent="0.25">
      <c r="H38">
        <v>6</v>
      </c>
      <c r="I38" t="s">
        <v>18</v>
      </c>
    </row>
    <row r="45" spans="8:12" x14ac:dyDescent="0.25">
      <c r="H45" t="s">
        <v>19</v>
      </c>
      <c r="I45" t="s">
        <v>20</v>
      </c>
      <c r="L45">
        <v>3</v>
      </c>
    </row>
    <row r="46" spans="8:12" x14ac:dyDescent="0.25">
      <c r="H46">
        <v>1</v>
      </c>
      <c r="I46" t="s">
        <v>21</v>
      </c>
      <c r="L46" t="str">
        <f>VLOOKUP(L45,Tabela5[],2,FALSE)</f>
        <v>mercedes</v>
      </c>
    </row>
    <row r="47" spans="8:12" x14ac:dyDescent="0.25">
      <c r="H47">
        <v>2</v>
      </c>
      <c r="I47" t="s">
        <v>22</v>
      </c>
    </row>
    <row r="48" spans="8:12" x14ac:dyDescent="0.25">
      <c r="H48">
        <v>3</v>
      </c>
      <c r="I48" t="s">
        <v>23</v>
      </c>
      <c r="L48" t="s">
        <v>26</v>
      </c>
    </row>
    <row r="49" spans="8:12" x14ac:dyDescent="0.25">
      <c r="H49">
        <v>4</v>
      </c>
      <c r="I49" t="s">
        <v>24</v>
      </c>
      <c r="L49" t="str">
        <f>VLOOKUP(L32,{1,"niedostateczny";2,"dopuszczający"},2,0)</f>
        <v>dopuszczający</v>
      </c>
    </row>
    <row r="50" spans="8:12" x14ac:dyDescent="0.25">
      <c r="H50">
        <v>5</v>
      </c>
      <c r="I50" t="s">
        <v>25</v>
      </c>
    </row>
    <row r="56" spans="8:12" x14ac:dyDescent="0.25">
      <c r="L56" t="str">
        <f>IFERROR(VLOOKUP(L32,{1,"jajko";2,"masło";3,"ser";4,"mleko";5,"chleb"},2,0),"nie ma takiego produktu")</f>
        <v>masło</v>
      </c>
    </row>
    <row r="60" spans="8:12" x14ac:dyDescent="0.25">
      <c r="H60" t="s">
        <v>27</v>
      </c>
      <c r="I60" t="s">
        <v>30</v>
      </c>
    </row>
    <row r="61" spans="8:12" x14ac:dyDescent="0.25">
      <c r="H61" s="1" t="s">
        <v>28</v>
      </c>
      <c r="I61" t="s">
        <v>32</v>
      </c>
      <c r="L61">
        <v>108</v>
      </c>
    </row>
    <row r="62" spans="8:12" x14ac:dyDescent="0.25">
      <c r="H62" s="1" t="s">
        <v>29</v>
      </c>
      <c r="I62" t="s">
        <v>31</v>
      </c>
    </row>
    <row r="63" spans="8:12" x14ac:dyDescent="0.25">
      <c r="H63">
        <v>110</v>
      </c>
      <c r="I63" t="s">
        <v>31</v>
      </c>
      <c r="L63" t="str">
        <f>IFERROR(VLOOKUP(L61,Tabela6[],2,0),"nie ma takeij klasy")</f>
        <v>nie ma takeij klasy</v>
      </c>
    </row>
    <row r="64" spans="8:12" x14ac:dyDescent="0.25">
      <c r="H64">
        <v>110.5</v>
      </c>
      <c r="I64" t="s">
        <v>31</v>
      </c>
    </row>
    <row r="65" spans="8:9" x14ac:dyDescent="0.25">
      <c r="H65">
        <v>305</v>
      </c>
      <c r="I65" t="s">
        <v>31</v>
      </c>
    </row>
    <row r="66" spans="8:9" x14ac:dyDescent="0.25">
      <c r="H66">
        <v>406</v>
      </c>
      <c r="I66" t="s">
        <v>31</v>
      </c>
    </row>
    <row r="67" spans="8:9" x14ac:dyDescent="0.25">
      <c r="H67">
        <v>407</v>
      </c>
      <c r="I67" t="s">
        <v>31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Kowalski</dc:creator>
  <cp:lastModifiedBy>Krzysztof Kowalski</cp:lastModifiedBy>
  <dcterms:created xsi:type="dcterms:W3CDTF">2023-09-22T10:07:33Z</dcterms:created>
  <dcterms:modified xsi:type="dcterms:W3CDTF">2023-09-22T10:38:46Z</dcterms:modified>
</cp:coreProperties>
</file>