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walskikrz\LO\Year 2\Lesson39\"/>
    </mc:Choice>
  </mc:AlternateContent>
  <bookViews>
    <workbookView xWindow="0" yWindow="0" windowWidth="28800" windowHeight="12315" activeTab="1"/>
  </bookViews>
  <sheets>
    <sheet name="Arkusz1" sheetId="1" r:id="rId1"/>
    <sheet name="FAKTUR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2" l="1"/>
  <c r="I7" i="2"/>
  <c r="I8" i="2"/>
  <c r="L8" i="2" s="1"/>
  <c r="I9" i="2"/>
  <c r="K9" i="2" s="1"/>
  <c r="I10" i="2"/>
  <c r="K10" i="2" s="1"/>
  <c r="I5" i="2"/>
  <c r="L6" i="2"/>
  <c r="L7" i="2"/>
  <c r="L5" i="2"/>
  <c r="K6" i="2"/>
  <c r="K7" i="2"/>
  <c r="K8" i="2"/>
  <c r="K5" i="2"/>
  <c r="I11" i="2"/>
  <c r="K11" i="2" s="1"/>
  <c r="L6" i="1"/>
  <c r="L11" i="1"/>
  <c r="L12" i="1"/>
  <c r="L13" i="1" s="1"/>
  <c r="L14" i="1" s="1"/>
  <c r="L15" i="1" s="1"/>
  <c r="L16" i="1" s="1"/>
  <c r="L7" i="1"/>
  <c r="L8" i="1"/>
  <c r="L9" i="1"/>
  <c r="L10" i="1"/>
  <c r="K6" i="1"/>
  <c r="K7" i="1"/>
  <c r="K8" i="1"/>
  <c r="K9" i="1" s="1"/>
  <c r="K10" i="1" s="1"/>
  <c r="K11" i="1" s="1"/>
  <c r="K12" i="1" s="1"/>
  <c r="K13" i="1" s="1"/>
  <c r="K14" i="1" s="1"/>
  <c r="K15" i="1" s="1"/>
  <c r="K16" i="1" s="1"/>
  <c r="F15" i="1"/>
  <c r="F14" i="1"/>
  <c r="F13" i="1"/>
  <c r="F12" i="1"/>
  <c r="F11" i="1"/>
  <c r="F10" i="1"/>
  <c r="F6" i="1"/>
  <c r="F7" i="1"/>
  <c r="F8" i="1"/>
  <c r="F9" i="1"/>
  <c r="F5" i="1"/>
  <c r="L11" i="2" l="1"/>
  <c r="L10" i="2"/>
  <c r="L9" i="2"/>
</calcChain>
</file>

<file path=xl/sharedStrings.xml><?xml version="1.0" encoding="utf-8"?>
<sst xmlns="http://schemas.openxmlformats.org/spreadsheetml/2006/main" count="37" uniqueCount="34">
  <si>
    <t>suma:</t>
  </si>
  <si>
    <t>min</t>
  </si>
  <si>
    <t>max</t>
  </si>
  <si>
    <t>srednia</t>
  </si>
  <si>
    <t>styczeń</t>
  </si>
  <si>
    <t>luty</t>
  </si>
  <si>
    <t>marzec</t>
  </si>
  <si>
    <t>kwiecień</t>
  </si>
  <si>
    <t>maj</t>
  </si>
  <si>
    <t>czerwiec</t>
  </si>
  <si>
    <t>lipiec</t>
  </si>
  <si>
    <t>sierpień</t>
  </si>
  <si>
    <t>wrzesień</t>
  </si>
  <si>
    <t>październik</t>
  </si>
  <si>
    <t>listopad</t>
  </si>
  <si>
    <t>grudzień</t>
  </si>
  <si>
    <t>LP</t>
  </si>
  <si>
    <t>NAZWA</t>
  </si>
  <si>
    <t>JM</t>
  </si>
  <si>
    <t>ILOSC</t>
  </si>
  <si>
    <t>CENA NETTO</t>
  </si>
  <si>
    <t>STAWKA VAT</t>
  </si>
  <si>
    <t>VAT</t>
  </si>
  <si>
    <t>BRUTTO</t>
  </si>
  <si>
    <t>WARTOSC NETTO</t>
  </si>
  <si>
    <t>cieplo</t>
  </si>
  <si>
    <t>moc cieplna</t>
  </si>
  <si>
    <t>przesyl staly</t>
  </si>
  <si>
    <t>przesyl zmienny</t>
  </si>
  <si>
    <t>nosnik</t>
  </si>
  <si>
    <t>obsluga odbiorcow</t>
  </si>
  <si>
    <t>gj</t>
  </si>
  <si>
    <t>mw</t>
  </si>
  <si>
    <t>m^3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</si>
</sst>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M16"/>
  <sheetViews>
    <sheetView zoomScaleNormal="100" workbookViewId="0">
      <selection activeCell="R19" sqref="R19"/>
    </sheetView>
  </sheetViews>
  <sheetFormatPr defaultRowHeight="15" x14ac:dyDescent="0.25"/>
  <cols>
    <col min="6" max="6" width="9.85546875" bestFit="1" customWidth="1"/>
    <col min="10" max="10" width="11.28515625" customWidth="1"/>
    <col min="11" max="11" width="16" customWidth="1"/>
    <col min="12" max="12" width="14.140625" customWidth="1"/>
  </cols>
  <sheetData>
    <row r="4" spans="4:13" x14ac:dyDescent="0.25">
      <c r="L4" s="1"/>
    </row>
    <row r="5" spans="4:13" x14ac:dyDescent="0.25">
      <c r="D5">
        <v>3</v>
      </c>
      <c r="E5">
        <v>5</v>
      </c>
      <c r="F5">
        <f>D5*E5</f>
        <v>15</v>
      </c>
      <c r="J5" t="s">
        <v>4</v>
      </c>
      <c r="K5">
        <v>1000</v>
      </c>
      <c r="L5" s="2">
        <v>1000</v>
      </c>
      <c r="M5" s="1">
        <v>0.1</v>
      </c>
    </row>
    <row r="6" spans="4:13" x14ac:dyDescent="0.25">
      <c r="D6">
        <v>6</v>
      </c>
      <c r="E6">
        <v>7</v>
      </c>
      <c r="F6">
        <f t="shared" ref="F6:F9" si="0">D6*E6</f>
        <v>42</v>
      </c>
      <c r="J6" t="s">
        <v>5</v>
      </c>
      <c r="K6">
        <f>K5*110%</f>
        <v>1100</v>
      </c>
      <c r="L6">
        <f>L5*(1+$M$5)</f>
        <v>1100</v>
      </c>
    </row>
    <row r="7" spans="4:13" x14ac:dyDescent="0.25">
      <c r="D7">
        <v>8</v>
      </c>
      <c r="E7">
        <v>9</v>
      </c>
      <c r="F7">
        <f t="shared" si="0"/>
        <v>72</v>
      </c>
      <c r="J7" t="s">
        <v>6</v>
      </c>
      <c r="K7">
        <f>K6*110%</f>
        <v>1210</v>
      </c>
      <c r="L7">
        <f t="shared" ref="L7:L16" si="1">L6*(1+$M$5)</f>
        <v>1210</v>
      </c>
    </row>
    <row r="8" spans="4:13" x14ac:dyDescent="0.25">
      <c r="D8">
        <v>1</v>
      </c>
      <c r="E8">
        <v>2</v>
      </c>
      <c r="F8">
        <f t="shared" si="0"/>
        <v>2</v>
      </c>
      <c r="J8" t="s">
        <v>7</v>
      </c>
      <c r="K8">
        <f t="shared" ref="K7:K16" si="2">K7*110%</f>
        <v>1331</v>
      </c>
      <c r="L8">
        <f t="shared" si="1"/>
        <v>1331</v>
      </c>
    </row>
    <row r="9" spans="4:13" x14ac:dyDescent="0.25">
      <c r="D9">
        <v>9</v>
      </c>
      <c r="E9">
        <v>3</v>
      </c>
      <c r="F9">
        <f t="shared" si="0"/>
        <v>27</v>
      </c>
      <c r="J9" t="s">
        <v>8</v>
      </c>
      <c r="K9">
        <f t="shared" si="2"/>
        <v>1464.1000000000001</v>
      </c>
      <c r="L9">
        <f t="shared" si="1"/>
        <v>1464.1000000000001</v>
      </c>
    </row>
    <row r="10" spans="4:13" x14ac:dyDescent="0.25">
      <c r="E10" t="s">
        <v>0</v>
      </c>
      <c r="F10">
        <f>SUM(F5:F9)</f>
        <v>158</v>
      </c>
      <c r="J10" t="s">
        <v>9</v>
      </c>
      <c r="K10">
        <f t="shared" si="2"/>
        <v>1610.5100000000002</v>
      </c>
      <c r="L10">
        <f t="shared" si="1"/>
        <v>1610.5100000000002</v>
      </c>
    </row>
    <row r="11" spans="4:13" x14ac:dyDescent="0.25">
      <c r="E11" t="s">
        <v>1</v>
      </c>
      <c r="F11">
        <f>MIN(F5:F9)</f>
        <v>2</v>
      </c>
      <c r="J11" t="s">
        <v>10</v>
      </c>
      <c r="K11">
        <f t="shared" si="2"/>
        <v>1771.5610000000004</v>
      </c>
      <c r="L11">
        <f t="shared" si="1"/>
        <v>1771.5610000000004</v>
      </c>
    </row>
    <row r="12" spans="4:13" x14ac:dyDescent="0.25">
      <c r="E12" t="s">
        <v>2</v>
      </c>
      <c r="F12">
        <f>MAX(F5:F9)</f>
        <v>72</v>
      </c>
      <c r="J12" t="s">
        <v>11</v>
      </c>
      <c r="K12">
        <f t="shared" si="2"/>
        <v>1948.7171000000005</v>
      </c>
      <c r="L12">
        <f t="shared" si="1"/>
        <v>1948.7171000000005</v>
      </c>
    </row>
    <row r="13" spans="4:13" x14ac:dyDescent="0.25">
      <c r="E13" t="s">
        <v>3</v>
      </c>
      <c r="F13">
        <f>AVERAGE(F5:F9)</f>
        <v>31.6</v>
      </c>
      <c r="J13" t="s">
        <v>12</v>
      </c>
      <c r="K13">
        <f t="shared" si="2"/>
        <v>2143.5888100000006</v>
      </c>
      <c r="L13">
        <f t="shared" si="1"/>
        <v>2143.5888100000006</v>
      </c>
    </row>
    <row r="14" spans="4:13" x14ac:dyDescent="0.25">
      <c r="E14" s="1">
        <v>1.2</v>
      </c>
      <c r="F14">
        <f>F10*120%</f>
        <v>189.6</v>
      </c>
      <c r="J14" t="s">
        <v>13</v>
      </c>
      <c r="K14">
        <f t="shared" si="2"/>
        <v>2357.9476910000008</v>
      </c>
      <c r="L14">
        <f t="shared" si="1"/>
        <v>2357.9476910000008</v>
      </c>
    </row>
    <row r="15" spans="4:13" x14ac:dyDescent="0.25">
      <c r="E15" s="1">
        <v>0.8</v>
      </c>
      <c r="F15">
        <f>F10*80%</f>
        <v>126.4</v>
      </c>
      <c r="J15" t="s">
        <v>14</v>
      </c>
      <c r="K15">
        <f t="shared" si="2"/>
        <v>2593.7424601000012</v>
      </c>
      <c r="L15">
        <f t="shared" si="1"/>
        <v>2593.7424601000012</v>
      </c>
    </row>
    <row r="16" spans="4:13" x14ac:dyDescent="0.25">
      <c r="J16" t="s">
        <v>15</v>
      </c>
      <c r="K16">
        <f t="shared" si="2"/>
        <v>2853.1167061100014</v>
      </c>
      <c r="L16">
        <f t="shared" si="1"/>
        <v>2853.1167061100014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L11"/>
  <sheetViews>
    <sheetView tabSelected="1" workbookViewId="0">
      <selection activeCell="N17" sqref="N17"/>
    </sheetView>
  </sheetViews>
  <sheetFormatPr defaultRowHeight="15" x14ac:dyDescent="0.25"/>
  <cols>
    <col min="5" max="5" width="20.85546875" customWidth="1"/>
    <col min="6" max="6" width="17.140625" customWidth="1"/>
    <col min="8" max="8" width="15.85546875" customWidth="1"/>
    <col min="9" max="9" width="20.28515625" customWidth="1"/>
    <col min="10" max="10" width="14.28515625" customWidth="1"/>
    <col min="11" max="11" width="13" customWidth="1"/>
    <col min="12" max="12" width="22.28515625" customWidth="1"/>
  </cols>
  <sheetData>
    <row r="4" spans="4:12" x14ac:dyDescent="0.25">
      <c r="D4" t="s">
        <v>16</v>
      </c>
      <c r="E4" t="s">
        <v>17</v>
      </c>
      <c r="F4" t="s">
        <v>18</v>
      </c>
      <c r="G4" t="s">
        <v>19</v>
      </c>
      <c r="H4" t="s">
        <v>20</v>
      </c>
      <c r="I4" t="s">
        <v>24</v>
      </c>
      <c r="J4" t="s">
        <v>21</v>
      </c>
      <c r="K4" t="s">
        <v>22</v>
      </c>
      <c r="L4" t="s">
        <v>23</v>
      </c>
    </row>
    <row r="5" spans="4:12" x14ac:dyDescent="0.25">
      <c r="D5">
        <v>1</v>
      </c>
      <c r="E5" t="s">
        <v>25</v>
      </c>
      <c r="F5" t="s">
        <v>31</v>
      </c>
      <c r="G5" s="2">
        <v>22.7</v>
      </c>
      <c r="H5">
        <v>35.44</v>
      </c>
      <c r="I5">
        <f>G5*H5</f>
        <v>804.48799999999994</v>
      </c>
      <c r="J5" s="1">
        <v>0.23</v>
      </c>
      <c r="K5">
        <f>I5*J5</f>
        <v>185.03224</v>
      </c>
      <c r="L5">
        <f>I5+K5</f>
        <v>989.52023999999994</v>
      </c>
    </row>
    <row r="6" spans="4:12" x14ac:dyDescent="0.25">
      <c r="D6">
        <v>2</v>
      </c>
      <c r="E6" t="s">
        <v>28</v>
      </c>
      <c r="F6" t="s">
        <v>31</v>
      </c>
      <c r="G6" s="2">
        <v>22.7</v>
      </c>
      <c r="H6">
        <v>13.87</v>
      </c>
      <c r="I6">
        <f t="shared" ref="I6:I10" si="0">G6*H6</f>
        <v>314.84899999999999</v>
      </c>
      <c r="J6" s="1">
        <v>0.23</v>
      </c>
      <c r="K6">
        <f t="shared" ref="K6:K11" si="1">I6*J6</f>
        <v>72.415270000000007</v>
      </c>
      <c r="L6">
        <f t="shared" ref="L6:L11" si="2">I6+K6</f>
        <v>387.26427000000001</v>
      </c>
    </row>
    <row r="7" spans="4:12" x14ac:dyDescent="0.25">
      <c r="D7">
        <v>3</v>
      </c>
      <c r="E7" t="s">
        <v>26</v>
      </c>
      <c r="F7" t="s">
        <v>32</v>
      </c>
      <c r="G7" s="2">
        <v>9.5000000000000001E-2</v>
      </c>
      <c r="H7">
        <v>5540.28</v>
      </c>
      <c r="I7">
        <f t="shared" si="0"/>
        <v>526.32659999999998</v>
      </c>
      <c r="J7" s="1">
        <v>0.23</v>
      </c>
      <c r="K7">
        <f t="shared" si="1"/>
        <v>121.05511800000001</v>
      </c>
      <c r="L7">
        <f t="shared" si="2"/>
        <v>647.38171799999998</v>
      </c>
    </row>
    <row r="8" spans="4:12" x14ac:dyDescent="0.25">
      <c r="D8">
        <v>4</v>
      </c>
      <c r="E8" t="s">
        <v>27</v>
      </c>
      <c r="F8" t="s">
        <v>32</v>
      </c>
      <c r="G8" s="2">
        <v>9.5000000000000001E-2</v>
      </c>
      <c r="H8">
        <v>2946.18</v>
      </c>
      <c r="I8">
        <f t="shared" si="0"/>
        <v>279.88709999999998</v>
      </c>
      <c r="J8" s="1">
        <v>0.23</v>
      </c>
      <c r="K8">
        <f t="shared" si="1"/>
        <v>64.374032999999997</v>
      </c>
      <c r="L8">
        <f t="shared" si="2"/>
        <v>344.26113299999997</v>
      </c>
    </row>
    <row r="9" spans="4:12" x14ac:dyDescent="0.25">
      <c r="D9">
        <v>5</v>
      </c>
      <c r="E9" t="s">
        <v>29</v>
      </c>
      <c r="F9" t="s">
        <v>33</v>
      </c>
      <c r="G9" s="2">
        <v>258</v>
      </c>
      <c r="H9">
        <v>19.12</v>
      </c>
      <c r="I9">
        <f t="shared" si="0"/>
        <v>4932.96</v>
      </c>
      <c r="J9" s="1">
        <v>0.23</v>
      </c>
      <c r="K9">
        <f t="shared" si="1"/>
        <v>1134.5808</v>
      </c>
      <c r="L9">
        <f t="shared" si="2"/>
        <v>6067.5407999999998</v>
      </c>
    </row>
    <row r="10" spans="4:12" x14ac:dyDescent="0.25">
      <c r="D10">
        <v>6</v>
      </c>
      <c r="E10" t="s">
        <v>30</v>
      </c>
      <c r="F10" t="s">
        <v>32</v>
      </c>
      <c r="G10" s="2">
        <v>9.5000000000000001E-2</v>
      </c>
      <c r="H10">
        <v>7300</v>
      </c>
      <c r="I10">
        <f t="shared" si="0"/>
        <v>693.5</v>
      </c>
      <c r="J10" s="1">
        <v>0.23</v>
      </c>
      <c r="K10">
        <f t="shared" si="1"/>
        <v>159.505</v>
      </c>
      <c r="L10">
        <f t="shared" si="2"/>
        <v>853.005</v>
      </c>
    </row>
    <row r="11" spans="4:12" x14ac:dyDescent="0.25">
      <c r="I11">
        <f>SUM(I5:I10)</f>
        <v>7552.0106999999998</v>
      </c>
      <c r="J11" s="1">
        <v>0.23</v>
      </c>
      <c r="K11">
        <f t="shared" si="1"/>
        <v>1736.9624610000001</v>
      </c>
      <c r="L11">
        <f t="shared" si="2"/>
        <v>9288.9731609999999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FAKTURA</vt:lpstr>
    </vt:vector>
  </TitlesOfParts>
  <Company>18LO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Krzysztof Kowalski</dc:creator>
  <cp:lastModifiedBy>Krzysztof Kowalski</cp:lastModifiedBy>
  <dcterms:created xsi:type="dcterms:W3CDTF">2023-04-21T06:13:54Z</dcterms:created>
  <dcterms:modified xsi:type="dcterms:W3CDTF">2023-04-21T06:49:15Z</dcterms:modified>
</cp:coreProperties>
</file>