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iffin\Desktop\"/>
    </mc:Choice>
  </mc:AlternateContent>
  <xr:revisionPtr revIDLastSave="0" documentId="8_{1B2E8115-B475-430F-93F6-73E6988835DB}" xr6:coauthVersionLast="47" xr6:coauthVersionMax="47" xr10:uidLastSave="{00000000-0000-0000-0000-000000000000}"/>
  <bookViews>
    <workbookView minimized="1" xWindow="525" yWindow="2550" windowWidth="14220" windowHeight="11385" xr2:uid="{00000000-000D-0000-FFFF-FFFF00000000}"/>
  </bookViews>
  <sheets>
    <sheet name="Inventory" sheetId="1" r:id="rId1"/>
    <sheet name="Sheet2" sheetId="2" r:id="rId2"/>
    <sheet name="Sheet3" sheetId="3" r:id="rId3"/>
  </sheets>
  <definedNames>
    <definedName name="_xlnm.Print_Titles" localSheetId="0">Inventory!$B:$B,Inventory!$6:$7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13" i="1"/>
  <c r="F210" i="1" l="1"/>
  <c r="G209" i="1"/>
  <c r="I209" i="1" s="1"/>
  <c r="G208" i="1"/>
  <c r="I208" i="1" s="1"/>
  <c r="G207" i="1"/>
  <c r="I207" i="1" s="1"/>
  <c r="G206" i="1"/>
  <c r="I206" i="1" s="1"/>
  <c r="I205" i="1"/>
  <c r="G205" i="1"/>
  <c r="I204" i="1"/>
  <c r="G204" i="1"/>
  <c r="I203" i="1"/>
  <c r="I210" i="1" s="1"/>
  <c r="G203" i="1"/>
  <c r="G210" i="1" s="1"/>
  <c r="F202" i="1"/>
  <c r="I201" i="1"/>
  <c r="G201" i="1"/>
  <c r="G200" i="1"/>
  <c r="G202" i="1" s="1"/>
  <c r="I199" i="1"/>
  <c r="G199" i="1"/>
  <c r="F198" i="1"/>
  <c r="F211" i="1" s="1"/>
  <c r="I197" i="1"/>
  <c r="I198" i="1" s="1"/>
  <c r="G197" i="1"/>
  <c r="G198" i="1" s="1"/>
  <c r="F196" i="1"/>
  <c r="G195" i="1"/>
  <c r="G196" i="1" s="1"/>
  <c r="I194" i="1"/>
  <c r="G194" i="1"/>
  <c r="F192" i="1"/>
  <c r="F193" i="1" s="1"/>
  <c r="I191" i="1"/>
  <c r="G191" i="1"/>
  <c r="G190" i="1"/>
  <c r="I190" i="1" s="1"/>
  <c r="I189" i="1"/>
  <c r="G189" i="1"/>
  <c r="G188" i="1"/>
  <c r="I188" i="1" s="1"/>
  <c r="G187" i="1"/>
  <c r="I187" i="1" s="1"/>
  <c r="I186" i="1"/>
  <c r="G186" i="1"/>
  <c r="I185" i="1"/>
  <c r="G185" i="1"/>
  <c r="G184" i="1"/>
  <c r="I184" i="1" s="1"/>
  <c r="I183" i="1"/>
  <c r="G183" i="1"/>
  <c r="G182" i="1"/>
  <c r="I182" i="1" s="1"/>
  <c r="G181" i="1"/>
  <c r="G192" i="1" s="1"/>
  <c r="G193" i="1" s="1"/>
  <c r="F179" i="1"/>
  <c r="I178" i="1"/>
  <c r="G178" i="1"/>
  <c r="G177" i="1"/>
  <c r="I177" i="1" s="1"/>
  <c r="G176" i="1"/>
  <c r="I176" i="1" s="1"/>
  <c r="I175" i="1"/>
  <c r="G175" i="1"/>
  <c r="I174" i="1"/>
  <c r="G174" i="1"/>
  <c r="G173" i="1"/>
  <c r="I173" i="1" s="1"/>
  <c r="I172" i="1"/>
  <c r="G172" i="1"/>
  <c r="G171" i="1"/>
  <c r="I171" i="1" s="1"/>
  <c r="G170" i="1"/>
  <c r="I170" i="1" s="1"/>
  <c r="I169" i="1"/>
  <c r="G169" i="1"/>
  <c r="I168" i="1"/>
  <c r="G168" i="1"/>
  <c r="G167" i="1"/>
  <c r="G179" i="1" s="1"/>
  <c r="I166" i="1"/>
  <c r="G166" i="1"/>
  <c r="G165" i="1"/>
  <c r="I165" i="1" s="1"/>
  <c r="G164" i="1"/>
  <c r="I164" i="1" s="1"/>
  <c r="I163" i="1"/>
  <c r="G163" i="1"/>
  <c r="F162" i="1"/>
  <c r="I161" i="1"/>
  <c r="G161" i="1"/>
  <c r="I160" i="1"/>
  <c r="G160" i="1"/>
  <c r="G159" i="1"/>
  <c r="I159" i="1" s="1"/>
  <c r="I158" i="1"/>
  <c r="G158" i="1"/>
  <c r="G157" i="1"/>
  <c r="I157" i="1" s="1"/>
  <c r="G156" i="1"/>
  <c r="I156" i="1" s="1"/>
  <c r="I155" i="1"/>
  <c r="G155" i="1"/>
  <c r="I154" i="1"/>
  <c r="G154" i="1"/>
  <c r="G153" i="1"/>
  <c r="I153" i="1" s="1"/>
  <c r="I152" i="1"/>
  <c r="G152" i="1"/>
  <c r="G151" i="1"/>
  <c r="I151" i="1" s="1"/>
  <c r="G150" i="1"/>
  <c r="I150" i="1" s="1"/>
  <c r="I149" i="1"/>
  <c r="G149" i="1"/>
  <c r="G162" i="1" s="1"/>
  <c r="I148" i="1"/>
  <c r="G148" i="1"/>
  <c r="F147" i="1"/>
  <c r="I146" i="1"/>
  <c r="G146" i="1"/>
  <c r="I145" i="1"/>
  <c r="G145" i="1"/>
  <c r="G144" i="1"/>
  <c r="I144" i="1" s="1"/>
  <c r="I143" i="1"/>
  <c r="G143" i="1"/>
  <c r="G142" i="1"/>
  <c r="I142" i="1" s="1"/>
  <c r="G141" i="1"/>
  <c r="G147" i="1" s="1"/>
  <c r="I140" i="1"/>
  <c r="G140" i="1"/>
  <c r="F139" i="1"/>
  <c r="I138" i="1"/>
  <c r="G138" i="1"/>
  <c r="I137" i="1"/>
  <c r="G137" i="1"/>
  <c r="G136" i="1"/>
  <c r="I136" i="1" s="1"/>
  <c r="I135" i="1"/>
  <c r="G135" i="1"/>
  <c r="G134" i="1"/>
  <c r="I134" i="1" s="1"/>
  <c r="G133" i="1"/>
  <c r="I133" i="1" s="1"/>
  <c r="I132" i="1"/>
  <c r="G132" i="1"/>
  <c r="I131" i="1"/>
  <c r="G131" i="1"/>
  <c r="G130" i="1"/>
  <c r="I130" i="1" s="1"/>
  <c r="I129" i="1"/>
  <c r="G129" i="1"/>
  <c r="G128" i="1"/>
  <c r="I128" i="1" s="1"/>
  <c r="G127" i="1"/>
  <c r="I127" i="1" s="1"/>
  <c r="I126" i="1"/>
  <c r="G126" i="1"/>
  <c r="I125" i="1"/>
  <c r="G125" i="1"/>
  <c r="G124" i="1"/>
  <c r="I124" i="1" s="1"/>
  <c r="I123" i="1"/>
  <c r="G123" i="1"/>
  <c r="G122" i="1"/>
  <c r="I122" i="1" s="1"/>
  <c r="G121" i="1"/>
  <c r="I121" i="1" s="1"/>
  <c r="I120" i="1"/>
  <c r="G120" i="1"/>
  <c r="I119" i="1"/>
  <c r="G119" i="1"/>
  <c r="G118" i="1"/>
  <c r="I118" i="1" s="1"/>
  <c r="I117" i="1"/>
  <c r="G117" i="1"/>
  <c r="G139" i="1" s="1"/>
  <c r="F116" i="1"/>
  <c r="G115" i="1"/>
  <c r="I115" i="1" s="1"/>
  <c r="I114" i="1"/>
  <c r="G114" i="1"/>
  <c r="G113" i="1"/>
  <c r="I113" i="1" s="1"/>
  <c r="G112" i="1"/>
  <c r="G116" i="1" s="1"/>
  <c r="F111" i="1"/>
  <c r="G110" i="1"/>
  <c r="I110" i="1" s="1"/>
  <c r="I109" i="1"/>
  <c r="G109" i="1"/>
  <c r="G111" i="1" s="1"/>
  <c r="F108" i="1"/>
  <c r="G107" i="1"/>
  <c r="I107" i="1" s="1"/>
  <c r="I106" i="1"/>
  <c r="G106" i="1"/>
  <c r="I105" i="1"/>
  <c r="G105" i="1"/>
  <c r="G104" i="1"/>
  <c r="I104" i="1" s="1"/>
  <c r="I103" i="1"/>
  <c r="G103" i="1"/>
  <c r="G102" i="1"/>
  <c r="I102" i="1" s="1"/>
  <c r="G101" i="1"/>
  <c r="I101" i="1" s="1"/>
  <c r="I100" i="1"/>
  <c r="G100" i="1"/>
  <c r="I99" i="1"/>
  <c r="G99" i="1"/>
  <c r="G98" i="1"/>
  <c r="I98" i="1" s="1"/>
  <c r="I97" i="1"/>
  <c r="G97" i="1"/>
  <c r="G96" i="1"/>
  <c r="I96" i="1" s="1"/>
  <c r="G95" i="1"/>
  <c r="I95" i="1" s="1"/>
  <c r="I94" i="1"/>
  <c r="G94" i="1"/>
  <c r="I93" i="1"/>
  <c r="G93" i="1"/>
  <c r="G92" i="1"/>
  <c r="I92" i="1" s="1"/>
  <c r="I91" i="1"/>
  <c r="G91" i="1"/>
  <c r="G90" i="1"/>
  <c r="I90" i="1" s="1"/>
  <c r="G89" i="1"/>
  <c r="I89" i="1" s="1"/>
  <c r="I88" i="1"/>
  <c r="G88" i="1"/>
  <c r="I87" i="1"/>
  <c r="G87" i="1"/>
  <c r="G86" i="1"/>
  <c r="I86" i="1" s="1"/>
  <c r="I85" i="1"/>
  <c r="G85" i="1"/>
  <c r="G84" i="1"/>
  <c r="I84" i="1" s="1"/>
  <c r="G83" i="1"/>
  <c r="I83" i="1" s="1"/>
  <c r="I82" i="1"/>
  <c r="G82" i="1"/>
  <c r="I81" i="1"/>
  <c r="G81" i="1"/>
  <c r="G80" i="1"/>
  <c r="I80" i="1" s="1"/>
  <c r="I79" i="1"/>
  <c r="G79" i="1"/>
  <c r="G78" i="1"/>
  <c r="I78" i="1" s="1"/>
  <c r="G77" i="1"/>
  <c r="G108" i="1" s="1"/>
  <c r="F76" i="1"/>
  <c r="G75" i="1"/>
  <c r="I75" i="1" s="1"/>
  <c r="I74" i="1"/>
  <c r="G74" i="1"/>
  <c r="I73" i="1"/>
  <c r="G73" i="1"/>
  <c r="G72" i="1"/>
  <c r="I72" i="1" s="1"/>
  <c r="I71" i="1"/>
  <c r="G71" i="1"/>
  <c r="G70" i="1"/>
  <c r="G76" i="1" s="1"/>
  <c r="G69" i="1"/>
  <c r="F69" i="1"/>
  <c r="F180" i="1" s="1"/>
  <c r="I68" i="1"/>
  <c r="I69" i="1" s="1"/>
  <c r="G68" i="1"/>
  <c r="F67" i="1"/>
  <c r="F66" i="1"/>
  <c r="I65" i="1"/>
  <c r="G65" i="1"/>
  <c r="G64" i="1"/>
  <c r="I64" i="1" s="1"/>
  <c r="I63" i="1"/>
  <c r="G63" i="1"/>
  <c r="G62" i="1"/>
  <c r="I62" i="1" s="1"/>
  <c r="G61" i="1"/>
  <c r="I61" i="1" s="1"/>
  <c r="I60" i="1"/>
  <c r="G60" i="1"/>
  <c r="I59" i="1"/>
  <c r="G59" i="1"/>
  <c r="G58" i="1"/>
  <c r="I58" i="1" s="1"/>
  <c r="I57" i="1"/>
  <c r="G57" i="1"/>
  <c r="G56" i="1"/>
  <c r="I56" i="1" s="1"/>
  <c r="G55" i="1"/>
  <c r="I55" i="1" s="1"/>
  <c r="I54" i="1"/>
  <c r="G54" i="1"/>
  <c r="I53" i="1"/>
  <c r="G53" i="1"/>
  <c r="G52" i="1"/>
  <c r="I52" i="1" s="1"/>
  <c r="I51" i="1"/>
  <c r="G51" i="1"/>
  <c r="G50" i="1"/>
  <c r="I50" i="1" s="1"/>
  <c r="G49" i="1"/>
  <c r="I49" i="1" s="1"/>
  <c r="I48" i="1"/>
  <c r="G48" i="1"/>
  <c r="I47" i="1"/>
  <c r="G47" i="1"/>
  <c r="G46" i="1"/>
  <c r="G66" i="1" s="1"/>
  <c r="G67" i="1" s="1"/>
  <c r="G44" i="1"/>
  <c r="F44" i="1"/>
  <c r="I43" i="1"/>
  <c r="G43" i="1"/>
  <c r="I42" i="1"/>
  <c r="I44" i="1" s="1"/>
  <c r="G42" i="1"/>
  <c r="G41" i="1"/>
  <c r="F41" i="1"/>
  <c r="I40" i="1"/>
  <c r="G40" i="1"/>
  <c r="G39" i="1"/>
  <c r="I39" i="1" s="1"/>
  <c r="I41" i="1" s="1"/>
  <c r="I38" i="1"/>
  <c r="G38" i="1"/>
  <c r="F37" i="1"/>
  <c r="G36" i="1"/>
  <c r="I36" i="1" s="1"/>
  <c r="I35" i="1"/>
  <c r="G35" i="1"/>
  <c r="G34" i="1"/>
  <c r="I34" i="1" s="1"/>
  <c r="G33" i="1"/>
  <c r="G37" i="1" s="1"/>
  <c r="I32" i="1"/>
  <c r="G32" i="1"/>
  <c r="I31" i="1"/>
  <c r="G31" i="1"/>
  <c r="G30" i="1"/>
  <c r="F30" i="1"/>
  <c r="I29" i="1"/>
  <c r="G29" i="1"/>
  <c r="G28" i="1"/>
  <c r="I28" i="1" s="1"/>
  <c r="I30" i="1" s="1"/>
  <c r="I27" i="1"/>
  <c r="G27" i="1"/>
  <c r="F26" i="1"/>
  <c r="F45" i="1" s="1"/>
  <c r="G25" i="1"/>
  <c r="I25" i="1" s="1"/>
  <c r="I24" i="1"/>
  <c r="G24" i="1"/>
  <c r="G23" i="1"/>
  <c r="I23" i="1" s="1"/>
  <c r="G22" i="1"/>
  <c r="I22" i="1" s="1"/>
  <c r="I21" i="1"/>
  <c r="G21" i="1"/>
  <c r="I20" i="1"/>
  <c r="G20" i="1"/>
  <c r="G19" i="1"/>
  <c r="I19" i="1" s="1"/>
  <c r="I18" i="1"/>
  <c r="G18" i="1"/>
  <c r="G17" i="1"/>
  <c r="I17" i="1" s="1"/>
  <c r="G16" i="1"/>
  <c r="I16" i="1" s="1"/>
  <c r="I15" i="1"/>
  <c r="G15" i="1"/>
  <c r="I14" i="1"/>
  <c r="G14" i="1"/>
  <c r="G13" i="1"/>
  <c r="I13" i="1" s="1"/>
  <c r="I12" i="1"/>
  <c r="G12" i="1"/>
  <c r="G11" i="1"/>
  <c r="G26" i="1" s="1"/>
  <c r="G45" i="1" s="1"/>
  <c r="F10" i="1"/>
  <c r="F212" i="1" s="1"/>
  <c r="G9" i="1"/>
  <c r="I9" i="1" s="1"/>
  <c r="G8" i="1"/>
  <c r="I8" i="1" s="1"/>
  <c r="G180" i="1" l="1"/>
  <c r="G211" i="1"/>
  <c r="I10" i="1"/>
  <c r="I37" i="1"/>
  <c r="I147" i="1"/>
  <c r="I139" i="1"/>
  <c r="I162" i="1"/>
  <c r="I111" i="1"/>
  <c r="I33" i="1"/>
  <c r="I77" i="1"/>
  <c r="I108" i="1" s="1"/>
  <c r="I112" i="1"/>
  <c r="I116" i="1" s="1"/>
  <c r="I141" i="1"/>
  <c r="I181" i="1"/>
  <c r="I192" i="1" s="1"/>
  <c r="I193" i="1" s="1"/>
  <c r="I11" i="1"/>
  <c r="I26" i="1" s="1"/>
  <c r="I45" i="1" s="1"/>
  <c r="G10" i="1"/>
  <c r="G212" i="1" s="1"/>
  <c r="I167" i="1"/>
  <c r="I179" i="1" s="1"/>
  <c r="I195" i="1"/>
  <c r="I196" i="1" s="1"/>
  <c r="I200" i="1"/>
  <c r="I202" i="1" s="1"/>
  <c r="I211" i="1" s="1"/>
  <c r="I70" i="1"/>
  <c r="I76" i="1" s="1"/>
  <c r="I180" i="1" s="1"/>
  <c r="I46" i="1"/>
  <c r="I66" i="1" s="1"/>
  <c r="I67" i="1" s="1"/>
  <c r="I212" i="1" l="1"/>
</calcChain>
</file>

<file path=xl/sharedStrings.xml><?xml version="1.0" encoding="utf-8"?>
<sst xmlns="http://schemas.openxmlformats.org/spreadsheetml/2006/main" count="575" uniqueCount="222">
  <si>
    <t>Inventory Report</t>
  </si>
  <si>
    <t>Winstar World Casino/Traditions</t>
  </si>
  <si>
    <t>Scanned On 12/31/2023 8:49:20 PM</t>
  </si>
  <si>
    <t/>
  </si>
  <si>
    <t>Brand</t>
  </si>
  <si>
    <t>Bin</t>
  </si>
  <si>
    <t>Size</t>
  </si>
  <si>
    <t>Tobys Keith</t>
  </si>
  <si>
    <t>Totals</t>
  </si>
  <si>
    <t>Unit Cost</t>
  </si>
  <si>
    <t>Ext Value</t>
  </si>
  <si>
    <t>Nestle Water btl. (Case) [2018]</t>
  </si>
  <si>
    <t>ml</t>
  </si>
  <si>
    <t>White claw black berry 12ml</t>
  </si>
  <si>
    <t>Misc Total</t>
  </si>
  <si>
    <t>Blue Moon Can 12oz</t>
  </si>
  <si>
    <t>oz</t>
  </si>
  <si>
    <t>Coop 66 12oz</t>
  </si>
  <si>
    <t>Coop F5 12oz</t>
  </si>
  <si>
    <t>Coop HT 12oz</t>
  </si>
  <si>
    <t>Coop IPA Ice Chest 12oz</t>
  </si>
  <si>
    <t>Corona Can 12oz</t>
  </si>
  <si>
    <t>Dos Equis Lager Cans 12oz</t>
  </si>
  <si>
    <t>Estrella Jalisco Btl. 12oz</t>
  </si>
  <si>
    <t>Guinness Extra Stout Btl 12oz</t>
  </si>
  <si>
    <t>Heineken Can 12oz</t>
  </si>
  <si>
    <t>Modelo Especial Can 12oz</t>
  </si>
  <si>
    <t>Shiner can 16oz</t>
  </si>
  <si>
    <t>Shock Top Cans 12oz</t>
  </si>
  <si>
    <t>Stella Artois Cans 12oz</t>
  </si>
  <si>
    <t>Stella Artois Cidre Apple Cider Btl 12oz</t>
  </si>
  <si>
    <t>Beer-6.0 Import Subtotal</t>
  </si>
  <si>
    <t>Modelo keg 15.5gal</t>
  </si>
  <si>
    <t>gal</t>
  </si>
  <si>
    <t>Shock Top Belgian White Keg 1/2 Barrel 15.5gal</t>
  </si>
  <si>
    <t>Stella Keg 1984oz</t>
  </si>
  <si>
    <t>Beer-6.0 Import Draft Subtotal</t>
  </si>
  <si>
    <t>Bud Light Aluminum Btl 16oz</t>
  </si>
  <si>
    <t>Bud Light cans 16oz</t>
  </si>
  <si>
    <t>Budweiser Aluminum can 16oz</t>
  </si>
  <si>
    <t>Coors Banquet 16oz</t>
  </si>
  <si>
    <t>Mich Ultra Cans 16oz</t>
  </si>
  <si>
    <t>Miller Lite Can 16oz</t>
  </si>
  <si>
    <t>Beer-Domestic Subtotal</t>
  </si>
  <si>
    <t>Bud Light Keg 1984oz</t>
  </si>
  <si>
    <t>Budweiser 1/2 barrel Keg 15.5gal</t>
  </si>
  <si>
    <t>Michelob Ultra Keg 15.5gal</t>
  </si>
  <si>
    <t>Beer-Domestic Draft Subtotal</t>
  </si>
  <si>
    <t>White  Claw Mango 12oz</t>
  </si>
  <si>
    <t>White Claw  Blackberry 12oz</t>
  </si>
  <si>
    <t>Beer-Sparkling Subtotal</t>
  </si>
  <si>
    <t>Beer Total</t>
  </si>
  <si>
    <t>Angostura Bitters 4oz</t>
  </si>
  <si>
    <t>Bluebird Grapefruit 11.5oz</t>
  </si>
  <si>
    <t>Finest Call Grenadine Syrup 1L</t>
  </si>
  <si>
    <t>ltr</t>
  </si>
  <si>
    <t>Finest Call Margarita Mix 1L</t>
  </si>
  <si>
    <t>Finest Call Peach Puree Mix 1L</t>
  </si>
  <si>
    <t>Finest Call Watermelon Puree 1L</t>
  </si>
  <si>
    <t>Ginger Ale 8oz</t>
  </si>
  <si>
    <t>Gosling's Ginger Beer 12oz</t>
  </si>
  <si>
    <t>Juice Sun Berry Cranberry juice 1L</t>
  </si>
  <si>
    <t>Juice Sun Berry Orange juice 1L</t>
  </si>
  <si>
    <t>Juice Sun Berry Pineapple juice 1L</t>
  </si>
  <si>
    <t>Juice Tomato 6oz</t>
  </si>
  <si>
    <t>MIX COCKTAIL Bloody Mary 1L</t>
  </si>
  <si>
    <t>MIX COCKTAIL Triple Sec 1L</t>
  </si>
  <si>
    <t>Mix Finest Call Pina Colada Mix 1L</t>
  </si>
  <si>
    <t>Mix Finest Call Strawberry Puree 1L</t>
  </si>
  <si>
    <t>Mix Finest Call Sweet &amp; Sour 1L</t>
  </si>
  <si>
    <t>Monin Spicy Mango 1L</t>
  </si>
  <si>
    <t>Ronson Stuffed Olives 1gal</t>
  </si>
  <si>
    <t>White Rock Tonic Water 10oz</t>
  </si>
  <si>
    <t>Food-Bar condiments and mixers Subtotal</t>
  </si>
  <si>
    <t>Food Total</t>
  </si>
  <si>
    <t>Desert Island Long Island Ice Tea 1L</t>
  </si>
  <si>
    <t>Liquor-A-Misc Subtotal</t>
  </si>
  <si>
    <t>Bacardi Superior Light Rum 1L</t>
  </si>
  <si>
    <t>Barbarossa Silver Rum 1L</t>
  </si>
  <si>
    <t>Captain Morgan Spiced Rum 1L</t>
  </si>
  <si>
    <t>Malibu Coconut Rum 1L</t>
  </si>
  <si>
    <t>Myers 1L</t>
  </si>
  <si>
    <t>RumChata Liqueur 1L</t>
  </si>
  <si>
    <t>Liquor-B-Rum Subtotal</t>
  </si>
  <si>
    <t>Basil Hayden's Bourbon 1L</t>
  </si>
  <si>
    <t>Basil Hayden's Bourbon 750ml</t>
  </si>
  <si>
    <t>Bulleit Rye Whiskey 1L</t>
  </si>
  <si>
    <t>Bulleit Rye Whiskey 750ml</t>
  </si>
  <si>
    <t>Canadian Club 1858 1L</t>
  </si>
  <si>
    <t>Crown Apple 1L</t>
  </si>
  <si>
    <t>Crown Peach 1L</t>
  </si>
  <si>
    <t>Crown Royal Canadian Whisky 1L</t>
  </si>
  <si>
    <t>Crown Vanilla 1L</t>
  </si>
  <si>
    <t>Fireball Cinnamon Whiskey 1L</t>
  </si>
  <si>
    <t>Gentleman Jack Whiskey 1L</t>
  </si>
  <si>
    <t>Gentleman Jack 750ml</t>
  </si>
  <si>
    <t>Jack Daniel's Apple 750ml</t>
  </si>
  <si>
    <t>Jack Daniel's Old No 7 Whiskey 1L</t>
  </si>
  <si>
    <t>Jack Daniel's Tennessee Fire 1L</t>
  </si>
  <si>
    <t>Jack Daniel's Tennessee Honey Whiskey 1L</t>
  </si>
  <si>
    <t>Jack Daniels Apple 1L</t>
  </si>
  <si>
    <t>Jameson Irish Whiskey 1L</t>
  </si>
  <si>
    <t>Jameson Orange 1L</t>
  </si>
  <si>
    <t>Jim Beam 1L</t>
  </si>
  <si>
    <t>Kentucky Dale Blended Whiskey 1L</t>
  </si>
  <si>
    <t>Knob Creek Bourbon 9 years 750ml</t>
  </si>
  <si>
    <t>Knob Creek Rye 1L</t>
  </si>
  <si>
    <t>Maker's Mark Bourbon 1L</t>
  </si>
  <si>
    <t>Old Forester Bourbon 1L</t>
  </si>
  <si>
    <t>Pendleton Whiskey 1L</t>
  </si>
  <si>
    <t>Seagram's 7 Crown American Whiskey 1L</t>
  </si>
  <si>
    <t>Skrewball Peanut 1L</t>
  </si>
  <si>
    <t>Southern Comfort 1L</t>
  </si>
  <si>
    <t>TX Blended Whiskey 750ml</t>
  </si>
  <si>
    <t>Woodford Reserve Bourbon 1L</t>
  </si>
  <si>
    <t>Liquor-Brbn/Whiskey Subtotal</t>
  </si>
  <si>
    <t>Courvoisier VSOP Cognac 1L</t>
  </si>
  <si>
    <t>Hennessy VS Cognac 1L</t>
  </si>
  <si>
    <t>Liquor-Cognac Subtotal</t>
  </si>
  <si>
    <t>Bombay Sapphire Gin 1L</t>
  </si>
  <si>
    <t>Hendrick's Gin 1L</t>
  </si>
  <si>
    <t>Taaka Gin 1L</t>
  </si>
  <si>
    <t>Tanqueray Gin 1L</t>
  </si>
  <si>
    <t>Liquor-Gin Subtotal</t>
  </si>
  <si>
    <t>Amaretto Disaronno 1L</t>
  </si>
  <si>
    <t>Bailey's Irish Cream 1L</t>
  </si>
  <si>
    <t>Campari 1L</t>
  </si>
  <si>
    <t>Chambord Liqueur 750ml</t>
  </si>
  <si>
    <t>Cointreau Liq. 1L</t>
  </si>
  <si>
    <t>DeKuyper Amaretto 1L</t>
  </si>
  <si>
    <t>DeKuyper Buttershots Schnapps 1L</t>
  </si>
  <si>
    <t>DeKuyper Melon 1L</t>
  </si>
  <si>
    <t>DeKuyper Razzamatazz Schnapps 1L</t>
  </si>
  <si>
    <t>DeKuyper Sour Apple Pucker Schnapps 1L</t>
  </si>
  <si>
    <t>E&amp;J  Brandy 1L</t>
  </si>
  <si>
    <t>Frangelico 750ml</t>
  </si>
  <si>
    <t>Grand Marnier 1L</t>
  </si>
  <si>
    <t>Jagermeister 1L</t>
  </si>
  <si>
    <t>Kahlua 1L</t>
  </si>
  <si>
    <t>Martini &amp; Rossi Dry Vermouth 375ml</t>
  </si>
  <si>
    <t>Midori Melon 750ml</t>
  </si>
  <si>
    <t>Mr Boston Amaretto 1L</t>
  </si>
  <si>
    <t>Mr Boston Blue Curacao 1L</t>
  </si>
  <si>
    <t>Mr Boston Melon 1L</t>
  </si>
  <si>
    <t>Mr Boston Peach Schnapps 1L</t>
  </si>
  <si>
    <t>Tuaca 1L</t>
  </si>
  <si>
    <t>Liquor-Liqueurs Subtotal</t>
  </si>
  <si>
    <t>Chivas Regal 12yr Blended Scotch 750ml</t>
  </si>
  <si>
    <t>Dewar's White Label Scotch 1L</t>
  </si>
  <si>
    <t>Glenmorangie 10yr Highland Single Malt Scotch 1L</t>
  </si>
  <si>
    <t>Johnnie Walker Black Label Scotch 1L</t>
  </si>
  <si>
    <t>Johnnie Walker Black Scotch 750ml</t>
  </si>
  <si>
    <t>Macallan 12yr Single Malt Scotch 750ml</t>
  </si>
  <si>
    <t>Paul Masson VSOP Brandy 750ml</t>
  </si>
  <si>
    <t>Liquor-Scotch Subtotal</t>
  </si>
  <si>
    <t>1800 Reposado Tequila 1L</t>
  </si>
  <si>
    <t>1800 Silver Tequila 1L</t>
  </si>
  <si>
    <t>Clase Azul Añejo Teq. 750ml</t>
  </si>
  <si>
    <t>Clase Azul Plata Tequila 750ml</t>
  </si>
  <si>
    <t>Clase Azul Reposado Tequila 750ml</t>
  </si>
  <si>
    <t>Corralejo Anejo Tequila 750ml</t>
  </si>
  <si>
    <t>Corralejo Blanco 750ml</t>
  </si>
  <si>
    <t>Corralejo Reposado 750ml</t>
  </si>
  <si>
    <t>El Jimador Blanco Tequila 1L</t>
  </si>
  <si>
    <t>El Toro Silver Tequila 1L</t>
  </si>
  <si>
    <t>Herradura Silver Tequila 1L</t>
  </si>
  <si>
    <t>J.C. Reserva de la Familia Repo 750ml</t>
  </si>
  <si>
    <t>Jose Cuervo Especial Gold Tequila 1L</t>
  </si>
  <si>
    <t>Patron Silver Tequila 750ml</t>
  </si>
  <si>
    <t>Liquor-Tequila Subtotal</t>
  </si>
  <si>
    <t>Absolut 1L</t>
  </si>
  <si>
    <t>Belvedere Vodka 750ml</t>
  </si>
  <si>
    <t>Belvedere Vodka 1L</t>
  </si>
  <si>
    <t>Chopin Potato Vodka 1L</t>
  </si>
  <si>
    <t>Deep Eddy Lemon Vodka 1L</t>
  </si>
  <si>
    <t>Deep Eddy Peach 1L</t>
  </si>
  <si>
    <t>Deep Eddy Ruby Red Vodka 1L</t>
  </si>
  <si>
    <t>Finlandia Vodka 1L</t>
  </si>
  <si>
    <t>Grey Goose Vodka 1L</t>
  </si>
  <si>
    <t>Ketel One Vodka 1L</t>
  </si>
  <si>
    <t>Skyy Infusion Citrus Vodka 1L</t>
  </si>
  <si>
    <t>Stoli strawberry 1L</t>
  </si>
  <si>
    <t>Stoli Vanil 1L</t>
  </si>
  <si>
    <t>Stolichnaya Vodka 1L</t>
  </si>
  <si>
    <t>Taaka Vodka 1L</t>
  </si>
  <si>
    <t>Titos Handmade Vodka 1L</t>
  </si>
  <si>
    <t>Liquor-Vodka Subtotal</t>
  </si>
  <si>
    <t>Liquor Total</t>
  </si>
  <si>
    <t>Diet Pepsi BIB 5gal</t>
  </si>
  <si>
    <t>Dr Pepper BIB 5gal</t>
  </si>
  <si>
    <t>Mountain Dew BIB 5gal</t>
  </si>
  <si>
    <t>Mug Root Beer BIB 5gal</t>
  </si>
  <si>
    <t>Pepsi BIB 5gal</t>
  </si>
  <si>
    <t>Red Bull 250ml</t>
  </si>
  <si>
    <t>Red Bull Blue Edition 8.4oz</t>
  </si>
  <si>
    <t>Red Bull Coconut 8.4oz</t>
  </si>
  <si>
    <t>Red Bull Sugar Free 250ml</t>
  </si>
  <si>
    <t>Red Bull Watermelon 8.4oz</t>
  </si>
  <si>
    <t>Sierra Mist BIB 5gal</t>
  </si>
  <si>
    <t>N/A Bev-N/A Bev Subtotal</t>
  </si>
  <si>
    <t>N/A Bev Total</t>
  </si>
  <si>
    <t>High  Noon grapefruit 12oz</t>
  </si>
  <si>
    <t>High Noon Pineapple 12oz</t>
  </si>
  <si>
    <t>RTD Drinks Total</t>
  </si>
  <si>
    <t>Korbel Brut 375ml</t>
  </si>
  <si>
    <t>Wine-Champagne Subtotal</t>
  </si>
  <si>
    <t>Angeline Cabernet Sauvignon</t>
  </si>
  <si>
    <t>Sutter Home Cabernet Sauvignon</t>
  </si>
  <si>
    <t>Sutter Home Signature Series California Merlot</t>
  </si>
  <si>
    <t>Wine-Red Subtotal</t>
  </si>
  <si>
    <t>Angeline Chardonnay</t>
  </si>
  <si>
    <t>Angeline Rosé of Pinot Noir</t>
  </si>
  <si>
    <t>Sutter Home Chardonnay</t>
  </si>
  <si>
    <t>Sutter Home Moscato</t>
  </si>
  <si>
    <t>Sutter Home Pinot Grigio</t>
  </si>
  <si>
    <t>Sutter Home White Zinfandel</t>
  </si>
  <si>
    <t>Vietti Moscato d'Asti Cascinetta</t>
  </si>
  <si>
    <t>Wine-White Subtotal</t>
  </si>
  <si>
    <t>Wine Total</t>
  </si>
  <si>
    <t>Grand Totals</t>
  </si>
  <si>
    <t>import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</si>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</sst>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;[Red]\(0\);[Red]0"/>
    <numFmt numFmtId="165" formatCode="0.00;[Red]\(0.00\);[Red]0.00"/>
    <numFmt numFmtId="166" formatCode="[$$-409]* #,##0.00_);[Red][$$-409]\ * \(#,##0.00\);[Red][$$-409]* 0.00_)"/>
    <numFmt numFmtId="167" formatCode="[$$-409]* #,##0.00_);[$$-409]\ * \(#,##0.00\);[$$-409]* 0.00_)"/>
    <numFmt numFmtId="168" formatCode="0.00;[Red]\(0.00\);0.00"/>
    <numFmt numFmtId="169" formatCode="0.0#;[Red]\(0.0#\);[Red]0.0#"/>
    <numFmt numFmtId="170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164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8" fontId="3" fillId="4" borderId="1" xfId="0" applyNumberFormat="1" applyFont="1" applyFill="1" applyBorder="1" applyAlignment="1">
      <alignment horizontal="right"/>
    </xf>
    <xf numFmtId="168" fontId="2" fillId="4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 wrapText="1"/>
    </xf>
    <xf numFmtId="168" fontId="3" fillId="4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right" wrapText="1"/>
    </xf>
    <xf numFmtId="167" fontId="2" fillId="3" borderId="5" xfId="0" applyNumberFormat="1" applyFont="1" applyFill="1" applyBorder="1" applyAlignment="1">
      <alignment horizontal="right"/>
    </xf>
    <xf numFmtId="167" fontId="3" fillId="4" borderId="5" xfId="0" applyNumberFormat="1" applyFont="1" applyFill="1" applyBorder="1" applyAlignment="1">
      <alignment horizontal="right"/>
    </xf>
    <xf numFmtId="167" fontId="2" fillId="4" borderId="5" xfId="0" applyNumberFormat="1" applyFont="1" applyFill="1" applyBorder="1" applyAlignment="1">
      <alignment horizontal="right"/>
    </xf>
    <xf numFmtId="167" fontId="3" fillId="4" borderId="6" xfId="0" applyNumberFormat="1" applyFont="1" applyFill="1" applyBorder="1" applyAlignment="1">
      <alignment horizontal="right"/>
    </xf>
    <xf numFmtId="0" fontId="2" fillId="3" borderId="7" xfId="0" applyFont="1" applyFill="1" applyBorder="1"/>
    <xf numFmtId="0" fontId="3" fillId="3" borderId="0" xfId="0" applyFont="1" applyFill="1" applyAlignment="1">
      <alignment horizontal="center" textRotation="90"/>
    </xf>
    <xf numFmtId="0" fontId="3" fillId="2" borderId="0" xfId="0" applyFont="1" applyFill="1" applyAlignment="1">
      <alignment horizontal="center" textRotation="90"/>
    </xf>
    <xf numFmtId="0" fontId="4" fillId="5" borderId="0" xfId="0" applyFont="1" applyFill="1" applyAlignment="1">
      <alignment horizontal="right" wrapText="1"/>
    </xf>
    <xf numFmtId="168" fontId="4" fillId="5" borderId="0" xfId="0" applyNumberFormat="1" applyFont="1" applyFill="1" applyAlignment="1">
      <alignment horizontal="right"/>
    </xf>
    <xf numFmtId="167" fontId="4" fillId="5" borderId="0" xfId="0" applyNumberFormat="1" applyFont="1" applyFill="1" applyAlignment="1">
      <alignment horizontal="right"/>
    </xf>
    <xf numFmtId="0" fontId="2" fillId="3" borderId="10" xfId="0" applyFont="1" applyFill="1" applyBorder="1"/>
    <xf numFmtId="0" fontId="3" fillId="3" borderId="11" xfId="0" applyFont="1" applyFill="1" applyBorder="1" applyAlignment="1">
      <alignment horizontal="center" textRotation="90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</xdr:col>
      <xdr:colOff>1504950</xdr:colOff>
      <xdr:row>2</xdr:row>
      <xdr:rowOff>123825</xdr:rowOff>
    </xdr:to>
    <xdr:pic>
      <xdr:nvPicPr>
        <xdr:cNvPr id="2" name="Inventory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2"/>
  <sheetViews>
    <sheetView tabSelected="1" workbookViewId="0">
      <pane xSplit="5" ySplit="7" topLeftCell="F149" activePane="bottomRight" state="frozen"/>
      <selection pane="topRight" activeCell="F1" sqref="F1"/>
      <selection pane="bottomLeft" activeCell="A8" sqref="A8"/>
      <selection pane="bottomRight" activeCell="H4" sqref="H4"/>
    </sheetView>
  </sheetViews>
  <sheetFormatPr defaultRowHeight="15" x14ac:dyDescent="0.25"/>
  <cols>
    <col min="1" max="1" width="1" customWidth="1"/>
    <col min="2" max="2" width="25" customWidth="1"/>
    <col min="3" max="3" width="6" hidden="1" customWidth="1"/>
    <col min="4" max="4" width="4.42578125" customWidth="1"/>
    <col min="5" max="5" width="5" customWidth="1"/>
    <col min="6" max="8" width="7" customWidth="1"/>
    <col min="9" max="9" width="9.28515625" customWidth="1"/>
    <col min="12" max="12" width="35.85546875" customWidth="1"/>
  </cols>
  <sheetData>
    <row r="1" spans="2:13" ht="5.25" customHeight="1" x14ac:dyDescent="0.25"/>
    <row r="2" spans="2:13" ht="23.25" customHeight="1" x14ac:dyDescent="0.35">
      <c r="F2" s="29" t="s">
        <v>0</v>
      </c>
    </row>
    <row r="3" spans="2:13" ht="15.75" x14ac:dyDescent="0.25">
      <c r="F3" s="30" t="s">
        <v>1</v>
      </c>
    </row>
    <row r="4" spans="2:13" ht="15.75" customHeight="1" x14ac:dyDescent="0.25">
      <c r="F4" s="31" t="s">
        <v>2</v>
      </c>
    </row>
    <row r="5" spans="2:13" ht="15.75" customHeight="1" x14ac:dyDescent="0.25">
      <c r="F5" s="31" t="s">
        <v>3</v>
      </c>
    </row>
    <row r="6" spans="2:13" x14ac:dyDescent="0.25">
      <c r="B6" s="32"/>
      <c r="C6" s="33"/>
      <c r="D6" s="33"/>
      <c r="E6" s="33"/>
      <c r="F6" s="21"/>
      <c r="G6" s="21"/>
      <c r="H6" s="21"/>
      <c r="I6" s="27"/>
    </row>
    <row r="7" spans="2:13" ht="54" x14ac:dyDescent="0.25">
      <c r="B7" s="34" t="s">
        <v>4</v>
      </c>
      <c r="C7" s="35" t="s">
        <v>5</v>
      </c>
      <c r="D7" s="36" t="s">
        <v>6</v>
      </c>
      <c r="E7" s="36" t="s">
        <v>6</v>
      </c>
      <c r="F7" s="23" t="s">
        <v>7</v>
      </c>
      <c r="G7" s="22" t="s">
        <v>8</v>
      </c>
      <c r="H7" s="22" t="s">
        <v>9</v>
      </c>
      <c r="I7" s="28" t="s">
        <v>10</v>
      </c>
    </row>
    <row r="8" spans="2:13" x14ac:dyDescent="0.25">
      <c r="B8" s="13" t="s">
        <v>11</v>
      </c>
      <c r="C8" s="2" t="s">
        <v>3</v>
      </c>
      <c r="D8" s="4">
        <v>0</v>
      </c>
      <c r="E8" s="2" t="s">
        <v>12</v>
      </c>
      <c r="F8" s="6">
        <v>2</v>
      </c>
      <c r="G8" s="9">
        <f>SUM(F8)</f>
        <v>2</v>
      </c>
      <c r="H8" s="10">
        <v>0</v>
      </c>
      <c r="I8" s="17">
        <f>G8*H8</f>
        <v>0</v>
      </c>
    </row>
    <row r="9" spans="2:13" x14ac:dyDescent="0.25">
      <c r="B9" s="13" t="s">
        <v>13</v>
      </c>
      <c r="C9" s="2" t="s">
        <v>3</v>
      </c>
      <c r="D9" s="4">
        <v>12</v>
      </c>
      <c r="E9" s="2" t="s">
        <v>12</v>
      </c>
      <c r="F9" s="6">
        <v>24</v>
      </c>
      <c r="G9" s="9">
        <f>SUM(F9)</f>
        <v>24</v>
      </c>
      <c r="H9" s="10">
        <v>0</v>
      </c>
      <c r="I9" s="17">
        <f>G9*H9</f>
        <v>0</v>
      </c>
    </row>
    <row r="10" spans="2:13" x14ac:dyDescent="0.25">
      <c r="B10" s="14" t="s">
        <v>14</v>
      </c>
      <c r="C10" s="1"/>
      <c r="D10" s="1"/>
      <c r="E10" s="1"/>
      <c r="F10" s="7">
        <f>SUM(F8:F9)</f>
        <v>26</v>
      </c>
      <c r="G10" s="7">
        <f>SUM(G8:G9)</f>
        <v>26</v>
      </c>
      <c r="H10" s="7"/>
      <c r="I10" s="18">
        <f>SUM(I8:I9)</f>
        <v>0</v>
      </c>
    </row>
    <row r="11" spans="2:13" x14ac:dyDescent="0.25">
      <c r="B11" s="13" t="s">
        <v>15</v>
      </c>
      <c r="C11" s="2" t="s">
        <v>3</v>
      </c>
      <c r="D11" s="4">
        <v>12</v>
      </c>
      <c r="E11" s="2" t="s">
        <v>16</v>
      </c>
      <c r="F11" s="6">
        <v>66</v>
      </c>
      <c r="G11" s="9">
        <f t="shared" ref="G11:G25" si="0">SUM(F11)</f>
        <v>66</v>
      </c>
      <c r="H11" s="10">
        <v>1</v>
      </c>
      <c r="I11" s="17">
        <f t="shared" ref="I11:I25" si="1">G11*H11</f>
        <v>66</v>
      </c>
      <c r="L11" s="37">
        <f>SUM(I26+I30+I44+I196)</f>
        <v>1125.28</v>
      </c>
      <c r="M11" t="s">
        <v>220</v>
      </c>
    </row>
    <row r="12" spans="2:13" x14ac:dyDescent="0.25">
      <c r="B12" s="13" t="s">
        <v>17</v>
      </c>
      <c r="C12" s="2" t="s">
        <v>3</v>
      </c>
      <c r="D12" s="4">
        <v>12</v>
      </c>
      <c r="E12" s="2" t="s">
        <v>16</v>
      </c>
      <c r="F12" s="6">
        <v>34</v>
      </c>
      <c r="G12" s="9">
        <f t="shared" si="0"/>
        <v>34</v>
      </c>
      <c r="H12" s="10">
        <v>1.31</v>
      </c>
      <c r="I12" s="17">
        <f t="shared" si="1"/>
        <v>44.54</v>
      </c>
    </row>
    <row r="13" spans="2:13" x14ac:dyDescent="0.25">
      <c r="B13" s="13" t="s">
        <v>18</v>
      </c>
      <c r="C13" s="2" t="s">
        <v>3</v>
      </c>
      <c r="D13" s="4">
        <v>12</v>
      </c>
      <c r="E13" s="2" t="s">
        <v>16</v>
      </c>
      <c r="F13" s="6">
        <v>38</v>
      </c>
      <c r="G13" s="9">
        <f t="shared" si="0"/>
        <v>38</v>
      </c>
      <c r="H13" s="10">
        <v>1.43</v>
      </c>
      <c r="I13" s="17">
        <f t="shared" si="1"/>
        <v>54.339999999999996</v>
      </c>
      <c r="L13" s="37">
        <f>SUM(I37+I41)</f>
        <v>922.86</v>
      </c>
      <c r="M13" t="s">
        <v>221</v>
      </c>
    </row>
    <row r="14" spans="2:13" x14ac:dyDescent="0.25">
      <c r="B14" s="13" t="s">
        <v>19</v>
      </c>
      <c r="C14" s="2" t="s">
        <v>3</v>
      </c>
      <c r="D14" s="4">
        <v>12</v>
      </c>
      <c r="E14" s="2" t="s">
        <v>16</v>
      </c>
      <c r="F14" s="6">
        <v>24</v>
      </c>
      <c r="G14" s="9">
        <f t="shared" si="0"/>
        <v>24</v>
      </c>
      <c r="H14" s="10">
        <v>1.43</v>
      </c>
      <c r="I14" s="17">
        <f t="shared" si="1"/>
        <v>34.32</v>
      </c>
    </row>
    <row r="15" spans="2:13" x14ac:dyDescent="0.25">
      <c r="B15" s="13" t="s">
        <v>20</v>
      </c>
      <c r="C15" s="2" t="s">
        <v>3</v>
      </c>
      <c r="D15" s="4">
        <v>12</v>
      </c>
      <c r="E15" s="2" t="s">
        <v>16</v>
      </c>
      <c r="F15" s="6">
        <v>9</v>
      </c>
      <c r="G15" s="9">
        <f t="shared" si="0"/>
        <v>9</v>
      </c>
      <c r="H15" s="10">
        <v>1.1399999999999999</v>
      </c>
      <c r="I15" s="17">
        <f t="shared" si="1"/>
        <v>10.26</v>
      </c>
    </row>
    <row r="16" spans="2:13" x14ac:dyDescent="0.25">
      <c r="B16" s="13" t="s">
        <v>21</v>
      </c>
      <c r="C16" s="2" t="s">
        <v>3</v>
      </c>
      <c r="D16" s="4">
        <v>12</v>
      </c>
      <c r="E16" s="2" t="s">
        <v>16</v>
      </c>
      <c r="F16" s="6">
        <v>62</v>
      </c>
      <c r="G16" s="9">
        <f t="shared" si="0"/>
        <v>62</v>
      </c>
      <c r="H16" s="10">
        <v>1.29</v>
      </c>
      <c r="I16" s="17">
        <f t="shared" si="1"/>
        <v>79.98</v>
      </c>
    </row>
    <row r="17" spans="2:9" x14ac:dyDescent="0.25">
      <c r="B17" s="13" t="s">
        <v>22</v>
      </c>
      <c r="C17" s="2" t="s">
        <v>3</v>
      </c>
      <c r="D17" s="4">
        <v>12</v>
      </c>
      <c r="E17" s="2" t="s">
        <v>16</v>
      </c>
      <c r="F17" s="6">
        <v>19</v>
      </c>
      <c r="G17" s="9">
        <f t="shared" si="0"/>
        <v>19</v>
      </c>
      <c r="H17" s="10">
        <v>1.33</v>
      </c>
      <c r="I17" s="17">
        <f t="shared" si="1"/>
        <v>25.270000000000003</v>
      </c>
    </row>
    <row r="18" spans="2:9" x14ac:dyDescent="0.25">
      <c r="B18" s="13" t="s">
        <v>23</v>
      </c>
      <c r="C18" s="2" t="s">
        <v>3</v>
      </c>
      <c r="D18" s="4">
        <v>12</v>
      </c>
      <c r="E18" s="2" t="s">
        <v>16</v>
      </c>
      <c r="F18" s="6">
        <v>9</v>
      </c>
      <c r="G18" s="9">
        <f t="shared" si="0"/>
        <v>9</v>
      </c>
      <c r="H18" s="10">
        <v>1.1200000000000001</v>
      </c>
      <c r="I18" s="17">
        <f t="shared" si="1"/>
        <v>10.080000000000002</v>
      </c>
    </row>
    <row r="19" spans="2:9" x14ac:dyDescent="0.25">
      <c r="B19" s="13" t="s">
        <v>24</v>
      </c>
      <c r="C19" s="2" t="s">
        <v>3</v>
      </c>
      <c r="D19" s="4">
        <v>12</v>
      </c>
      <c r="E19" s="2" t="s">
        <v>16</v>
      </c>
      <c r="F19" s="6">
        <v>6</v>
      </c>
      <c r="G19" s="9">
        <f t="shared" si="0"/>
        <v>6</v>
      </c>
      <c r="H19" s="10">
        <v>1.31</v>
      </c>
      <c r="I19" s="17">
        <f t="shared" si="1"/>
        <v>7.86</v>
      </c>
    </row>
    <row r="20" spans="2:9" x14ac:dyDescent="0.25">
      <c r="B20" s="13" t="s">
        <v>25</v>
      </c>
      <c r="C20" s="2" t="s">
        <v>3</v>
      </c>
      <c r="D20" s="4">
        <v>12</v>
      </c>
      <c r="E20" s="2" t="s">
        <v>16</v>
      </c>
      <c r="F20" s="6">
        <v>12</v>
      </c>
      <c r="G20" s="9">
        <f t="shared" si="0"/>
        <v>12</v>
      </c>
      <c r="H20" s="10">
        <v>1.33</v>
      </c>
      <c r="I20" s="17">
        <f t="shared" si="1"/>
        <v>15.96</v>
      </c>
    </row>
    <row r="21" spans="2:9" x14ac:dyDescent="0.25">
      <c r="B21" s="13" t="s">
        <v>26</v>
      </c>
      <c r="C21" s="2" t="s">
        <v>3</v>
      </c>
      <c r="D21" s="4">
        <v>12</v>
      </c>
      <c r="E21" s="2" t="s">
        <v>16</v>
      </c>
      <c r="F21" s="6">
        <v>57</v>
      </c>
      <c r="G21" s="9">
        <f t="shared" si="0"/>
        <v>57</v>
      </c>
      <c r="H21" s="10">
        <v>1.18</v>
      </c>
      <c r="I21" s="17">
        <f t="shared" si="1"/>
        <v>67.259999999999991</v>
      </c>
    </row>
    <row r="22" spans="2:9" x14ac:dyDescent="0.25">
      <c r="B22" s="13" t="s">
        <v>27</v>
      </c>
      <c r="C22" s="2" t="s">
        <v>3</v>
      </c>
      <c r="D22" s="4">
        <v>16</v>
      </c>
      <c r="E22" s="2" t="s">
        <v>16</v>
      </c>
      <c r="F22" s="6">
        <v>51</v>
      </c>
      <c r="G22" s="9">
        <f t="shared" si="0"/>
        <v>51</v>
      </c>
      <c r="H22" s="10">
        <v>1.07</v>
      </c>
      <c r="I22" s="17">
        <f t="shared" si="1"/>
        <v>54.57</v>
      </c>
    </row>
    <row r="23" spans="2:9" x14ac:dyDescent="0.25">
      <c r="B23" s="13" t="s">
        <v>28</v>
      </c>
      <c r="C23" s="2" t="s">
        <v>3</v>
      </c>
      <c r="D23" s="4">
        <v>12</v>
      </c>
      <c r="E23" s="2" t="s">
        <v>16</v>
      </c>
      <c r="F23" s="6">
        <v>14</v>
      </c>
      <c r="G23" s="9">
        <f t="shared" si="0"/>
        <v>14</v>
      </c>
      <c r="H23" s="10">
        <v>1.05</v>
      </c>
      <c r="I23" s="17">
        <f t="shared" si="1"/>
        <v>14.700000000000001</v>
      </c>
    </row>
    <row r="24" spans="2:9" x14ac:dyDescent="0.25">
      <c r="B24" s="13" t="s">
        <v>29</v>
      </c>
      <c r="C24" s="2" t="s">
        <v>3</v>
      </c>
      <c r="D24" s="4">
        <v>12</v>
      </c>
      <c r="E24" s="2" t="s">
        <v>16</v>
      </c>
      <c r="F24" s="6">
        <v>156</v>
      </c>
      <c r="G24" s="9">
        <f t="shared" si="0"/>
        <v>156</v>
      </c>
      <c r="H24" s="10">
        <v>1.07</v>
      </c>
      <c r="I24" s="17">
        <f t="shared" si="1"/>
        <v>166.92000000000002</v>
      </c>
    </row>
    <row r="25" spans="2:9" ht="23.25" customHeight="1" x14ac:dyDescent="0.25">
      <c r="B25" s="13" t="s">
        <v>30</v>
      </c>
      <c r="C25" s="2" t="s">
        <v>3</v>
      </c>
      <c r="D25" s="4">
        <v>12</v>
      </c>
      <c r="E25" s="2" t="s">
        <v>16</v>
      </c>
      <c r="F25" s="6">
        <v>10</v>
      </c>
      <c r="G25" s="9">
        <f t="shared" si="0"/>
        <v>10</v>
      </c>
      <c r="H25" s="10">
        <v>1.5</v>
      </c>
      <c r="I25" s="17">
        <f t="shared" si="1"/>
        <v>15</v>
      </c>
    </row>
    <row r="26" spans="2:9" x14ac:dyDescent="0.25">
      <c r="B26" s="15" t="s">
        <v>31</v>
      </c>
      <c r="C26" s="3"/>
      <c r="D26" s="3"/>
      <c r="E26" s="3"/>
      <c r="F26" s="8">
        <f>SUM(F11:F25)</f>
        <v>567</v>
      </c>
      <c r="G26" s="8">
        <f>SUM(G11:G25)</f>
        <v>567</v>
      </c>
      <c r="H26" s="8"/>
      <c r="I26" s="19">
        <f>SUM(I11:I25)</f>
        <v>667.06</v>
      </c>
    </row>
    <row r="27" spans="2:9" x14ac:dyDescent="0.25">
      <c r="B27" s="13" t="s">
        <v>32</v>
      </c>
      <c r="C27" s="2" t="s">
        <v>3</v>
      </c>
      <c r="D27" s="5">
        <v>15.5</v>
      </c>
      <c r="E27" s="2" t="s">
        <v>33</v>
      </c>
      <c r="F27" s="6">
        <v>1</v>
      </c>
      <c r="G27" s="9">
        <f>SUM(F27)</f>
        <v>1</v>
      </c>
      <c r="H27" s="10">
        <v>152</v>
      </c>
      <c r="I27" s="17">
        <f>G27*H27</f>
        <v>152</v>
      </c>
    </row>
    <row r="28" spans="2:9" ht="23.25" customHeight="1" x14ac:dyDescent="0.25">
      <c r="B28" s="13" t="s">
        <v>34</v>
      </c>
      <c r="C28" s="2" t="s">
        <v>3</v>
      </c>
      <c r="D28" s="5">
        <v>15.5</v>
      </c>
      <c r="E28" s="2" t="s">
        <v>33</v>
      </c>
      <c r="F28" s="6">
        <v>0.1</v>
      </c>
      <c r="G28" s="9">
        <f>SUM(F28)</f>
        <v>0.1</v>
      </c>
      <c r="H28" s="10">
        <v>97</v>
      </c>
      <c r="I28" s="17">
        <f>G28*H28</f>
        <v>9.7000000000000011</v>
      </c>
    </row>
    <row r="29" spans="2:9" x14ac:dyDescent="0.25">
      <c r="B29" s="13" t="s">
        <v>35</v>
      </c>
      <c r="C29" s="2" t="s">
        <v>3</v>
      </c>
      <c r="D29" s="4">
        <v>1984</v>
      </c>
      <c r="E29" s="2" t="s">
        <v>16</v>
      </c>
      <c r="F29" s="6">
        <v>1</v>
      </c>
      <c r="G29" s="9">
        <f>SUM(F29)</f>
        <v>1</v>
      </c>
      <c r="H29" s="10">
        <v>103</v>
      </c>
      <c r="I29" s="17">
        <f>G29*H29</f>
        <v>103</v>
      </c>
    </row>
    <row r="30" spans="2:9" x14ac:dyDescent="0.25">
      <c r="B30" s="15" t="s">
        <v>36</v>
      </c>
      <c r="C30" s="3"/>
      <c r="D30" s="3"/>
      <c r="E30" s="3"/>
      <c r="F30" s="8">
        <f>SUM(F27:F29)</f>
        <v>2.1</v>
      </c>
      <c r="G30" s="8">
        <f>SUM(G27:G29)</f>
        <v>2.1</v>
      </c>
      <c r="H30" s="8"/>
      <c r="I30" s="19">
        <f>SUM(I27:I29)</f>
        <v>264.7</v>
      </c>
    </row>
    <row r="31" spans="2:9" x14ac:dyDescent="0.25">
      <c r="B31" s="13" t="s">
        <v>37</v>
      </c>
      <c r="C31" s="2" t="s">
        <v>3</v>
      </c>
      <c r="D31" s="4">
        <v>16</v>
      </c>
      <c r="E31" s="2" t="s">
        <v>16</v>
      </c>
      <c r="F31" s="6">
        <v>5</v>
      </c>
      <c r="G31" s="9">
        <f t="shared" ref="G31:G36" si="2">SUM(F31)</f>
        <v>5</v>
      </c>
      <c r="H31" s="10">
        <v>1.05</v>
      </c>
      <c r="I31" s="17">
        <f t="shared" ref="I31:I36" si="3">G31*H31</f>
        <v>5.25</v>
      </c>
    </row>
    <row r="32" spans="2:9" x14ac:dyDescent="0.25">
      <c r="B32" s="13" t="s">
        <v>38</v>
      </c>
      <c r="C32" s="2" t="s">
        <v>3</v>
      </c>
      <c r="D32" s="4">
        <v>16</v>
      </c>
      <c r="E32" s="2" t="s">
        <v>16</v>
      </c>
      <c r="F32" s="6">
        <v>11</v>
      </c>
      <c r="G32" s="9">
        <f t="shared" si="2"/>
        <v>11</v>
      </c>
      <c r="H32" s="10">
        <v>1.05</v>
      </c>
      <c r="I32" s="17">
        <f t="shared" si="3"/>
        <v>11.55</v>
      </c>
    </row>
    <row r="33" spans="2:9" x14ac:dyDescent="0.25">
      <c r="B33" s="13" t="s">
        <v>39</v>
      </c>
      <c r="C33" s="2" t="s">
        <v>3</v>
      </c>
      <c r="D33" s="4">
        <v>16</v>
      </c>
      <c r="E33" s="2" t="s">
        <v>16</v>
      </c>
      <c r="F33" s="6">
        <v>69</v>
      </c>
      <c r="G33" s="9">
        <f t="shared" si="2"/>
        <v>69</v>
      </c>
      <c r="H33" s="10">
        <v>1.05</v>
      </c>
      <c r="I33" s="17">
        <f t="shared" si="3"/>
        <v>72.45</v>
      </c>
    </row>
    <row r="34" spans="2:9" x14ac:dyDescent="0.25">
      <c r="B34" s="13" t="s">
        <v>40</v>
      </c>
      <c r="C34" s="2" t="s">
        <v>3</v>
      </c>
      <c r="D34" s="4">
        <v>16</v>
      </c>
      <c r="E34" s="2" t="s">
        <v>16</v>
      </c>
      <c r="F34" s="6">
        <v>66</v>
      </c>
      <c r="G34" s="9">
        <f t="shared" si="2"/>
        <v>66</v>
      </c>
      <c r="H34" s="10">
        <v>0.99</v>
      </c>
      <c r="I34" s="17">
        <f t="shared" si="3"/>
        <v>65.34</v>
      </c>
    </row>
    <row r="35" spans="2:9" x14ac:dyDescent="0.25">
      <c r="B35" s="13" t="s">
        <v>41</v>
      </c>
      <c r="C35" s="2" t="s">
        <v>3</v>
      </c>
      <c r="D35" s="4">
        <v>16</v>
      </c>
      <c r="E35" s="2" t="s">
        <v>16</v>
      </c>
      <c r="F35" s="6">
        <v>6</v>
      </c>
      <c r="G35" s="9">
        <f t="shared" si="2"/>
        <v>6</v>
      </c>
      <c r="H35" s="10">
        <v>1.18</v>
      </c>
      <c r="I35" s="17">
        <f t="shared" si="3"/>
        <v>7.08</v>
      </c>
    </row>
    <row r="36" spans="2:9" x14ac:dyDescent="0.25">
      <c r="B36" s="13" t="s">
        <v>42</v>
      </c>
      <c r="C36" s="2" t="s">
        <v>3</v>
      </c>
      <c r="D36" s="4">
        <v>16</v>
      </c>
      <c r="E36" s="2" t="s">
        <v>16</v>
      </c>
      <c r="F36" s="6">
        <v>13</v>
      </c>
      <c r="G36" s="9">
        <f t="shared" si="2"/>
        <v>13</v>
      </c>
      <c r="H36" s="10">
        <v>1.08</v>
      </c>
      <c r="I36" s="17">
        <f t="shared" si="3"/>
        <v>14.040000000000001</v>
      </c>
    </row>
    <row r="37" spans="2:9" x14ac:dyDescent="0.25">
      <c r="B37" s="15" t="s">
        <v>43</v>
      </c>
      <c r="C37" s="3"/>
      <c r="D37" s="3"/>
      <c r="E37" s="3"/>
      <c r="F37" s="8">
        <f>SUM(F31:F36)</f>
        <v>170</v>
      </c>
      <c r="G37" s="8">
        <f>SUM(G31:G36)</f>
        <v>170</v>
      </c>
      <c r="H37" s="8"/>
      <c r="I37" s="19">
        <f>SUM(I31:I36)</f>
        <v>175.71</v>
      </c>
    </row>
    <row r="38" spans="2:9" x14ac:dyDescent="0.25">
      <c r="B38" s="13" t="s">
        <v>44</v>
      </c>
      <c r="C38" s="2" t="s">
        <v>3</v>
      </c>
      <c r="D38" s="4">
        <v>1984</v>
      </c>
      <c r="E38" s="2" t="s">
        <v>16</v>
      </c>
      <c r="F38" s="6">
        <v>3.25</v>
      </c>
      <c r="G38" s="9">
        <f>SUM(F38)</f>
        <v>3.25</v>
      </c>
      <c r="H38" s="10">
        <v>103</v>
      </c>
      <c r="I38" s="17">
        <f>G38*H38</f>
        <v>334.75</v>
      </c>
    </row>
    <row r="39" spans="2:9" x14ac:dyDescent="0.25">
      <c r="B39" s="13" t="s">
        <v>45</v>
      </c>
      <c r="C39" s="2" t="s">
        <v>3</v>
      </c>
      <c r="D39" s="5">
        <v>15.5</v>
      </c>
      <c r="E39" s="2" t="s">
        <v>33</v>
      </c>
      <c r="F39" s="6">
        <v>2.4</v>
      </c>
      <c r="G39" s="9">
        <f>SUM(F39)</f>
        <v>2.4</v>
      </c>
      <c r="H39" s="10">
        <v>86</v>
      </c>
      <c r="I39" s="17">
        <f>G39*H39</f>
        <v>206.4</v>
      </c>
    </row>
    <row r="40" spans="2:9" x14ac:dyDescent="0.25">
      <c r="B40" s="13" t="s">
        <v>46</v>
      </c>
      <c r="C40" s="2" t="s">
        <v>3</v>
      </c>
      <c r="D40" s="5">
        <v>15.5</v>
      </c>
      <c r="E40" s="2" t="s">
        <v>33</v>
      </c>
      <c r="F40" s="6">
        <v>2</v>
      </c>
      <c r="G40" s="9">
        <f>SUM(F40)</f>
        <v>2</v>
      </c>
      <c r="H40" s="10">
        <v>103</v>
      </c>
      <c r="I40" s="17">
        <f>G40*H40</f>
        <v>206</v>
      </c>
    </row>
    <row r="41" spans="2:9" x14ac:dyDescent="0.25">
      <c r="B41" s="15" t="s">
        <v>47</v>
      </c>
      <c r="C41" s="3"/>
      <c r="D41" s="3"/>
      <c r="E41" s="3"/>
      <c r="F41" s="8">
        <f>SUM(F38:F40)</f>
        <v>7.65</v>
      </c>
      <c r="G41" s="8">
        <f>SUM(G38:G40)</f>
        <v>7.65</v>
      </c>
      <c r="H41" s="8"/>
      <c r="I41" s="19">
        <f>SUM(I38:I40)</f>
        <v>747.15</v>
      </c>
    </row>
    <row r="42" spans="2:9" x14ac:dyDescent="0.25">
      <c r="B42" s="13" t="s">
        <v>48</v>
      </c>
      <c r="C42" s="2" t="s">
        <v>3</v>
      </c>
      <c r="D42" s="4">
        <v>12</v>
      </c>
      <c r="E42" s="2" t="s">
        <v>16</v>
      </c>
      <c r="F42" s="6">
        <v>18</v>
      </c>
      <c r="G42" s="9">
        <f>SUM(F42)</f>
        <v>18</v>
      </c>
      <c r="H42" s="10">
        <v>1.36</v>
      </c>
      <c r="I42" s="17">
        <f>G42*H42</f>
        <v>24.48</v>
      </c>
    </row>
    <row r="43" spans="2:9" x14ac:dyDescent="0.25">
      <c r="B43" s="13" t="s">
        <v>49</v>
      </c>
      <c r="C43" s="2" t="s">
        <v>3</v>
      </c>
      <c r="D43" s="4">
        <v>12</v>
      </c>
      <c r="E43" s="2" t="s">
        <v>16</v>
      </c>
      <c r="F43" s="6">
        <v>11</v>
      </c>
      <c r="G43" s="9">
        <f>SUM(F43)</f>
        <v>11</v>
      </c>
      <c r="H43" s="10">
        <v>1.36</v>
      </c>
      <c r="I43" s="17">
        <f>G43*H43</f>
        <v>14.96</v>
      </c>
    </row>
    <row r="44" spans="2:9" x14ac:dyDescent="0.25">
      <c r="B44" s="15" t="s">
        <v>50</v>
      </c>
      <c r="C44" s="3"/>
      <c r="D44" s="3"/>
      <c r="E44" s="3"/>
      <c r="F44" s="8">
        <f>SUM(F42:F43)</f>
        <v>29</v>
      </c>
      <c r="G44" s="8">
        <f>SUM(G42:G43)</f>
        <v>29</v>
      </c>
      <c r="H44" s="8"/>
      <c r="I44" s="19">
        <f>SUM(I42:I43)</f>
        <v>39.44</v>
      </c>
    </row>
    <row r="45" spans="2:9" x14ac:dyDescent="0.25">
      <c r="B45" s="14" t="s">
        <v>51</v>
      </c>
      <c r="C45" s="1"/>
      <c r="D45" s="1"/>
      <c r="E45" s="1"/>
      <c r="F45" s="7">
        <f>F26+F30+F37+F41+F44</f>
        <v>775.75</v>
      </c>
      <c r="G45" s="7">
        <f>G26+G30+G37+G41+G44</f>
        <v>775.75</v>
      </c>
      <c r="H45" s="7"/>
      <c r="I45" s="18">
        <f>I26+I30+I37+I41+I44</f>
        <v>1894.06</v>
      </c>
    </row>
    <row r="46" spans="2:9" x14ac:dyDescent="0.25">
      <c r="B46" s="13" t="s">
        <v>52</v>
      </c>
      <c r="C46" s="2" t="s">
        <v>3</v>
      </c>
      <c r="D46" s="4">
        <v>4</v>
      </c>
      <c r="E46" s="2" t="s">
        <v>16</v>
      </c>
      <c r="F46" s="6">
        <v>1</v>
      </c>
      <c r="G46" s="9">
        <f t="shared" ref="G46:G65" si="4">SUM(F46)</f>
        <v>1</v>
      </c>
      <c r="H46" s="10">
        <v>1</v>
      </c>
      <c r="I46" s="17">
        <f t="shared" ref="I46:I65" si="5">G46*H46</f>
        <v>1</v>
      </c>
    </row>
    <row r="47" spans="2:9" x14ac:dyDescent="0.25">
      <c r="B47" s="13" t="s">
        <v>53</v>
      </c>
      <c r="C47" s="2" t="s">
        <v>3</v>
      </c>
      <c r="D47" s="5">
        <v>11.5</v>
      </c>
      <c r="E47" s="2" t="s">
        <v>16</v>
      </c>
      <c r="F47" s="6">
        <v>3</v>
      </c>
      <c r="G47" s="9">
        <f t="shared" si="4"/>
        <v>3</v>
      </c>
      <c r="H47" s="10">
        <v>0.73</v>
      </c>
      <c r="I47" s="17">
        <f t="shared" si="5"/>
        <v>2.19</v>
      </c>
    </row>
    <row r="48" spans="2:9" x14ac:dyDescent="0.25">
      <c r="B48" s="13" t="s">
        <v>54</v>
      </c>
      <c r="C48" s="2" t="s">
        <v>3</v>
      </c>
      <c r="D48" s="4">
        <v>1</v>
      </c>
      <c r="E48" s="2" t="s">
        <v>55</v>
      </c>
      <c r="F48" s="6">
        <v>7</v>
      </c>
      <c r="G48" s="9">
        <f t="shared" si="4"/>
        <v>7</v>
      </c>
      <c r="H48" s="10">
        <v>3.66</v>
      </c>
      <c r="I48" s="17">
        <f t="shared" si="5"/>
        <v>25.62</v>
      </c>
    </row>
    <row r="49" spans="2:9" x14ac:dyDescent="0.25">
      <c r="B49" s="13" t="s">
        <v>56</v>
      </c>
      <c r="C49" s="2" t="s">
        <v>3</v>
      </c>
      <c r="D49" s="4">
        <v>1</v>
      </c>
      <c r="E49" s="2" t="s">
        <v>55</v>
      </c>
      <c r="F49" s="6">
        <v>24</v>
      </c>
      <c r="G49" s="9">
        <f t="shared" si="4"/>
        <v>24</v>
      </c>
      <c r="H49" s="10">
        <v>3.58</v>
      </c>
      <c r="I49" s="17">
        <f t="shared" si="5"/>
        <v>85.92</v>
      </c>
    </row>
    <row r="50" spans="2:9" x14ac:dyDescent="0.25">
      <c r="B50" s="13" t="s">
        <v>57</v>
      </c>
      <c r="C50" s="2" t="s">
        <v>3</v>
      </c>
      <c r="D50" s="4">
        <v>1</v>
      </c>
      <c r="E50" s="2" t="s">
        <v>55</v>
      </c>
      <c r="F50" s="6">
        <v>17</v>
      </c>
      <c r="G50" s="9">
        <f t="shared" si="4"/>
        <v>17</v>
      </c>
      <c r="H50" s="10">
        <v>3.21</v>
      </c>
      <c r="I50" s="17">
        <f t="shared" si="5"/>
        <v>54.57</v>
      </c>
    </row>
    <row r="51" spans="2:9" x14ac:dyDescent="0.25">
      <c r="B51" s="13" t="s">
        <v>58</v>
      </c>
      <c r="C51" s="2" t="s">
        <v>3</v>
      </c>
      <c r="D51" s="4">
        <v>1</v>
      </c>
      <c r="E51" s="2" t="s">
        <v>55</v>
      </c>
      <c r="F51" s="6">
        <v>13.1</v>
      </c>
      <c r="G51" s="9">
        <f t="shared" si="4"/>
        <v>13.1</v>
      </c>
      <c r="H51" s="10">
        <v>3.66</v>
      </c>
      <c r="I51" s="17">
        <f t="shared" si="5"/>
        <v>47.945999999999998</v>
      </c>
    </row>
    <row r="52" spans="2:9" x14ac:dyDescent="0.25">
      <c r="B52" s="13" t="s">
        <v>59</v>
      </c>
      <c r="C52" s="2" t="s">
        <v>3</v>
      </c>
      <c r="D52" s="4">
        <v>8</v>
      </c>
      <c r="E52" s="2" t="s">
        <v>16</v>
      </c>
      <c r="F52" s="6">
        <v>30</v>
      </c>
      <c r="G52" s="9">
        <f t="shared" si="4"/>
        <v>30</v>
      </c>
      <c r="H52" s="10">
        <v>0.27</v>
      </c>
      <c r="I52" s="17">
        <f t="shared" si="5"/>
        <v>8.1000000000000014</v>
      </c>
    </row>
    <row r="53" spans="2:9" x14ac:dyDescent="0.25">
      <c r="B53" s="13" t="s">
        <v>60</v>
      </c>
      <c r="C53" s="2" t="s">
        <v>3</v>
      </c>
      <c r="D53" s="4">
        <v>12</v>
      </c>
      <c r="E53" s="2" t="s">
        <v>16</v>
      </c>
      <c r="F53" s="6">
        <v>37</v>
      </c>
      <c r="G53" s="9">
        <f t="shared" si="4"/>
        <v>37</v>
      </c>
      <c r="H53" s="10">
        <v>0.87</v>
      </c>
      <c r="I53" s="17">
        <f t="shared" si="5"/>
        <v>32.19</v>
      </c>
    </row>
    <row r="54" spans="2:9" ht="23.25" customHeight="1" x14ac:dyDescent="0.25">
      <c r="B54" s="13" t="s">
        <v>61</v>
      </c>
      <c r="C54" s="2" t="s">
        <v>3</v>
      </c>
      <c r="D54" s="4">
        <v>1</v>
      </c>
      <c r="E54" s="2" t="s">
        <v>55</v>
      </c>
      <c r="F54" s="6">
        <v>19</v>
      </c>
      <c r="G54" s="9">
        <f t="shared" si="4"/>
        <v>19</v>
      </c>
      <c r="H54" s="10">
        <v>2.15</v>
      </c>
      <c r="I54" s="17">
        <f t="shared" si="5"/>
        <v>40.85</v>
      </c>
    </row>
    <row r="55" spans="2:9" x14ac:dyDescent="0.25">
      <c r="B55" s="13" t="s">
        <v>62</v>
      </c>
      <c r="C55" s="2" t="s">
        <v>3</v>
      </c>
      <c r="D55" s="4">
        <v>1</v>
      </c>
      <c r="E55" s="2" t="s">
        <v>55</v>
      </c>
      <c r="F55" s="6">
        <v>27</v>
      </c>
      <c r="G55" s="9">
        <f t="shared" si="4"/>
        <v>27</v>
      </c>
      <c r="H55" s="10">
        <v>1.89</v>
      </c>
      <c r="I55" s="17">
        <f t="shared" si="5"/>
        <v>51.029999999999994</v>
      </c>
    </row>
    <row r="56" spans="2:9" ht="23.25" customHeight="1" x14ac:dyDescent="0.25">
      <c r="B56" s="13" t="s">
        <v>63</v>
      </c>
      <c r="C56" s="2" t="s">
        <v>3</v>
      </c>
      <c r="D56" s="4">
        <v>1</v>
      </c>
      <c r="E56" s="2" t="s">
        <v>55</v>
      </c>
      <c r="F56" s="6">
        <v>39</v>
      </c>
      <c r="G56" s="9">
        <f t="shared" si="4"/>
        <v>39</v>
      </c>
      <c r="H56" s="10">
        <v>2</v>
      </c>
      <c r="I56" s="17">
        <f t="shared" si="5"/>
        <v>78</v>
      </c>
    </row>
    <row r="57" spans="2:9" x14ac:dyDescent="0.25">
      <c r="B57" s="13" t="s">
        <v>64</v>
      </c>
      <c r="C57" s="2" t="s">
        <v>3</v>
      </c>
      <c r="D57" s="4">
        <v>6</v>
      </c>
      <c r="E57" s="2" t="s">
        <v>16</v>
      </c>
      <c r="F57" s="6">
        <v>24</v>
      </c>
      <c r="G57" s="9">
        <f t="shared" si="4"/>
        <v>24</v>
      </c>
      <c r="H57" s="10">
        <v>0.36</v>
      </c>
      <c r="I57" s="17">
        <f t="shared" si="5"/>
        <v>8.64</v>
      </c>
    </row>
    <row r="58" spans="2:9" x14ac:dyDescent="0.25">
      <c r="B58" s="13" t="s">
        <v>65</v>
      </c>
      <c r="C58" s="2" t="s">
        <v>3</v>
      </c>
      <c r="D58" s="4">
        <v>1</v>
      </c>
      <c r="E58" s="2" t="s">
        <v>55</v>
      </c>
      <c r="F58" s="6">
        <v>4</v>
      </c>
      <c r="G58" s="9">
        <f t="shared" si="4"/>
        <v>4</v>
      </c>
      <c r="H58" s="10">
        <v>3.85</v>
      </c>
      <c r="I58" s="17">
        <f t="shared" si="5"/>
        <v>15.4</v>
      </c>
    </row>
    <row r="59" spans="2:9" x14ac:dyDescent="0.25">
      <c r="B59" s="13" t="s">
        <v>66</v>
      </c>
      <c r="C59" s="2" t="s">
        <v>3</v>
      </c>
      <c r="D59" s="4">
        <v>1</v>
      </c>
      <c r="E59" s="2" t="s">
        <v>55</v>
      </c>
      <c r="F59" s="6">
        <v>7.45</v>
      </c>
      <c r="G59" s="9">
        <f t="shared" si="4"/>
        <v>7.45</v>
      </c>
      <c r="H59" s="10">
        <v>3.27</v>
      </c>
      <c r="I59" s="17">
        <f t="shared" si="5"/>
        <v>24.361499999999999</v>
      </c>
    </row>
    <row r="60" spans="2:9" ht="23.25" customHeight="1" x14ac:dyDescent="0.25">
      <c r="B60" s="13" t="s">
        <v>67</v>
      </c>
      <c r="C60" s="2" t="s">
        <v>3</v>
      </c>
      <c r="D60" s="4">
        <v>1</v>
      </c>
      <c r="E60" s="2" t="s">
        <v>55</v>
      </c>
      <c r="F60" s="6">
        <v>9</v>
      </c>
      <c r="G60" s="9">
        <f t="shared" si="4"/>
        <v>9</v>
      </c>
      <c r="H60" s="10">
        <v>3.01</v>
      </c>
      <c r="I60" s="17">
        <f t="shared" si="5"/>
        <v>27.089999999999996</v>
      </c>
    </row>
    <row r="61" spans="2:9" ht="23.25" customHeight="1" x14ac:dyDescent="0.25">
      <c r="B61" s="13" t="s">
        <v>68</v>
      </c>
      <c r="C61" s="2" t="s">
        <v>3</v>
      </c>
      <c r="D61" s="4">
        <v>1</v>
      </c>
      <c r="E61" s="2" t="s">
        <v>55</v>
      </c>
      <c r="F61" s="6">
        <v>13</v>
      </c>
      <c r="G61" s="9">
        <f t="shared" si="4"/>
        <v>13</v>
      </c>
      <c r="H61" s="10">
        <v>3.37</v>
      </c>
      <c r="I61" s="17">
        <f t="shared" si="5"/>
        <v>43.81</v>
      </c>
    </row>
    <row r="62" spans="2:9" x14ac:dyDescent="0.25">
      <c r="B62" s="13" t="s">
        <v>69</v>
      </c>
      <c r="C62" s="2" t="s">
        <v>3</v>
      </c>
      <c r="D62" s="4">
        <v>1</v>
      </c>
      <c r="E62" s="2" t="s">
        <v>55</v>
      </c>
      <c r="F62" s="6">
        <v>23</v>
      </c>
      <c r="G62" s="9">
        <f t="shared" si="4"/>
        <v>23</v>
      </c>
      <c r="H62" s="10">
        <v>3.27</v>
      </c>
      <c r="I62" s="17">
        <f t="shared" si="5"/>
        <v>75.209999999999994</v>
      </c>
    </row>
    <row r="63" spans="2:9" x14ac:dyDescent="0.25">
      <c r="B63" s="13" t="s">
        <v>70</v>
      </c>
      <c r="C63" s="2" t="s">
        <v>3</v>
      </c>
      <c r="D63" s="4">
        <v>1</v>
      </c>
      <c r="E63" s="2" t="s">
        <v>55</v>
      </c>
      <c r="F63" s="6">
        <v>5</v>
      </c>
      <c r="G63" s="9">
        <f t="shared" si="4"/>
        <v>5</v>
      </c>
      <c r="H63" s="10">
        <v>7.96</v>
      </c>
      <c r="I63" s="17">
        <f t="shared" si="5"/>
        <v>39.799999999999997</v>
      </c>
    </row>
    <row r="64" spans="2:9" x14ac:dyDescent="0.25">
      <c r="B64" s="13" t="s">
        <v>71</v>
      </c>
      <c r="C64" s="2" t="s">
        <v>3</v>
      </c>
      <c r="D64" s="4">
        <v>1</v>
      </c>
      <c r="E64" s="2" t="s">
        <v>33</v>
      </c>
      <c r="F64" s="6">
        <v>1</v>
      </c>
      <c r="G64" s="9">
        <f t="shared" si="4"/>
        <v>1</v>
      </c>
      <c r="H64" s="10">
        <v>13.22</v>
      </c>
      <c r="I64" s="17">
        <f t="shared" si="5"/>
        <v>13.22</v>
      </c>
    </row>
    <row r="65" spans="2:9" x14ac:dyDescent="0.25">
      <c r="B65" s="13" t="s">
        <v>72</v>
      </c>
      <c r="C65" s="2" t="s">
        <v>3</v>
      </c>
      <c r="D65" s="4">
        <v>10</v>
      </c>
      <c r="E65" s="2" t="s">
        <v>16</v>
      </c>
      <c r="F65" s="6">
        <v>24</v>
      </c>
      <c r="G65" s="9">
        <f t="shared" si="4"/>
        <v>24</v>
      </c>
      <c r="H65" s="10">
        <v>0.61</v>
      </c>
      <c r="I65" s="17">
        <f t="shared" si="5"/>
        <v>14.64</v>
      </c>
    </row>
    <row r="66" spans="2:9" ht="23.25" x14ac:dyDescent="0.25">
      <c r="B66" s="15" t="s">
        <v>73</v>
      </c>
      <c r="C66" s="3"/>
      <c r="D66" s="3"/>
      <c r="E66" s="3"/>
      <c r="F66" s="8">
        <f>SUM(F46:F65)</f>
        <v>327.54999999999995</v>
      </c>
      <c r="G66" s="8">
        <f>SUM(G46:G65)</f>
        <v>327.54999999999995</v>
      </c>
      <c r="H66" s="8"/>
      <c r="I66" s="19">
        <f>SUM(I46:I65)</f>
        <v>689.58749999999998</v>
      </c>
    </row>
    <row r="67" spans="2:9" x14ac:dyDescent="0.25">
      <c r="B67" s="14" t="s">
        <v>74</v>
      </c>
      <c r="C67" s="1"/>
      <c r="D67" s="1"/>
      <c r="E67" s="1"/>
      <c r="F67" s="7">
        <f>F66</f>
        <v>327.54999999999995</v>
      </c>
      <c r="G67" s="7">
        <f>G66</f>
        <v>327.54999999999995</v>
      </c>
      <c r="H67" s="7"/>
      <c r="I67" s="18">
        <f>I66</f>
        <v>689.58749999999998</v>
      </c>
    </row>
    <row r="68" spans="2:9" ht="23.25" customHeight="1" x14ac:dyDescent="0.25">
      <c r="B68" s="13" t="s">
        <v>75</v>
      </c>
      <c r="C68" s="2" t="s">
        <v>3</v>
      </c>
      <c r="D68" s="4">
        <v>1</v>
      </c>
      <c r="E68" s="2" t="s">
        <v>55</v>
      </c>
      <c r="F68" s="6">
        <v>5.25</v>
      </c>
      <c r="G68" s="9">
        <f>SUM(F68)</f>
        <v>5.25</v>
      </c>
      <c r="H68" s="10">
        <v>7.19</v>
      </c>
      <c r="I68" s="17">
        <f>G68*H68</f>
        <v>37.747500000000002</v>
      </c>
    </row>
    <row r="69" spans="2:9" x14ac:dyDescent="0.25">
      <c r="B69" s="15" t="s">
        <v>76</v>
      </c>
      <c r="C69" s="3"/>
      <c r="D69" s="3"/>
      <c r="E69" s="3"/>
      <c r="F69" s="8">
        <f>SUM(F68)</f>
        <v>5.25</v>
      </c>
      <c r="G69" s="8">
        <f>SUM(G68)</f>
        <v>5.25</v>
      </c>
      <c r="H69" s="8"/>
      <c r="I69" s="19">
        <f>SUM(I68)</f>
        <v>37.747500000000002</v>
      </c>
    </row>
    <row r="70" spans="2:9" x14ac:dyDescent="0.25">
      <c r="B70" s="13" t="s">
        <v>77</v>
      </c>
      <c r="C70" s="2" t="s">
        <v>3</v>
      </c>
      <c r="D70" s="4">
        <v>1</v>
      </c>
      <c r="E70" s="2" t="s">
        <v>55</v>
      </c>
      <c r="F70" s="6">
        <v>3.85</v>
      </c>
      <c r="G70" s="9">
        <f t="shared" ref="G70:G75" si="6">SUM(F70)</f>
        <v>3.85</v>
      </c>
      <c r="H70" s="10">
        <v>12.8</v>
      </c>
      <c r="I70" s="17">
        <f t="shared" ref="I70:I75" si="7">G70*H70</f>
        <v>49.28</v>
      </c>
    </row>
    <row r="71" spans="2:9" x14ac:dyDescent="0.25">
      <c r="B71" s="13" t="s">
        <v>78</v>
      </c>
      <c r="C71" s="2" t="s">
        <v>3</v>
      </c>
      <c r="D71" s="4">
        <v>1</v>
      </c>
      <c r="E71" s="2" t="s">
        <v>55</v>
      </c>
      <c r="F71" s="6">
        <v>4.5999999999999996</v>
      </c>
      <c r="G71" s="9">
        <f t="shared" si="6"/>
        <v>4.5999999999999996</v>
      </c>
      <c r="H71" s="10">
        <v>5.8</v>
      </c>
      <c r="I71" s="17">
        <f t="shared" si="7"/>
        <v>26.679999999999996</v>
      </c>
    </row>
    <row r="72" spans="2:9" x14ac:dyDescent="0.25">
      <c r="B72" s="13" t="s">
        <v>79</v>
      </c>
      <c r="C72" s="2" t="s">
        <v>3</v>
      </c>
      <c r="D72" s="4">
        <v>1</v>
      </c>
      <c r="E72" s="2" t="s">
        <v>55</v>
      </c>
      <c r="F72" s="6">
        <v>4.0999999999999996</v>
      </c>
      <c r="G72" s="9">
        <f t="shared" si="6"/>
        <v>4.0999999999999996</v>
      </c>
      <c r="H72" s="10">
        <v>18.739999999999998</v>
      </c>
      <c r="I72" s="17">
        <f t="shared" si="7"/>
        <v>76.833999999999989</v>
      </c>
    </row>
    <row r="73" spans="2:9" x14ac:dyDescent="0.25">
      <c r="B73" s="13" t="s">
        <v>80</v>
      </c>
      <c r="C73" s="2" t="s">
        <v>3</v>
      </c>
      <c r="D73" s="4">
        <v>1</v>
      </c>
      <c r="E73" s="2" t="s">
        <v>55</v>
      </c>
      <c r="F73" s="6">
        <v>6.7</v>
      </c>
      <c r="G73" s="9">
        <f t="shared" si="6"/>
        <v>6.7</v>
      </c>
      <c r="H73" s="10">
        <v>16.8</v>
      </c>
      <c r="I73" s="17">
        <f t="shared" si="7"/>
        <v>112.56</v>
      </c>
    </row>
    <row r="74" spans="2:9" x14ac:dyDescent="0.25">
      <c r="B74" s="13" t="s">
        <v>81</v>
      </c>
      <c r="C74" s="2" t="s">
        <v>3</v>
      </c>
      <c r="D74" s="4">
        <v>1</v>
      </c>
      <c r="E74" s="2" t="s">
        <v>55</v>
      </c>
      <c r="F74" s="6">
        <v>3.35</v>
      </c>
      <c r="G74" s="9">
        <f t="shared" si="6"/>
        <v>3.35</v>
      </c>
      <c r="H74" s="10">
        <v>23.39</v>
      </c>
      <c r="I74" s="17">
        <f t="shared" si="7"/>
        <v>78.356499999999997</v>
      </c>
    </row>
    <row r="75" spans="2:9" x14ac:dyDescent="0.25">
      <c r="B75" s="13" t="s">
        <v>82</v>
      </c>
      <c r="C75" s="2" t="s">
        <v>3</v>
      </c>
      <c r="D75" s="4">
        <v>1</v>
      </c>
      <c r="E75" s="2" t="s">
        <v>55</v>
      </c>
      <c r="F75" s="6">
        <v>2.9</v>
      </c>
      <c r="G75" s="9">
        <f t="shared" si="6"/>
        <v>2.9</v>
      </c>
      <c r="H75" s="10">
        <v>21.66</v>
      </c>
      <c r="I75" s="17">
        <f t="shared" si="7"/>
        <v>62.814</v>
      </c>
    </row>
    <row r="76" spans="2:9" x14ac:dyDescent="0.25">
      <c r="B76" s="15" t="s">
        <v>83</v>
      </c>
      <c r="C76" s="3"/>
      <c r="D76" s="3"/>
      <c r="E76" s="3"/>
      <c r="F76" s="8">
        <f>SUM(F70:F75)</f>
        <v>25.5</v>
      </c>
      <c r="G76" s="8">
        <f>SUM(G70:G75)</f>
        <v>25.5</v>
      </c>
      <c r="H76" s="8"/>
      <c r="I76" s="19">
        <f>SUM(I70:I75)</f>
        <v>406.52449999999999</v>
      </c>
    </row>
    <row r="77" spans="2:9" x14ac:dyDescent="0.25">
      <c r="B77" s="13" t="s">
        <v>84</v>
      </c>
      <c r="C77" s="2" t="s">
        <v>3</v>
      </c>
      <c r="D77" s="4">
        <v>1</v>
      </c>
      <c r="E77" s="2" t="s">
        <v>55</v>
      </c>
      <c r="F77" s="6">
        <v>1.65</v>
      </c>
      <c r="G77" s="9">
        <f t="shared" ref="G77:G107" si="8">SUM(F77)</f>
        <v>1.65</v>
      </c>
      <c r="H77" s="10">
        <v>41.28</v>
      </c>
      <c r="I77" s="17">
        <f t="shared" ref="I77:I107" si="9">G77*H77</f>
        <v>68.111999999999995</v>
      </c>
    </row>
    <row r="78" spans="2:9" x14ac:dyDescent="0.25">
      <c r="B78" s="13" t="s">
        <v>85</v>
      </c>
      <c r="C78" s="2" t="s">
        <v>3</v>
      </c>
      <c r="D78" s="4">
        <v>750</v>
      </c>
      <c r="E78" s="2" t="s">
        <v>12</v>
      </c>
      <c r="F78" s="6">
        <v>0.25</v>
      </c>
      <c r="G78" s="9">
        <f t="shared" si="8"/>
        <v>0.25</v>
      </c>
      <c r="H78" s="10">
        <v>38.6</v>
      </c>
      <c r="I78" s="17">
        <f t="shared" si="9"/>
        <v>9.65</v>
      </c>
    </row>
    <row r="79" spans="2:9" x14ac:dyDescent="0.25">
      <c r="B79" s="13" t="s">
        <v>86</v>
      </c>
      <c r="C79" s="2" t="s">
        <v>3</v>
      </c>
      <c r="D79" s="4">
        <v>1</v>
      </c>
      <c r="E79" s="2" t="s">
        <v>55</v>
      </c>
      <c r="F79" s="6">
        <v>1.1000000000000001</v>
      </c>
      <c r="G79" s="9">
        <f t="shared" si="8"/>
        <v>1.1000000000000001</v>
      </c>
      <c r="H79" s="10">
        <v>24.74</v>
      </c>
      <c r="I79" s="17">
        <f t="shared" si="9"/>
        <v>27.214000000000002</v>
      </c>
    </row>
    <row r="80" spans="2:9" x14ac:dyDescent="0.25">
      <c r="B80" s="13" t="s">
        <v>87</v>
      </c>
      <c r="C80" s="2" t="s">
        <v>3</v>
      </c>
      <c r="D80" s="4">
        <v>750</v>
      </c>
      <c r="E80" s="2" t="s">
        <v>12</v>
      </c>
      <c r="F80" s="6">
        <v>0.05</v>
      </c>
      <c r="G80" s="9">
        <f t="shared" si="8"/>
        <v>0.05</v>
      </c>
      <c r="H80" s="10">
        <v>24.74</v>
      </c>
      <c r="I80" s="17">
        <f t="shared" si="9"/>
        <v>1.2370000000000001</v>
      </c>
    </row>
    <row r="81" spans="2:9" x14ac:dyDescent="0.25">
      <c r="B81" s="13" t="s">
        <v>88</v>
      </c>
      <c r="C81" s="2" t="s">
        <v>3</v>
      </c>
      <c r="D81" s="4">
        <v>1</v>
      </c>
      <c r="E81" s="2" t="s">
        <v>55</v>
      </c>
      <c r="F81" s="6">
        <v>2.8</v>
      </c>
      <c r="G81" s="9">
        <f t="shared" si="8"/>
        <v>2.8</v>
      </c>
      <c r="H81" s="10">
        <v>12.8</v>
      </c>
      <c r="I81" s="17">
        <f t="shared" si="9"/>
        <v>35.839999999999996</v>
      </c>
    </row>
    <row r="82" spans="2:9" x14ac:dyDescent="0.25">
      <c r="B82" s="13" t="s">
        <v>89</v>
      </c>
      <c r="C82" s="2" t="s">
        <v>3</v>
      </c>
      <c r="D82" s="4">
        <v>1</v>
      </c>
      <c r="E82" s="2" t="s">
        <v>55</v>
      </c>
      <c r="F82" s="6">
        <v>0.85</v>
      </c>
      <c r="G82" s="9">
        <f t="shared" si="8"/>
        <v>0.85</v>
      </c>
      <c r="H82" s="10">
        <v>31.49</v>
      </c>
      <c r="I82" s="17">
        <f t="shared" si="9"/>
        <v>26.766499999999997</v>
      </c>
    </row>
    <row r="83" spans="2:9" x14ac:dyDescent="0.25">
      <c r="B83" s="13" t="s">
        <v>90</v>
      </c>
      <c r="C83" s="2" t="s">
        <v>3</v>
      </c>
      <c r="D83" s="4">
        <v>1</v>
      </c>
      <c r="E83" s="2" t="s">
        <v>55</v>
      </c>
      <c r="F83" s="6">
        <v>1</v>
      </c>
      <c r="G83" s="9">
        <f t="shared" si="8"/>
        <v>1</v>
      </c>
      <c r="H83" s="10">
        <v>31.49</v>
      </c>
      <c r="I83" s="17">
        <f t="shared" si="9"/>
        <v>31.49</v>
      </c>
    </row>
    <row r="84" spans="2:9" x14ac:dyDescent="0.25">
      <c r="B84" s="13" t="s">
        <v>91</v>
      </c>
      <c r="C84" s="2" t="s">
        <v>3</v>
      </c>
      <c r="D84" s="4">
        <v>1</v>
      </c>
      <c r="E84" s="2" t="s">
        <v>55</v>
      </c>
      <c r="F84" s="6">
        <v>2.2999999999999998</v>
      </c>
      <c r="G84" s="9">
        <f t="shared" si="8"/>
        <v>2.2999999999999998</v>
      </c>
      <c r="H84" s="10">
        <v>31.49</v>
      </c>
      <c r="I84" s="17">
        <f t="shared" si="9"/>
        <v>72.426999999999992</v>
      </c>
    </row>
    <row r="85" spans="2:9" x14ac:dyDescent="0.25">
      <c r="B85" s="13" t="s">
        <v>92</v>
      </c>
      <c r="C85" s="2" t="s">
        <v>3</v>
      </c>
      <c r="D85" s="4">
        <v>1</v>
      </c>
      <c r="E85" s="2" t="s">
        <v>55</v>
      </c>
      <c r="F85" s="6">
        <v>2.5</v>
      </c>
      <c r="G85" s="9">
        <f t="shared" si="8"/>
        <v>2.5</v>
      </c>
      <c r="H85" s="10">
        <v>31.49</v>
      </c>
      <c r="I85" s="17">
        <f t="shared" si="9"/>
        <v>78.724999999999994</v>
      </c>
    </row>
    <row r="86" spans="2:9" x14ac:dyDescent="0.25">
      <c r="B86" s="13" t="s">
        <v>93</v>
      </c>
      <c r="C86" s="2" t="s">
        <v>3</v>
      </c>
      <c r="D86" s="4">
        <v>1</v>
      </c>
      <c r="E86" s="2" t="s">
        <v>55</v>
      </c>
      <c r="F86" s="6">
        <v>1.35</v>
      </c>
      <c r="G86" s="9">
        <f t="shared" si="8"/>
        <v>1.35</v>
      </c>
      <c r="H86" s="10">
        <v>15.19</v>
      </c>
      <c r="I86" s="17">
        <f t="shared" si="9"/>
        <v>20.506499999999999</v>
      </c>
    </row>
    <row r="87" spans="2:9" x14ac:dyDescent="0.25">
      <c r="B87" s="13" t="s">
        <v>94</v>
      </c>
      <c r="C87" s="2" t="s">
        <v>3</v>
      </c>
      <c r="D87" s="4">
        <v>1</v>
      </c>
      <c r="E87" s="2" t="s">
        <v>55</v>
      </c>
      <c r="F87" s="6">
        <v>2.75</v>
      </c>
      <c r="G87" s="9">
        <f t="shared" si="8"/>
        <v>2.75</v>
      </c>
      <c r="H87" s="10">
        <v>32.33</v>
      </c>
      <c r="I87" s="17">
        <f t="shared" si="9"/>
        <v>88.907499999999999</v>
      </c>
    </row>
    <row r="88" spans="2:9" x14ac:dyDescent="0.25">
      <c r="B88" s="13" t="s">
        <v>95</v>
      </c>
      <c r="C88" s="2" t="s">
        <v>3</v>
      </c>
      <c r="D88" s="4">
        <v>750</v>
      </c>
      <c r="E88" s="2" t="s">
        <v>12</v>
      </c>
      <c r="F88" s="6">
        <v>1</v>
      </c>
      <c r="G88" s="9">
        <f t="shared" si="8"/>
        <v>1</v>
      </c>
      <c r="H88" s="10">
        <v>24.09</v>
      </c>
      <c r="I88" s="17">
        <f t="shared" si="9"/>
        <v>24.09</v>
      </c>
    </row>
    <row r="89" spans="2:9" x14ac:dyDescent="0.25">
      <c r="B89" s="13" t="s">
        <v>96</v>
      </c>
      <c r="C89" s="2" t="s">
        <v>3</v>
      </c>
      <c r="D89" s="4">
        <v>750</v>
      </c>
      <c r="E89" s="2" t="s">
        <v>12</v>
      </c>
      <c r="F89" s="6">
        <v>1.6</v>
      </c>
      <c r="G89" s="9">
        <f t="shared" si="8"/>
        <v>1.6</v>
      </c>
      <c r="H89" s="10">
        <v>18.39</v>
      </c>
      <c r="I89" s="17">
        <f t="shared" si="9"/>
        <v>29.424000000000003</v>
      </c>
    </row>
    <row r="90" spans="2:9" ht="23.25" customHeight="1" x14ac:dyDescent="0.25">
      <c r="B90" s="13" t="s">
        <v>97</v>
      </c>
      <c r="C90" s="2" t="s">
        <v>3</v>
      </c>
      <c r="D90" s="4">
        <v>1</v>
      </c>
      <c r="E90" s="2" t="s">
        <v>55</v>
      </c>
      <c r="F90" s="6">
        <v>5.7</v>
      </c>
      <c r="G90" s="9">
        <f t="shared" si="8"/>
        <v>5.7</v>
      </c>
      <c r="H90" s="10">
        <v>26.38</v>
      </c>
      <c r="I90" s="17">
        <f t="shared" si="9"/>
        <v>150.36599999999999</v>
      </c>
    </row>
    <row r="91" spans="2:9" x14ac:dyDescent="0.25">
      <c r="B91" s="13" t="s">
        <v>98</v>
      </c>
      <c r="C91" s="2" t="s">
        <v>3</v>
      </c>
      <c r="D91" s="4">
        <v>1</v>
      </c>
      <c r="E91" s="2" t="s">
        <v>55</v>
      </c>
      <c r="F91" s="6">
        <v>1.7</v>
      </c>
      <c r="G91" s="9">
        <f t="shared" si="8"/>
        <v>1.7</v>
      </c>
      <c r="H91" s="10">
        <v>26.38</v>
      </c>
      <c r="I91" s="17">
        <f t="shared" si="9"/>
        <v>44.845999999999997</v>
      </c>
    </row>
    <row r="92" spans="2:9" ht="23.25" customHeight="1" x14ac:dyDescent="0.25">
      <c r="B92" s="13" t="s">
        <v>99</v>
      </c>
      <c r="C92" s="2" t="s">
        <v>3</v>
      </c>
      <c r="D92" s="4">
        <v>1</v>
      </c>
      <c r="E92" s="2" t="s">
        <v>55</v>
      </c>
      <c r="F92" s="6">
        <v>2</v>
      </c>
      <c r="G92" s="9">
        <f t="shared" si="8"/>
        <v>2</v>
      </c>
      <c r="H92" s="10">
        <v>26.38</v>
      </c>
      <c r="I92" s="17">
        <f t="shared" si="9"/>
        <v>52.76</v>
      </c>
    </row>
    <row r="93" spans="2:9" x14ac:dyDescent="0.25">
      <c r="B93" s="13" t="s">
        <v>100</v>
      </c>
      <c r="C93" s="2" t="s">
        <v>3</v>
      </c>
      <c r="D93" s="4">
        <v>1</v>
      </c>
      <c r="E93" s="2" t="s">
        <v>55</v>
      </c>
      <c r="F93" s="6">
        <v>0.4</v>
      </c>
      <c r="G93" s="9">
        <f t="shared" si="8"/>
        <v>0.4</v>
      </c>
      <c r="H93" s="10">
        <v>26.38</v>
      </c>
      <c r="I93" s="17">
        <f t="shared" si="9"/>
        <v>10.552</v>
      </c>
    </row>
    <row r="94" spans="2:9" x14ac:dyDescent="0.25">
      <c r="B94" s="13" t="s">
        <v>101</v>
      </c>
      <c r="C94" s="2" t="s">
        <v>3</v>
      </c>
      <c r="D94" s="4">
        <v>1</v>
      </c>
      <c r="E94" s="2" t="s">
        <v>55</v>
      </c>
      <c r="F94" s="6">
        <v>5.0999999999999996</v>
      </c>
      <c r="G94" s="9">
        <f t="shared" si="8"/>
        <v>5.0999999999999996</v>
      </c>
      <c r="H94" s="10">
        <v>33.299999999999997</v>
      </c>
      <c r="I94" s="17">
        <f t="shared" si="9"/>
        <v>169.82999999999998</v>
      </c>
    </row>
    <row r="95" spans="2:9" x14ac:dyDescent="0.25">
      <c r="B95" s="13" t="s">
        <v>102</v>
      </c>
      <c r="C95" s="2" t="s">
        <v>3</v>
      </c>
      <c r="D95" s="4">
        <v>1</v>
      </c>
      <c r="E95" s="2" t="s">
        <v>55</v>
      </c>
      <c r="F95" s="6">
        <v>5.45</v>
      </c>
      <c r="G95" s="9">
        <f t="shared" si="8"/>
        <v>5.45</v>
      </c>
      <c r="H95" s="10">
        <v>33.299999999999997</v>
      </c>
      <c r="I95" s="17">
        <f t="shared" si="9"/>
        <v>181.48499999999999</v>
      </c>
    </row>
    <row r="96" spans="2:9" x14ac:dyDescent="0.25">
      <c r="B96" s="13" t="s">
        <v>103</v>
      </c>
      <c r="C96" s="2" t="s">
        <v>3</v>
      </c>
      <c r="D96" s="4">
        <v>1</v>
      </c>
      <c r="E96" s="2" t="s">
        <v>55</v>
      </c>
      <c r="F96" s="6">
        <v>5.85</v>
      </c>
      <c r="G96" s="9">
        <f t="shared" si="8"/>
        <v>5.85</v>
      </c>
      <c r="H96" s="10">
        <v>13.34</v>
      </c>
      <c r="I96" s="17">
        <f t="shared" si="9"/>
        <v>78.039000000000001</v>
      </c>
    </row>
    <row r="97" spans="2:9" ht="23.25" customHeight="1" x14ac:dyDescent="0.25">
      <c r="B97" s="13" t="s">
        <v>104</v>
      </c>
      <c r="C97" s="2" t="s">
        <v>3</v>
      </c>
      <c r="D97" s="4">
        <v>1</v>
      </c>
      <c r="E97" s="2" t="s">
        <v>55</v>
      </c>
      <c r="F97" s="6">
        <v>8.25</v>
      </c>
      <c r="G97" s="9">
        <f t="shared" si="8"/>
        <v>8.25</v>
      </c>
      <c r="H97" s="10">
        <v>6.39</v>
      </c>
      <c r="I97" s="17">
        <f t="shared" si="9"/>
        <v>52.717499999999994</v>
      </c>
    </row>
    <row r="98" spans="2:9" ht="23.25" customHeight="1" x14ac:dyDescent="0.25">
      <c r="B98" s="13" t="s">
        <v>105</v>
      </c>
      <c r="C98" s="2" t="s">
        <v>3</v>
      </c>
      <c r="D98" s="4">
        <v>750</v>
      </c>
      <c r="E98" s="2" t="s">
        <v>12</v>
      </c>
      <c r="F98" s="6">
        <v>0.75</v>
      </c>
      <c r="G98" s="9">
        <f t="shared" si="8"/>
        <v>0.75</v>
      </c>
      <c r="H98" s="10">
        <v>26</v>
      </c>
      <c r="I98" s="17">
        <f t="shared" si="9"/>
        <v>19.5</v>
      </c>
    </row>
    <row r="99" spans="2:9" x14ac:dyDescent="0.25">
      <c r="B99" s="13" t="s">
        <v>106</v>
      </c>
      <c r="C99" s="2" t="s">
        <v>3</v>
      </c>
      <c r="D99" s="4">
        <v>1</v>
      </c>
      <c r="E99" s="2" t="s">
        <v>55</v>
      </c>
      <c r="F99" s="6">
        <v>1</v>
      </c>
      <c r="G99" s="9">
        <f t="shared" si="8"/>
        <v>1</v>
      </c>
      <c r="H99" s="10">
        <v>35.25</v>
      </c>
      <c r="I99" s="17">
        <f t="shared" si="9"/>
        <v>35.25</v>
      </c>
    </row>
    <row r="100" spans="2:9" x14ac:dyDescent="0.25">
      <c r="B100" s="13" t="s">
        <v>107</v>
      </c>
      <c r="C100" s="2" t="s">
        <v>3</v>
      </c>
      <c r="D100" s="4">
        <v>1</v>
      </c>
      <c r="E100" s="2" t="s">
        <v>55</v>
      </c>
      <c r="F100" s="6">
        <v>1.35</v>
      </c>
      <c r="G100" s="9">
        <f t="shared" si="8"/>
        <v>1.35</v>
      </c>
      <c r="H100" s="10">
        <v>24.58</v>
      </c>
      <c r="I100" s="17">
        <f t="shared" si="9"/>
        <v>33.183</v>
      </c>
    </row>
    <row r="101" spans="2:9" x14ac:dyDescent="0.25">
      <c r="B101" s="13" t="s">
        <v>108</v>
      </c>
      <c r="C101" s="2" t="s">
        <v>3</v>
      </c>
      <c r="D101" s="4">
        <v>1</v>
      </c>
      <c r="E101" s="2" t="s">
        <v>55</v>
      </c>
      <c r="F101" s="6">
        <v>1</v>
      </c>
      <c r="G101" s="9">
        <f t="shared" si="8"/>
        <v>1</v>
      </c>
      <c r="H101" s="10">
        <v>17</v>
      </c>
      <c r="I101" s="17">
        <f t="shared" si="9"/>
        <v>17</v>
      </c>
    </row>
    <row r="102" spans="2:9" x14ac:dyDescent="0.25">
      <c r="B102" s="13" t="s">
        <v>109</v>
      </c>
      <c r="C102" s="2" t="s">
        <v>3</v>
      </c>
      <c r="D102" s="4">
        <v>1</v>
      </c>
      <c r="E102" s="2" t="s">
        <v>55</v>
      </c>
      <c r="F102" s="6">
        <v>1.75</v>
      </c>
      <c r="G102" s="9">
        <f t="shared" si="8"/>
        <v>1.75</v>
      </c>
      <c r="H102" s="10">
        <v>26.26</v>
      </c>
      <c r="I102" s="17">
        <f t="shared" si="9"/>
        <v>45.955000000000005</v>
      </c>
    </row>
    <row r="103" spans="2:9" ht="23.25" customHeight="1" x14ac:dyDescent="0.25">
      <c r="B103" s="13" t="s">
        <v>110</v>
      </c>
      <c r="C103" s="2" t="s">
        <v>3</v>
      </c>
      <c r="D103" s="4">
        <v>1</v>
      </c>
      <c r="E103" s="2" t="s">
        <v>55</v>
      </c>
      <c r="F103" s="6">
        <v>1.75</v>
      </c>
      <c r="G103" s="9">
        <f t="shared" si="8"/>
        <v>1.75</v>
      </c>
      <c r="H103" s="10">
        <v>14.99</v>
      </c>
      <c r="I103" s="17">
        <f t="shared" si="9"/>
        <v>26.232500000000002</v>
      </c>
    </row>
    <row r="104" spans="2:9" x14ac:dyDescent="0.25">
      <c r="B104" s="13" t="s">
        <v>111</v>
      </c>
      <c r="C104" s="2" t="s">
        <v>3</v>
      </c>
      <c r="D104" s="4">
        <v>1</v>
      </c>
      <c r="E104" s="2" t="s">
        <v>55</v>
      </c>
      <c r="F104" s="6">
        <v>1.05</v>
      </c>
      <c r="G104" s="9">
        <f t="shared" si="8"/>
        <v>1.05</v>
      </c>
      <c r="H104" s="10">
        <v>26.36</v>
      </c>
      <c r="I104" s="17">
        <f t="shared" si="9"/>
        <v>27.678000000000001</v>
      </c>
    </row>
    <row r="105" spans="2:9" x14ac:dyDescent="0.25">
      <c r="B105" s="13" t="s">
        <v>112</v>
      </c>
      <c r="C105" s="2" t="s">
        <v>3</v>
      </c>
      <c r="D105" s="4">
        <v>1</v>
      </c>
      <c r="E105" s="2" t="s">
        <v>55</v>
      </c>
      <c r="F105" s="6">
        <v>0.7</v>
      </c>
      <c r="G105" s="9">
        <f t="shared" si="8"/>
        <v>0.7</v>
      </c>
      <c r="H105" s="10">
        <v>14.39</v>
      </c>
      <c r="I105" s="17">
        <f t="shared" si="9"/>
        <v>10.073</v>
      </c>
    </row>
    <row r="106" spans="2:9" x14ac:dyDescent="0.25">
      <c r="B106" s="13" t="s">
        <v>113</v>
      </c>
      <c r="C106" s="2" t="s">
        <v>3</v>
      </c>
      <c r="D106" s="4">
        <v>750</v>
      </c>
      <c r="E106" s="2" t="s">
        <v>12</v>
      </c>
      <c r="F106" s="6">
        <v>2.5</v>
      </c>
      <c r="G106" s="9">
        <f t="shared" si="8"/>
        <v>2.5</v>
      </c>
      <c r="H106" s="10">
        <v>35.19</v>
      </c>
      <c r="I106" s="17">
        <f t="shared" si="9"/>
        <v>87.974999999999994</v>
      </c>
    </row>
    <row r="107" spans="2:9" x14ac:dyDescent="0.25">
      <c r="B107" s="13" t="s">
        <v>114</v>
      </c>
      <c r="C107" s="2" t="s">
        <v>3</v>
      </c>
      <c r="D107" s="4">
        <v>1</v>
      </c>
      <c r="E107" s="2" t="s">
        <v>55</v>
      </c>
      <c r="F107" s="6">
        <v>2.85</v>
      </c>
      <c r="G107" s="9">
        <f t="shared" si="8"/>
        <v>2.85</v>
      </c>
      <c r="H107" s="10">
        <v>35.090000000000003</v>
      </c>
      <c r="I107" s="17">
        <f t="shared" si="9"/>
        <v>100.00650000000002</v>
      </c>
    </row>
    <row r="108" spans="2:9" x14ac:dyDescent="0.25">
      <c r="B108" s="15" t="s">
        <v>115</v>
      </c>
      <c r="C108" s="3"/>
      <c r="D108" s="3"/>
      <c r="E108" s="3"/>
      <c r="F108" s="8">
        <f>SUM(F77:F107)</f>
        <v>68.349999999999994</v>
      </c>
      <c r="G108" s="8">
        <f>SUM(G77:G107)</f>
        <v>68.349999999999994</v>
      </c>
      <c r="H108" s="8"/>
      <c r="I108" s="19">
        <f>SUM(I77:I107)</f>
        <v>1657.838</v>
      </c>
    </row>
    <row r="109" spans="2:9" x14ac:dyDescent="0.25">
      <c r="B109" s="13" t="s">
        <v>116</v>
      </c>
      <c r="C109" s="2" t="s">
        <v>3</v>
      </c>
      <c r="D109" s="4">
        <v>1</v>
      </c>
      <c r="E109" s="2" t="s">
        <v>55</v>
      </c>
      <c r="F109" s="6">
        <v>2.0499999999999998</v>
      </c>
      <c r="G109" s="9">
        <f>SUM(F109)</f>
        <v>2.0499999999999998</v>
      </c>
      <c r="H109" s="10">
        <v>38.299999999999997</v>
      </c>
      <c r="I109" s="17">
        <f>G109*H109</f>
        <v>78.514999999999986</v>
      </c>
    </row>
    <row r="110" spans="2:9" x14ac:dyDescent="0.25">
      <c r="B110" s="13" t="s">
        <v>117</v>
      </c>
      <c r="C110" s="2" t="s">
        <v>3</v>
      </c>
      <c r="D110" s="4">
        <v>1</v>
      </c>
      <c r="E110" s="2" t="s">
        <v>55</v>
      </c>
      <c r="F110" s="6">
        <v>2.65</v>
      </c>
      <c r="G110" s="9">
        <f>SUM(F110)</f>
        <v>2.65</v>
      </c>
      <c r="H110" s="10">
        <v>39</v>
      </c>
      <c r="I110" s="17">
        <f>G110*H110</f>
        <v>103.35</v>
      </c>
    </row>
    <row r="111" spans="2:9" x14ac:dyDescent="0.25">
      <c r="B111" s="15" t="s">
        <v>118</v>
      </c>
      <c r="C111" s="3"/>
      <c r="D111" s="3"/>
      <c r="E111" s="3"/>
      <c r="F111" s="8">
        <f>SUM(F109:F110)</f>
        <v>4.6999999999999993</v>
      </c>
      <c r="G111" s="8">
        <f>SUM(G109:G110)</f>
        <v>4.6999999999999993</v>
      </c>
      <c r="H111" s="8"/>
      <c r="I111" s="19">
        <f>SUM(I109:I110)</f>
        <v>181.86499999999998</v>
      </c>
    </row>
    <row r="112" spans="2:9" x14ac:dyDescent="0.25">
      <c r="B112" s="13" t="s">
        <v>119</v>
      </c>
      <c r="C112" s="2" t="s">
        <v>3</v>
      </c>
      <c r="D112" s="4">
        <v>1</v>
      </c>
      <c r="E112" s="2" t="s">
        <v>55</v>
      </c>
      <c r="F112" s="6">
        <v>4.05</v>
      </c>
      <c r="G112" s="9">
        <f>SUM(F112)</f>
        <v>4.05</v>
      </c>
      <c r="H112" s="10">
        <v>22.39</v>
      </c>
      <c r="I112" s="17">
        <f>G112*H112</f>
        <v>90.679500000000004</v>
      </c>
    </row>
    <row r="113" spans="2:9" x14ac:dyDescent="0.25">
      <c r="B113" s="13" t="s">
        <v>120</v>
      </c>
      <c r="C113" s="2" t="s">
        <v>3</v>
      </c>
      <c r="D113" s="4">
        <v>1</v>
      </c>
      <c r="E113" s="2" t="s">
        <v>55</v>
      </c>
      <c r="F113" s="6">
        <v>1.8</v>
      </c>
      <c r="G113" s="9">
        <f>SUM(F113)</f>
        <v>1.8</v>
      </c>
      <c r="H113" s="10">
        <v>37.4</v>
      </c>
      <c r="I113" s="17">
        <f>G113*H113</f>
        <v>67.319999999999993</v>
      </c>
    </row>
    <row r="114" spans="2:9" x14ac:dyDescent="0.25">
      <c r="B114" s="13" t="s">
        <v>121</v>
      </c>
      <c r="C114" s="2" t="s">
        <v>3</v>
      </c>
      <c r="D114" s="4">
        <v>1</v>
      </c>
      <c r="E114" s="2" t="s">
        <v>55</v>
      </c>
      <c r="F114" s="6">
        <v>4.9000000000000004</v>
      </c>
      <c r="G114" s="9">
        <f>SUM(F114)</f>
        <v>4.9000000000000004</v>
      </c>
      <c r="H114" s="10">
        <v>5.89</v>
      </c>
      <c r="I114" s="17">
        <f>G114*H114</f>
        <v>28.861000000000001</v>
      </c>
    </row>
    <row r="115" spans="2:9" x14ac:dyDescent="0.25">
      <c r="B115" s="13" t="s">
        <v>122</v>
      </c>
      <c r="C115" s="2" t="s">
        <v>3</v>
      </c>
      <c r="D115" s="4">
        <v>1</v>
      </c>
      <c r="E115" s="2" t="s">
        <v>55</v>
      </c>
      <c r="F115" s="6">
        <v>1.95</v>
      </c>
      <c r="G115" s="9">
        <f>SUM(F115)</f>
        <v>1.95</v>
      </c>
      <c r="H115" s="10">
        <v>24.74</v>
      </c>
      <c r="I115" s="17">
        <f>G115*H115</f>
        <v>48.242999999999995</v>
      </c>
    </row>
    <row r="116" spans="2:9" x14ac:dyDescent="0.25">
      <c r="B116" s="15" t="s">
        <v>123</v>
      </c>
      <c r="C116" s="3"/>
      <c r="D116" s="3"/>
      <c r="E116" s="3"/>
      <c r="F116" s="8">
        <f>SUM(F112:F115)</f>
        <v>12.7</v>
      </c>
      <c r="G116" s="8">
        <f>SUM(G112:G115)</f>
        <v>12.7</v>
      </c>
      <c r="H116" s="8"/>
      <c r="I116" s="19">
        <f>SUM(I112:I115)</f>
        <v>235.1035</v>
      </c>
    </row>
    <row r="117" spans="2:9" x14ac:dyDescent="0.25">
      <c r="B117" s="13" t="s">
        <v>124</v>
      </c>
      <c r="C117" s="2" t="s">
        <v>3</v>
      </c>
      <c r="D117" s="4">
        <v>1</v>
      </c>
      <c r="E117" s="2" t="s">
        <v>55</v>
      </c>
      <c r="F117" s="6">
        <v>1</v>
      </c>
      <c r="G117" s="9">
        <f t="shared" ref="G117:G138" si="10">SUM(F117)</f>
        <v>1</v>
      </c>
      <c r="H117" s="10">
        <v>38.39</v>
      </c>
      <c r="I117" s="17">
        <f t="shared" ref="I117:I138" si="11">G117*H117</f>
        <v>38.39</v>
      </c>
    </row>
    <row r="118" spans="2:9" x14ac:dyDescent="0.25">
      <c r="B118" s="13" t="s">
        <v>125</v>
      </c>
      <c r="C118" s="2" t="s">
        <v>3</v>
      </c>
      <c r="D118" s="4">
        <v>1</v>
      </c>
      <c r="E118" s="2" t="s">
        <v>55</v>
      </c>
      <c r="F118" s="6">
        <v>0.7</v>
      </c>
      <c r="G118" s="9">
        <f t="shared" si="10"/>
        <v>0.7</v>
      </c>
      <c r="H118" s="10">
        <v>33.840000000000003</v>
      </c>
      <c r="I118" s="17">
        <f t="shared" si="11"/>
        <v>23.688000000000002</v>
      </c>
    </row>
    <row r="119" spans="2:9" x14ac:dyDescent="0.25">
      <c r="B119" s="13" t="s">
        <v>126</v>
      </c>
      <c r="C119" s="2" t="s">
        <v>3</v>
      </c>
      <c r="D119" s="4">
        <v>1</v>
      </c>
      <c r="E119" s="2" t="s">
        <v>55</v>
      </c>
      <c r="F119" s="6">
        <v>3.6</v>
      </c>
      <c r="G119" s="9">
        <f t="shared" si="10"/>
        <v>3.6</v>
      </c>
      <c r="H119" s="10">
        <v>34.06</v>
      </c>
      <c r="I119" s="17">
        <f t="shared" si="11"/>
        <v>122.61600000000001</v>
      </c>
    </row>
    <row r="120" spans="2:9" x14ac:dyDescent="0.25">
      <c r="B120" s="13" t="s">
        <v>127</v>
      </c>
      <c r="C120" s="2" t="s">
        <v>3</v>
      </c>
      <c r="D120" s="4">
        <v>750</v>
      </c>
      <c r="E120" s="2" t="s">
        <v>12</v>
      </c>
      <c r="F120" s="6">
        <v>3</v>
      </c>
      <c r="G120" s="9">
        <f t="shared" si="10"/>
        <v>3</v>
      </c>
      <c r="H120" s="10">
        <v>27.99</v>
      </c>
      <c r="I120" s="17">
        <f t="shared" si="11"/>
        <v>83.97</v>
      </c>
    </row>
    <row r="121" spans="2:9" x14ac:dyDescent="0.25">
      <c r="B121" s="13" t="s">
        <v>128</v>
      </c>
      <c r="C121" s="2" t="s">
        <v>3</v>
      </c>
      <c r="D121" s="4">
        <v>1</v>
      </c>
      <c r="E121" s="2" t="s">
        <v>55</v>
      </c>
      <c r="F121" s="6">
        <v>3.55</v>
      </c>
      <c r="G121" s="9">
        <f t="shared" si="10"/>
        <v>3.55</v>
      </c>
      <c r="H121" s="10">
        <v>31.99</v>
      </c>
      <c r="I121" s="17">
        <f t="shared" si="11"/>
        <v>113.5645</v>
      </c>
    </row>
    <row r="122" spans="2:9" x14ac:dyDescent="0.25">
      <c r="B122" s="13" t="s">
        <v>129</v>
      </c>
      <c r="C122" s="2" t="s">
        <v>3</v>
      </c>
      <c r="D122" s="4">
        <v>1</v>
      </c>
      <c r="E122" s="2" t="s">
        <v>55</v>
      </c>
      <c r="F122" s="6">
        <v>0.2</v>
      </c>
      <c r="G122" s="9">
        <f t="shared" si="10"/>
        <v>0.2</v>
      </c>
      <c r="H122" s="10">
        <v>10</v>
      </c>
      <c r="I122" s="17">
        <f t="shared" si="11"/>
        <v>2</v>
      </c>
    </row>
    <row r="123" spans="2:9" ht="23.25" x14ac:dyDescent="0.25">
      <c r="B123" s="13" t="s">
        <v>130</v>
      </c>
      <c r="C123" s="2" t="s">
        <v>3</v>
      </c>
      <c r="D123" s="4">
        <v>1</v>
      </c>
      <c r="E123" s="2" t="s">
        <v>55</v>
      </c>
      <c r="F123" s="6">
        <v>3</v>
      </c>
      <c r="G123" s="9">
        <f t="shared" si="10"/>
        <v>3</v>
      </c>
      <c r="H123" s="10">
        <v>10.73</v>
      </c>
      <c r="I123" s="17">
        <f t="shared" si="11"/>
        <v>32.19</v>
      </c>
    </row>
    <row r="124" spans="2:9" x14ac:dyDescent="0.25">
      <c r="B124" s="13" t="s">
        <v>131</v>
      </c>
      <c r="C124" s="2" t="s">
        <v>3</v>
      </c>
      <c r="D124" s="4">
        <v>1</v>
      </c>
      <c r="E124" s="2" t="s">
        <v>55</v>
      </c>
      <c r="F124" s="6">
        <v>0.6</v>
      </c>
      <c r="G124" s="9">
        <f t="shared" si="10"/>
        <v>0.6</v>
      </c>
      <c r="H124" s="10">
        <v>10.73</v>
      </c>
      <c r="I124" s="17">
        <f t="shared" si="11"/>
        <v>6.4379999999999997</v>
      </c>
    </row>
    <row r="125" spans="2:9" ht="23.25" customHeight="1" x14ac:dyDescent="0.25">
      <c r="B125" s="13" t="s">
        <v>132</v>
      </c>
      <c r="C125" s="2" t="s">
        <v>3</v>
      </c>
      <c r="D125" s="4">
        <v>1</v>
      </c>
      <c r="E125" s="2" t="s">
        <v>55</v>
      </c>
      <c r="F125" s="6">
        <v>9.5500000000000007</v>
      </c>
      <c r="G125" s="9">
        <f t="shared" si="10"/>
        <v>9.5500000000000007</v>
      </c>
      <c r="H125" s="10">
        <v>10.73</v>
      </c>
      <c r="I125" s="17">
        <f t="shared" si="11"/>
        <v>102.47150000000001</v>
      </c>
    </row>
    <row r="126" spans="2:9" ht="23.25" customHeight="1" x14ac:dyDescent="0.25">
      <c r="B126" s="13" t="s">
        <v>133</v>
      </c>
      <c r="C126" s="2" t="s">
        <v>3</v>
      </c>
      <c r="D126" s="4">
        <v>1</v>
      </c>
      <c r="E126" s="2" t="s">
        <v>55</v>
      </c>
      <c r="F126" s="6">
        <v>2.85</v>
      </c>
      <c r="G126" s="9">
        <f t="shared" si="10"/>
        <v>2.85</v>
      </c>
      <c r="H126" s="10">
        <v>10.73</v>
      </c>
      <c r="I126" s="17">
        <f t="shared" si="11"/>
        <v>30.580500000000001</v>
      </c>
    </row>
    <row r="127" spans="2:9" x14ac:dyDescent="0.25">
      <c r="B127" s="13" t="s">
        <v>134</v>
      </c>
      <c r="C127" s="2" t="s">
        <v>3</v>
      </c>
      <c r="D127" s="4">
        <v>1</v>
      </c>
      <c r="E127" s="2" t="s">
        <v>55</v>
      </c>
      <c r="F127" s="6">
        <v>2.9</v>
      </c>
      <c r="G127" s="9">
        <f t="shared" si="10"/>
        <v>2.9</v>
      </c>
      <c r="H127" s="10">
        <v>11.99</v>
      </c>
      <c r="I127" s="17">
        <f t="shared" si="11"/>
        <v>34.771000000000001</v>
      </c>
    </row>
    <row r="128" spans="2:9" x14ac:dyDescent="0.25">
      <c r="B128" s="13" t="s">
        <v>135</v>
      </c>
      <c r="C128" s="2" t="s">
        <v>3</v>
      </c>
      <c r="D128" s="4">
        <v>750</v>
      </c>
      <c r="E128" s="2" t="s">
        <v>12</v>
      </c>
      <c r="F128" s="6">
        <v>8.4499999999999993</v>
      </c>
      <c r="G128" s="9">
        <f t="shared" si="10"/>
        <v>8.4499999999999993</v>
      </c>
      <c r="H128" s="10">
        <v>24.79</v>
      </c>
      <c r="I128" s="17">
        <f t="shared" si="11"/>
        <v>209.47549999999998</v>
      </c>
    </row>
    <row r="129" spans="2:9" x14ac:dyDescent="0.25">
      <c r="B129" s="13" t="s">
        <v>136</v>
      </c>
      <c r="C129" s="2" t="s">
        <v>3</v>
      </c>
      <c r="D129" s="4">
        <v>1</v>
      </c>
      <c r="E129" s="2" t="s">
        <v>55</v>
      </c>
      <c r="F129" s="6">
        <v>3.3</v>
      </c>
      <c r="G129" s="9">
        <f t="shared" si="10"/>
        <v>3.3</v>
      </c>
      <c r="H129" s="10">
        <v>34.42</v>
      </c>
      <c r="I129" s="17">
        <f t="shared" si="11"/>
        <v>113.586</v>
      </c>
    </row>
    <row r="130" spans="2:9" x14ac:dyDescent="0.25">
      <c r="B130" s="13" t="s">
        <v>137</v>
      </c>
      <c r="C130" s="2" t="s">
        <v>3</v>
      </c>
      <c r="D130" s="4">
        <v>1</v>
      </c>
      <c r="E130" s="2" t="s">
        <v>55</v>
      </c>
      <c r="F130" s="6">
        <v>0.65</v>
      </c>
      <c r="G130" s="9">
        <f t="shared" si="10"/>
        <v>0.65</v>
      </c>
      <c r="H130" s="10">
        <v>26.22</v>
      </c>
      <c r="I130" s="17">
        <f t="shared" si="11"/>
        <v>17.042999999999999</v>
      </c>
    </row>
    <row r="131" spans="2:9" x14ac:dyDescent="0.25">
      <c r="B131" s="13" t="s">
        <v>138</v>
      </c>
      <c r="C131" s="2" t="s">
        <v>3</v>
      </c>
      <c r="D131" s="4">
        <v>1</v>
      </c>
      <c r="E131" s="2" t="s">
        <v>55</v>
      </c>
      <c r="F131" s="6">
        <v>0.5</v>
      </c>
      <c r="G131" s="9">
        <f t="shared" si="10"/>
        <v>0.5</v>
      </c>
      <c r="H131" s="10">
        <v>29.43</v>
      </c>
      <c r="I131" s="17">
        <f t="shared" si="11"/>
        <v>14.715</v>
      </c>
    </row>
    <row r="132" spans="2:9" ht="23.25" customHeight="1" x14ac:dyDescent="0.25">
      <c r="B132" s="13" t="s">
        <v>139</v>
      </c>
      <c r="C132" s="2" t="s">
        <v>3</v>
      </c>
      <c r="D132" s="4">
        <v>375</v>
      </c>
      <c r="E132" s="2" t="s">
        <v>12</v>
      </c>
      <c r="F132" s="6">
        <v>1</v>
      </c>
      <c r="G132" s="9">
        <f t="shared" si="10"/>
        <v>1</v>
      </c>
      <c r="H132" s="10">
        <v>3.7</v>
      </c>
      <c r="I132" s="17">
        <f t="shared" si="11"/>
        <v>3.7</v>
      </c>
    </row>
    <row r="133" spans="2:9" x14ac:dyDescent="0.25">
      <c r="B133" s="13" t="s">
        <v>140</v>
      </c>
      <c r="C133" s="2" t="s">
        <v>3</v>
      </c>
      <c r="D133" s="4">
        <v>750</v>
      </c>
      <c r="E133" s="2" t="s">
        <v>12</v>
      </c>
      <c r="F133" s="6">
        <v>0.65</v>
      </c>
      <c r="G133" s="9">
        <f t="shared" si="10"/>
        <v>0.65</v>
      </c>
      <c r="H133" s="10">
        <v>16.38</v>
      </c>
      <c r="I133" s="17">
        <f t="shared" si="11"/>
        <v>10.647</v>
      </c>
    </row>
    <row r="134" spans="2:9" x14ac:dyDescent="0.25">
      <c r="B134" s="13" t="s">
        <v>141</v>
      </c>
      <c r="C134" s="2" t="s">
        <v>3</v>
      </c>
      <c r="D134" s="4">
        <v>1</v>
      </c>
      <c r="E134" s="2" t="s">
        <v>55</v>
      </c>
      <c r="F134" s="6">
        <v>2.95</v>
      </c>
      <c r="G134" s="9">
        <f t="shared" si="10"/>
        <v>2.95</v>
      </c>
      <c r="H134" s="10">
        <v>5.05</v>
      </c>
      <c r="I134" s="17">
        <f t="shared" si="11"/>
        <v>14.897500000000001</v>
      </c>
    </row>
    <row r="135" spans="2:9" x14ac:dyDescent="0.25">
      <c r="B135" s="13" t="s">
        <v>142</v>
      </c>
      <c r="C135" s="2" t="s">
        <v>3</v>
      </c>
      <c r="D135" s="4">
        <v>1</v>
      </c>
      <c r="E135" s="2" t="s">
        <v>55</v>
      </c>
      <c r="F135" s="6">
        <v>4.55</v>
      </c>
      <c r="G135" s="9">
        <f t="shared" si="10"/>
        <v>4.55</v>
      </c>
      <c r="H135" s="10">
        <v>5.05</v>
      </c>
      <c r="I135" s="17">
        <f t="shared" si="11"/>
        <v>22.977499999999999</v>
      </c>
    </row>
    <row r="136" spans="2:9" x14ac:dyDescent="0.25">
      <c r="B136" s="13" t="s">
        <v>143</v>
      </c>
      <c r="C136" s="2" t="s">
        <v>3</v>
      </c>
      <c r="D136" s="4">
        <v>1</v>
      </c>
      <c r="E136" s="2" t="s">
        <v>55</v>
      </c>
      <c r="F136" s="6">
        <v>1.5</v>
      </c>
      <c r="G136" s="9">
        <f t="shared" si="10"/>
        <v>1.5</v>
      </c>
      <c r="H136" s="10">
        <v>5.92</v>
      </c>
      <c r="I136" s="17">
        <f t="shared" si="11"/>
        <v>8.879999999999999</v>
      </c>
    </row>
    <row r="137" spans="2:9" x14ac:dyDescent="0.25">
      <c r="B137" s="13" t="s">
        <v>144</v>
      </c>
      <c r="C137" s="2" t="s">
        <v>3</v>
      </c>
      <c r="D137" s="4">
        <v>1</v>
      </c>
      <c r="E137" s="2" t="s">
        <v>55</v>
      </c>
      <c r="F137" s="6">
        <v>6.1</v>
      </c>
      <c r="G137" s="9">
        <f t="shared" si="10"/>
        <v>6.1</v>
      </c>
      <c r="H137" s="10">
        <v>5.42</v>
      </c>
      <c r="I137" s="17">
        <f t="shared" si="11"/>
        <v>33.061999999999998</v>
      </c>
    </row>
    <row r="138" spans="2:9" x14ac:dyDescent="0.25">
      <c r="B138" s="13" t="s">
        <v>145</v>
      </c>
      <c r="C138" s="2" t="s">
        <v>3</v>
      </c>
      <c r="D138" s="4">
        <v>1</v>
      </c>
      <c r="E138" s="2" t="s">
        <v>55</v>
      </c>
      <c r="F138" s="6">
        <v>2.85</v>
      </c>
      <c r="G138" s="9">
        <f t="shared" si="10"/>
        <v>2.85</v>
      </c>
      <c r="H138" s="10">
        <v>22.13</v>
      </c>
      <c r="I138" s="17">
        <f t="shared" si="11"/>
        <v>63.070500000000003</v>
      </c>
    </row>
    <row r="139" spans="2:9" x14ac:dyDescent="0.25">
      <c r="B139" s="15" t="s">
        <v>146</v>
      </c>
      <c r="C139" s="3"/>
      <c r="D139" s="3"/>
      <c r="E139" s="3"/>
      <c r="F139" s="8">
        <f>SUM(F117:F138)</f>
        <v>63.45</v>
      </c>
      <c r="G139" s="8">
        <f>SUM(G117:G138)</f>
        <v>63.45</v>
      </c>
      <c r="H139" s="8"/>
      <c r="I139" s="19">
        <f>SUM(I117:I138)</f>
        <v>1102.7335</v>
      </c>
    </row>
    <row r="140" spans="2:9" ht="23.25" customHeight="1" x14ac:dyDescent="0.25">
      <c r="B140" s="13" t="s">
        <v>147</v>
      </c>
      <c r="C140" s="2" t="s">
        <v>3</v>
      </c>
      <c r="D140" s="4">
        <v>750</v>
      </c>
      <c r="E140" s="2" t="s">
        <v>12</v>
      </c>
      <c r="F140" s="6">
        <v>2</v>
      </c>
      <c r="G140" s="9">
        <f t="shared" ref="G140:G146" si="12">SUM(F140)</f>
        <v>2</v>
      </c>
      <c r="H140" s="10">
        <v>29.3</v>
      </c>
      <c r="I140" s="17">
        <f t="shared" ref="I140:I146" si="13">G140*H140</f>
        <v>58.6</v>
      </c>
    </row>
    <row r="141" spans="2:9" x14ac:dyDescent="0.25">
      <c r="B141" s="13" t="s">
        <v>148</v>
      </c>
      <c r="C141" s="2" t="s">
        <v>3</v>
      </c>
      <c r="D141" s="4">
        <v>1</v>
      </c>
      <c r="E141" s="2" t="s">
        <v>55</v>
      </c>
      <c r="F141" s="6">
        <v>1.1499999999999999</v>
      </c>
      <c r="G141" s="9">
        <f t="shared" si="12"/>
        <v>1.1499999999999999</v>
      </c>
      <c r="H141" s="10">
        <v>20.8</v>
      </c>
      <c r="I141" s="17">
        <f t="shared" si="13"/>
        <v>23.919999999999998</v>
      </c>
    </row>
    <row r="142" spans="2:9" ht="23.25" customHeight="1" x14ac:dyDescent="0.25">
      <c r="B142" s="13" t="s">
        <v>149</v>
      </c>
      <c r="C142" s="2" t="s">
        <v>3</v>
      </c>
      <c r="D142" s="4">
        <v>1</v>
      </c>
      <c r="E142" s="2" t="s">
        <v>55</v>
      </c>
      <c r="F142" s="6">
        <v>1.55</v>
      </c>
      <c r="G142" s="9">
        <f t="shared" si="12"/>
        <v>1.55</v>
      </c>
      <c r="H142" s="10">
        <v>41.02</v>
      </c>
      <c r="I142" s="17">
        <f t="shared" si="13"/>
        <v>63.58100000000001</v>
      </c>
    </row>
    <row r="143" spans="2:9" ht="23.25" customHeight="1" x14ac:dyDescent="0.25">
      <c r="B143" s="13" t="s">
        <v>150</v>
      </c>
      <c r="C143" s="2" t="s">
        <v>3</v>
      </c>
      <c r="D143" s="4">
        <v>1</v>
      </c>
      <c r="E143" s="2" t="s">
        <v>55</v>
      </c>
      <c r="F143" s="6">
        <v>2.4500000000000002</v>
      </c>
      <c r="G143" s="9">
        <f t="shared" si="12"/>
        <v>2.4500000000000002</v>
      </c>
      <c r="H143" s="10">
        <v>41.99</v>
      </c>
      <c r="I143" s="17">
        <f t="shared" si="13"/>
        <v>102.87550000000002</v>
      </c>
    </row>
    <row r="144" spans="2:9" ht="23.25" customHeight="1" x14ac:dyDescent="0.25">
      <c r="B144" s="13" t="s">
        <v>151</v>
      </c>
      <c r="C144" s="2" t="s">
        <v>3</v>
      </c>
      <c r="D144" s="4">
        <v>750</v>
      </c>
      <c r="E144" s="2" t="s">
        <v>12</v>
      </c>
      <c r="F144" s="6">
        <v>0.35</v>
      </c>
      <c r="G144" s="9">
        <f t="shared" si="12"/>
        <v>0.35</v>
      </c>
      <c r="H144" s="10">
        <v>32.24</v>
      </c>
      <c r="I144" s="17">
        <f t="shared" si="13"/>
        <v>11.284000000000001</v>
      </c>
    </row>
    <row r="145" spans="2:9" ht="23.25" customHeight="1" x14ac:dyDescent="0.25">
      <c r="B145" s="13" t="s">
        <v>152</v>
      </c>
      <c r="C145" s="2" t="s">
        <v>3</v>
      </c>
      <c r="D145" s="4">
        <v>750</v>
      </c>
      <c r="E145" s="2" t="s">
        <v>12</v>
      </c>
      <c r="F145" s="6">
        <v>2.4</v>
      </c>
      <c r="G145" s="9">
        <f t="shared" si="12"/>
        <v>2.4</v>
      </c>
      <c r="H145" s="10">
        <v>75.989999999999995</v>
      </c>
      <c r="I145" s="17">
        <f t="shared" si="13"/>
        <v>182.37599999999998</v>
      </c>
    </row>
    <row r="146" spans="2:9" x14ac:dyDescent="0.25">
      <c r="B146" s="13" t="s">
        <v>153</v>
      </c>
      <c r="C146" s="2" t="s">
        <v>3</v>
      </c>
      <c r="D146" s="4">
        <v>750</v>
      </c>
      <c r="E146" s="2" t="s">
        <v>12</v>
      </c>
      <c r="F146" s="6">
        <v>3.7</v>
      </c>
      <c r="G146" s="9">
        <f t="shared" si="12"/>
        <v>3.7</v>
      </c>
      <c r="H146" s="10">
        <v>10.39</v>
      </c>
      <c r="I146" s="17">
        <f t="shared" si="13"/>
        <v>38.443000000000005</v>
      </c>
    </row>
    <row r="147" spans="2:9" x14ac:dyDescent="0.25">
      <c r="B147" s="15" t="s">
        <v>154</v>
      </c>
      <c r="C147" s="3"/>
      <c r="D147" s="3"/>
      <c r="E147" s="3"/>
      <c r="F147" s="8">
        <f>SUM(F140:F146)</f>
        <v>13.600000000000001</v>
      </c>
      <c r="G147" s="8">
        <f>SUM(G140:G146)</f>
        <v>13.600000000000001</v>
      </c>
      <c r="H147" s="8"/>
      <c r="I147" s="19">
        <f>SUM(I140:I146)</f>
        <v>481.0795</v>
      </c>
    </row>
    <row r="148" spans="2:9" x14ac:dyDescent="0.25">
      <c r="B148" s="13" t="s">
        <v>155</v>
      </c>
      <c r="C148" s="2" t="s">
        <v>3</v>
      </c>
      <c r="D148" s="4">
        <v>1</v>
      </c>
      <c r="E148" s="2" t="s">
        <v>55</v>
      </c>
      <c r="F148" s="6">
        <v>6.2</v>
      </c>
      <c r="G148" s="9">
        <f t="shared" ref="G148:G161" si="14">SUM(F148)</f>
        <v>6.2</v>
      </c>
      <c r="H148" s="10">
        <v>29.59</v>
      </c>
      <c r="I148" s="17">
        <f t="shared" ref="I148:I161" si="15">G148*H148</f>
        <v>183.458</v>
      </c>
    </row>
    <row r="149" spans="2:9" x14ac:dyDescent="0.25">
      <c r="B149" s="13" t="s">
        <v>156</v>
      </c>
      <c r="C149" s="2" t="s">
        <v>3</v>
      </c>
      <c r="D149" s="4">
        <v>1</v>
      </c>
      <c r="E149" s="2" t="s">
        <v>55</v>
      </c>
      <c r="F149" s="6">
        <v>1.25</v>
      </c>
      <c r="G149" s="9">
        <f t="shared" si="14"/>
        <v>1.25</v>
      </c>
      <c r="H149" s="10">
        <v>27.99</v>
      </c>
      <c r="I149" s="17">
        <f t="shared" si="15"/>
        <v>34.987499999999997</v>
      </c>
    </row>
    <row r="150" spans="2:9" x14ac:dyDescent="0.25">
      <c r="B150" s="13" t="s">
        <v>157</v>
      </c>
      <c r="C150" s="2" t="s">
        <v>3</v>
      </c>
      <c r="D150" s="4">
        <v>750</v>
      </c>
      <c r="E150" s="2" t="s">
        <v>12</v>
      </c>
      <c r="F150" s="6">
        <v>1.1000000000000001</v>
      </c>
      <c r="G150" s="9">
        <f t="shared" si="14"/>
        <v>1.1000000000000001</v>
      </c>
      <c r="H150" s="10">
        <v>367.98998999999998</v>
      </c>
      <c r="I150" s="17">
        <f t="shared" si="15"/>
        <v>404.78898900000002</v>
      </c>
    </row>
    <row r="151" spans="2:9" x14ac:dyDescent="0.25">
      <c r="B151" s="13" t="s">
        <v>158</v>
      </c>
      <c r="C151" s="2" t="s">
        <v>3</v>
      </c>
      <c r="D151" s="4">
        <v>750</v>
      </c>
      <c r="E151" s="2" t="s">
        <v>12</v>
      </c>
      <c r="F151" s="6">
        <v>1.1000000000000001</v>
      </c>
      <c r="G151" s="9">
        <f t="shared" si="14"/>
        <v>1.1000000000000001</v>
      </c>
      <c r="H151" s="10">
        <v>92.11</v>
      </c>
      <c r="I151" s="17">
        <f t="shared" si="15"/>
        <v>101.32100000000001</v>
      </c>
    </row>
    <row r="152" spans="2:9" ht="23.25" customHeight="1" x14ac:dyDescent="0.25">
      <c r="B152" s="13" t="s">
        <v>159</v>
      </c>
      <c r="C152" s="2" t="s">
        <v>3</v>
      </c>
      <c r="D152" s="4">
        <v>750</v>
      </c>
      <c r="E152" s="2" t="s">
        <v>12</v>
      </c>
      <c r="F152" s="6">
        <v>0.75</v>
      </c>
      <c r="G152" s="9">
        <f t="shared" si="14"/>
        <v>0.75</v>
      </c>
      <c r="H152" s="10">
        <v>149.16999999999999</v>
      </c>
      <c r="I152" s="17">
        <f t="shared" si="15"/>
        <v>111.8775</v>
      </c>
    </row>
    <row r="153" spans="2:9" x14ac:dyDescent="0.25">
      <c r="B153" s="13" t="s">
        <v>160</v>
      </c>
      <c r="C153" s="2" t="s">
        <v>3</v>
      </c>
      <c r="D153" s="4">
        <v>750</v>
      </c>
      <c r="E153" s="2" t="s">
        <v>12</v>
      </c>
      <c r="F153" s="6">
        <v>2.0499999999999998</v>
      </c>
      <c r="G153" s="9">
        <f t="shared" si="14"/>
        <v>2.0499999999999998</v>
      </c>
      <c r="H153" s="10">
        <v>35.19</v>
      </c>
      <c r="I153" s="17">
        <f t="shared" si="15"/>
        <v>72.139499999999984</v>
      </c>
    </row>
    <row r="154" spans="2:9" x14ac:dyDescent="0.25">
      <c r="B154" s="13" t="s">
        <v>161</v>
      </c>
      <c r="C154" s="2" t="s">
        <v>3</v>
      </c>
      <c r="D154" s="4">
        <v>750</v>
      </c>
      <c r="E154" s="2" t="s">
        <v>12</v>
      </c>
      <c r="F154" s="6">
        <v>0.55000000000000004</v>
      </c>
      <c r="G154" s="9">
        <f t="shared" si="14"/>
        <v>0.55000000000000004</v>
      </c>
      <c r="H154" s="10">
        <v>24.79</v>
      </c>
      <c r="I154" s="17">
        <f t="shared" si="15"/>
        <v>13.634500000000001</v>
      </c>
    </row>
    <row r="155" spans="2:9" x14ac:dyDescent="0.25">
      <c r="B155" s="13" t="s">
        <v>162</v>
      </c>
      <c r="C155" s="2" t="s">
        <v>3</v>
      </c>
      <c r="D155" s="4">
        <v>750</v>
      </c>
      <c r="E155" s="2" t="s">
        <v>12</v>
      </c>
      <c r="F155" s="6">
        <v>2.7</v>
      </c>
      <c r="G155" s="9">
        <f t="shared" si="14"/>
        <v>2.7</v>
      </c>
      <c r="H155" s="10">
        <v>28.26</v>
      </c>
      <c r="I155" s="17">
        <f t="shared" si="15"/>
        <v>76.302000000000007</v>
      </c>
    </row>
    <row r="156" spans="2:9" x14ac:dyDescent="0.25">
      <c r="B156" s="13" t="s">
        <v>163</v>
      </c>
      <c r="C156" s="2" t="s">
        <v>3</v>
      </c>
      <c r="D156" s="4">
        <v>1</v>
      </c>
      <c r="E156" s="2" t="s">
        <v>55</v>
      </c>
      <c r="F156" s="6">
        <v>4.1500000000000004</v>
      </c>
      <c r="G156" s="9">
        <f t="shared" si="14"/>
        <v>4.1500000000000004</v>
      </c>
      <c r="H156" s="10">
        <v>19.79</v>
      </c>
      <c r="I156" s="17">
        <f t="shared" si="15"/>
        <v>82.128500000000003</v>
      </c>
    </row>
    <row r="157" spans="2:9" x14ac:dyDescent="0.25">
      <c r="B157" s="13" t="s">
        <v>164</v>
      </c>
      <c r="C157" s="2" t="s">
        <v>3</v>
      </c>
      <c r="D157" s="4">
        <v>1</v>
      </c>
      <c r="E157" s="2" t="s">
        <v>55</v>
      </c>
      <c r="F157" s="6">
        <v>4.7</v>
      </c>
      <c r="G157" s="9">
        <f t="shared" si="14"/>
        <v>4.7</v>
      </c>
      <c r="H157" s="10">
        <v>8.76</v>
      </c>
      <c r="I157" s="17">
        <f t="shared" si="15"/>
        <v>41.171999999999997</v>
      </c>
    </row>
    <row r="158" spans="2:9" x14ac:dyDescent="0.25">
      <c r="B158" s="13" t="s">
        <v>165</v>
      </c>
      <c r="C158" s="2" t="s">
        <v>3</v>
      </c>
      <c r="D158" s="4">
        <v>1</v>
      </c>
      <c r="E158" s="2" t="s">
        <v>55</v>
      </c>
      <c r="F158" s="6">
        <v>3.15</v>
      </c>
      <c r="G158" s="9">
        <f t="shared" si="14"/>
        <v>3.15</v>
      </c>
      <c r="H158" s="10">
        <v>39.19</v>
      </c>
      <c r="I158" s="17">
        <f t="shared" si="15"/>
        <v>123.4485</v>
      </c>
    </row>
    <row r="159" spans="2:9" ht="23.25" customHeight="1" x14ac:dyDescent="0.25">
      <c r="B159" s="13" t="s">
        <v>166</v>
      </c>
      <c r="C159" s="2" t="s">
        <v>3</v>
      </c>
      <c r="D159" s="4">
        <v>750</v>
      </c>
      <c r="E159" s="2" t="s">
        <v>12</v>
      </c>
      <c r="F159" s="6">
        <v>1.2</v>
      </c>
      <c r="G159" s="9">
        <f t="shared" si="14"/>
        <v>1.2</v>
      </c>
      <c r="H159" s="10">
        <v>69.19</v>
      </c>
      <c r="I159" s="17">
        <f t="shared" si="15"/>
        <v>83.027999999999992</v>
      </c>
    </row>
    <row r="160" spans="2:9" ht="23.25" customHeight="1" x14ac:dyDescent="0.25">
      <c r="B160" s="13" t="s">
        <v>167</v>
      </c>
      <c r="C160" s="2" t="s">
        <v>3</v>
      </c>
      <c r="D160" s="4">
        <v>1</v>
      </c>
      <c r="E160" s="2" t="s">
        <v>55</v>
      </c>
      <c r="F160" s="6">
        <v>3.6</v>
      </c>
      <c r="G160" s="9">
        <f t="shared" si="14"/>
        <v>3.6</v>
      </c>
      <c r="H160" s="10">
        <v>22.39</v>
      </c>
      <c r="I160" s="17">
        <f t="shared" si="15"/>
        <v>80.603999999999999</v>
      </c>
    </row>
    <row r="161" spans="2:9" x14ac:dyDescent="0.25">
      <c r="B161" s="13" t="s">
        <v>168</v>
      </c>
      <c r="C161" s="2" t="s">
        <v>3</v>
      </c>
      <c r="D161" s="4">
        <v>750</v>
      </c>
      <c r="E161" s="2" t="s">
        <v>12</v>
      </c>
      <c r="F161" s="6">
        <v>4.3</v>
      </c>
      <c r="G161" s="9">
        <f t="shared" si="14"/>
        <v>4.3</v>
      </c>
      <c r="H161" s="10">
        <v>41.59</v>
      </c>
      <c r="I161" s="17">
        <f t="shared" si="15"/>
        <v>178.83700000000002</v>
      </c>
    </row>
    <row r="162" spans="2:9" x14ac:dyDescent="0.25">
      <c r="B162" s="15" t="s">
        <v>169</v>
      </c>
      <c r="C162" s="3"/>
      <c r="D162" s="3"/>
      <c r="E162" s="3"/>
      <c r="F162" s="8">
        <f>SUM(F148:F161)</f>
        <v>36.799999999999997</v>
      </c>
      <c r="G162" s="8">
        <f>SUM(G148:G161)</f>
        <v>36.799999999999997</v>
      </c>
      <c r="H162" s="8"/>
      <c r="I162" s="19">
        <f>SUM(I148:I161)</f>
        <v>1587.726989</v>
      </c>
    </row>
    <row r="163" spans="2:9" x14ac:dyDescent="0.25">
      <c r="B163" s="13" t="s">
        <v>170</v>
      </c>
      <c r="C163" s="2" t="s">
        <v>3</v>
      </c>
      <c r="D163" s="4">
        <v>1</v>
      </c>
      <c r="E163" s="2" t="s">
        <v>55</v>
      </c>
      <c r="F163" s="6">
        <v>1.25</v>
      </c>
      <c r="G163" s="9">
        <f t="shared" ref="G163:G178" si="16">SUM(F163)</f>
        <v>1.25</v>
      </c>
      <c r="H163" s="10">
        <v>19.22</v>
      </c>
      <c r="I163" s="17">
        <f t="shared" ref="I163:I178" si="17">G163*H163</f>
        <v>24.024999999999999</v>
      </c>
    </row>
    <row r="164" spans="2:9" x14ac:dyDescent="0.25">
      <c r="B164" s="13" t="s">
        <v>171</v>
      </c>
      <c r="C164" s="2" t="s">
        <v>3</v>
      </c>
      <c r="D164" s="4">
        <v>750</v>
      </c>
      <c r="E164" s="2" t="s">
        <v>12</v>
      </c>
      <c r="F164" s="6">
        <v>0.65</v>
      </c>
      <c r="G164" s="9">
        <f t="shared" si="16"/>
        <v>0.65</v>
      </c>
      <c r="H164" s="10">
        <v>22.49</v>
      </c>
      <c r="I164" s="17">
        <f t="shared" si="17"/>
        <v>14.618499999999999</v>
      </c>
    </row>
    <row r="165" spans="2:9" x14ac:dyDescent="0.25">
      <c r="B165" s="13" t="s">
        <v>172</v>
      </c>
      <c r="C165" s="2" t="s">
        <v>3</v>
      </c>
      <c r="D165" s="4">
        <v>1</v>
      </c>
      <c r="E165" s="2" t="s">
        <v>55</v>
      </c>
      <c r="F165" s="6">
        <v>1.7</v>
      </c>
      <c r="G165" s="9">
        <f t="shared" si="16"/>
        <v>1.7</v>
      </c>
      <c r="H165" s="10">
        <v>29.77</v>
      </c>
      <c r="I165" s="17">
        <f t="shared" si="17"/>
        <v>50.608999999999995</v>
      </c>
    </row>
    <row r="166" spans="2:9" x14ac:dyDescent="0.25">
      <c r="B166" s="13" t="s">
        <v>173</v>
      </c>
      <c r="C166" s="2" t="s">
        <v>3</v>
      </c>
      <c r="D166" s="4">
        <v>1</v>
      </c>
      <c r="E166" s="2" t="s">
        <v>55</v>
      </c>
      <c r="F166" s="6">
        <v>3</v>
      </c>
      <c r="G166" s="9">
        <f t="shared" si="16"/>
        <v>3</v>
      </c>
      <c r="H166" s="10">
        <v>27.19</v>
      </c>
      <c r="I166" s="17">
        <f t="shared" si="17"/>
        <v>81.570000000000007</v>
      </c>
    </row>
    <row r="167" spans="2:9" x14ac:dyDescent="0.25">
      <c r="B167" s="13" t="s">
        <v>174</v>
      </c>
      <c r="C167" s="2" t="s">
        <v>3</v>
      </c>
      <c r="D167" s="4">
        <v>1</v>
      </c>
      <c r="E167" s="2" t="s">
        <v>55</v>
      </c>
      <c r="F167" s="6">
        <v>3.5</v>
      </c>
      <c r="G167" s="9">
        <f t="shared" si="16"/>
        <v>3.5</v>
      </c>
      <c r="H167" s="10">
        <v>19.989999999999998</v>
      </c>
      <c r="I167" s="17">
        <f t="shared" si="17"/>
        <v>69.964999999999989</v>
      </c>
    </row>
    <row r="168" spans="2:9" x14ac:dyDescent="0.25">
      <c r="B168" s="13" t="s">
        <v>175</v>
      </c>
      <c r="C168" s="2" t="s">
        <v>3</v>
      </c>
      <c r="D168" s="4">
        <v>1</v>
      </c>
      <c r="E168" s="2" t="s">
        <v>55</v>
      </c>
      <c r="F168" s="6">
        <v>4.0999999999999996</v>
      </c>
      <c r="G168" s="9">
        <f t="shared" si="16"/>
        <v>4.0999999999999996</v>
      </c>
      <c r="H168" s="10">
        <v>19.989999999999998</v>
      </c>
      <c r="I168" s="17">
        <f t="shared" si="17"/>
        <v>81.958999999999989</v>
      </c>
    </row>
    <row r="169" spans="2:9" x14ac:dyDescent="0.25">
      <c r="B169" s="13" t="s">
        <v>176</v>
      </c>
      <c r="C169" s="2" t="s">
        <v>3</v>
      </c>
      <c r="D169" s="4">
        <v>1</v>
      </c>
      <c r="E169" s="2" t="s">
        <v>55</v>
      </c>
      <c r="F169" s="6">
        <v>2.4500000000000002</v>
      </c>
      <c r="G169" s="9">
        <f t="shared" si="16"/>
        <v>2.4500000000000002</v>
      </c>
      <c r="H169" s="10">
        <v>19.989999999999998</v>
      </c>
      <c r="I169" s="17">
        <f t="shared" si="17"/>
        <v>48.975499999999997</v>
      </c>
    </row>
    <row r="170" spans="2:9" x14ac:dyDescent="0.25">
      <c r="B170" s="13" t="s">
        <v>177</v>
      </c>
      <c r="C170" s="2" t="s">
        <v>3</v>
      </c>
      <c r="D170" s="4">
        <v>1</v>
      </c>
      <c r="E170" s="2" t="s">
        <v>55</v>
      </c>
      <c r="F170" s="6">
        <v>1.2</v>
      </c>
      <c r="G170" s="9">
        <f t="shared" si="16"/>
        <v>1.2</v>
      </c>
      <c r="H170" s="10">
        <v>12.79</v>
      </c>
      <c r="I170" s="17">
        <f t="shared" si="17"/>
        <v>15.347999999999999</v>
      </c>
    </row>
    <row r="171" spans="2:9" x14ac:dyDescent="0.25">
      <c r="B171" s="13" t="s">
        <v>178</v>
      </c>
      <c r="C171" s="2" t="s">
        <v>3</v>
      </c>
      <c r="D171" s="4">
        <v>1</v>
      </c>
      <c r="E171" s="2" t="s">
        <v>55</v>
      </c>
      <c r="F171" s="6">
        <v>1.6</v>
      </c>
      <c r="G171" s="9">
        <f t="shared" si="16"/>
        <v>1.6</v>
      </c>
      <c r="H171" s="10">
        <v>26.4</v>
      </c>
      <c r="I171" s="17">
        <f t="shared" si="17"/>
        <v>42.24</v>
      </c>
    </row>
    <row r="172" spans="2:9" x14ac:dyDescent="0.25">
      <c r="B172" s="13" t="s">
        <v>179</v>
      </c>
      <c r="C172" s="2" t="s">
        <v>3</v>
      </c>
      <c r="D172" s="4">
        <v>1</v>
      </c>
      <c r="E172" s="2" t="s">
        <v>55</v>
      </c>
      <c r="F172" s="6">
        <v>1.05</v>
      </c>
      <c r="G172" s="9">
        <f t="shared" si="16"/>
        <v>1.05</v>
      </c>
      <c r="H172" s="10">
        <v>25.49</v>
      </c>
      <c r="I172" s="17">
        <f t="shared" si="17"/>
        <v>26.764499999999998</v>
      </c>
    </row>
    <row r="173" spans="2:9" x14ac:dyDescent="0.25">
      <c r="B173" s="13" t="s">
        <v>180</v>
      </c>
      <c r="C173" s="2" t="s">
        <v>3</v>
      </c>
      <c r="D173" s="4">
        <v>1</v>
      </c>
      <c r="E173" s="2" t="s">
        <v>55</v>
      </c>
      <c r="F173" s="6">
        <v>0.5</v>
      </c>
      <c r="G173" s="9">
        <f t="shared" si="16"/>
        <v>0.5</v>
      </c>
      <c r="H173" s="10">
        <v>14.74</v>
      </c>
      <c r="I173" s="17">
        <f t="shared" si="17"/>
        <v>7.37</v>
      </c>
    </row>
    <row r="174" spans="2:9" x14ac:dyDescent="0.25">
      <c r="B174" s="13" t="s">
        <v>181</v>
      </c>
      <c r="C174" s="2" t="s">
        <v>3</v>
      </c>
      <c r="D174" s="4">
        <v>1</v>
      </c>
      <c r="E174" s="2" t="s">
        <v>55</v>
      </c>
      <c r="F174" s="6">
        <v>0.8</v>
      </c>
      <c r="G174" s="9">
        <f t="shared" si="16"/>
        <v>0.8</v>
      </c>
      <c r="H174" s="10">
        <v>21.95</v>
      </c>
      <c r="I174" s="17">
        <f t="shared" si="17"/>
        <v>17.559999999999999</v>
      </c>
    </row>
    <row r="175" spans="2:9" x14ac:dyDescent="0.25">
      <c r="B175" s="13" t="s">
        <v>182</v>
      </c>
      <c r="C175" s="2" t="s">
        <v>3</v>
      </c>
      <c r="D175" s="4">
        <v>1</v>
      </c>
      <c r="E175" s="2" t="s">
        <v>55</v>
      </c>
      <c r="F175" s="6">
        <v>3.25</v>
      </c>
      <c r="G175" s="9">
        <f t="shared" si="16"/>
        <v>3.25</v>
      </c>
      <c r="H175" s="10">
        <v>21.25</v>
      </c>
      <c r="I175" s="17">
        <f t="shared" si="17"/>
        <v>69.0625</v>
      </c>
    </row>
    <row r="176" spans="2:9" x14ac:dyDescent="0.25">
      <c r="B176" s="13" t="s">
        <v>183</v>
      </c>
      <c r="C176" s="2" t="s">
        <v>3</v>
      </c>
      <c r="D176" s="4">
        <v>1</v>
      </c>
      <c r="E176" s="2" t="s">
        <v>55</v>
      </c>
      <c r="F176" s="6">
        <v>3.85</v>
      </c>
      <c r="G176" s="9">
        <f t="shared" si="16"/>
        <v>3.85</v>
      </c>
      <c r="H176" s="10">
        <v>19.989999999999998</v>
      </c>
      <c r="I176" s="17">
        <f t="shared" si="17"/>
        <v>76.961500000000001</v>
      </c>
    </row>
    <row r="177" spans="2:9" x14ac:dyDescent="0.25">
      <c r="B177" s="13" t="s">
        <v>184</v>
      </c>
      <c r="C177" s="2" t="s">
        <v>3</v>
      </c>
      <c r="D177" s="4">
        <v>1</v>
      </c>
      <c r="E177" s="2" t="s">
        <v>55</v>
      </c>
      <c r="F177" s="6">
        <v>1.6099999999999999</v>
      </c>
      <c r="G177" s="9">
        <f t="shared" si="16"/>
        <v>1.6099999999999999</v>
      </c>
      <c r="H177" s="10">
        <v>5.55</v>
      </c>
      <c r="I177" s="17">
        <f t="shared" si="17"/>
        <v>8.9354999999999993</v>
      </c>
    </row>
    <row r="178" spans="2:9" x14ac:dyDescent="0.25">
      <c r="B178" s="13" t="s">
        <v>185</v>
      </c>
      <c r="C178" s="2" t="s">
        <v>3</v>
      </c>
      <c r="D178" s="4">
        <v>1</v>
      </c>
      <c r="E178" s="2" t="s">
        <v>55</v>
      </c>
      <c r="F178" s="6">
        <v>4.2</v>
      </c>
      <c r="G178" s="9">
        <f t="shared" si="16"/>
        <v>4.2</v>
      </c>
      <c r="H178" s="10">
        <v>21.3</v>
      </c>
      <c r="I178" s="17">
        <f t="shared" si="17"/>
        <v>89.460000000000008</v>
      </c>
    </row>
    <row r="179" spans="2:9" x14ac:dyDescent="0.25">
      <c r="B179" s="15" t="s">
        <v>186</v>
      </c>
      <c r="C179" s="3"/>
      <c r="D179" s="3"/>
      <c r="E179" s="3"/>
      <c r="F179" s="8">
        <f>SUM(F163:F178)</f>
        <v>34.71</v>
      </c>
      <c r="G179" s="8">
        <f>SUM(G163:G178)</f>
        <v>34.71</v>
      </c>
      <c r="H179" s="8"/>
      <c r="I179" s="19">
        <f>SUM(I163:I178)</f>
        <v>725.42400000000009</v>
      </c>
    </row>
    <row r="180" spans="2:9" x14ac:dyDescent="0.25">
      <c r="B180" s="14" t="s">
        <v>187</v>
      </c>
      <c r="C180" s="1"/>
      <c r="D180" s="1"/>
      <c r="E180" s="1"/>
      <c r="F180" s="7">
        <f>F69+F76+F108+F111+F116+F139+F147+F162+F179</f>
        <v>265.05999999999995</v>
      </c>
      <c r="G180" s="7">
        <f>G69+G76+G108+G111+G116+G139+G147+G162+G179</f>
        <v>265.05999999999995</v>
      </c>
      <c r="H180" s="7"/>
      <c r="I180" s="18">
        <f>I69+I76+I108+I111+I116+I139+I147+I162+I179</f>
        <v>6416.0424889999995</v>
      </c>
    </row>
    <row r="181" spans="2:9" x14ac:dyDescent="0.25">
      <c r="B181" s="13" t="s">
        <v>188</v>
      </c>
      <c r="C181" s="2" t="s">
        <v>3</v>
      </c>
      <c r="D181" s="4">
        <v>5</v>
      </c>
      <c r="E181" s="2" t="s">
        <v>33</v>
      </c>
      <c r="F181" s="6">
        <v>3.9</v>
      </c>
      <c r="G181" s="9">
        <f t="shared" ref="G181:G191" si="18">SUM(F181)</f>
        <v>3.9</v>
      </c>
      <c r="H181" s="10">
        <v>99.5</v>
      </c>
      <c r="I181" s="17">
        <f t="shared" ref="I181:I191" si="19">G181*H181</f>
        <v>388.05</v>
      </c>
    </row>
    <row r="182" spans="2:9" x14ac:dyDescent="0.25">
      <c r="B182" s="13" t="s">
        <v>189</v>
      </c>
      <c r="C182" s="2" t="s">
        <v>3</v>
      </c>
      <c r="D182" s="4">
        <v>5</v>
      </c>
      <c r="E182" s="2" t="s">
        <v>33</v>
      </c>
      <c r="F182" s="6">
        <v>3.85</v>
      </c>
      <c r="G182" s="9">
        <f t="shared" si="18"/>
        <v>3.85</v>
      </c>
      <c r="H182" s="10">
        <v>99.5</v>
      </c>
      <c r="I182" s="17">
        <f t="shared" si="19"/>
        <v>383.07499999999999</v>
      </c>
    </row>
    <row r="183" spans="2:9" x14ac:dyDescent="0.25">
      <c r="B183" s="13" t="s">
        <v>190</v>
      </c>
      <c r="C183" s="2" t="s">
        <v>3</v>
      </c>
      <c r="D183" s="4">
        <v>5</v>
      </c>
      <c r="E183" s="2" t="s">
        <v>33</v>
      </c>
      <c r="F183" s="6">
        <v>5.7</v>
      </c>
      <c r="G183" s="9">
        <f t="shared" si="18"/>
        <v>5.7</v>
      </c>
      <c r="H183" s="10">
        <v>99.5</v>
      </c>
      <c r="I183" s="17">
        <f t="shared" si="19"/>
        <v>567.15</v>
      </c>
    </row>
    <row r="184" spans="2:9" x14ac:dyDescent="0.25">
      <c r="B184" s="13" t="s">
        <v>191</v>
      </c>
      <c r="C184" s="2" t="s">
        <v>3</v>
      </c>
      <c r="D184" s="4">
        <v>5</v>
      </c>
      <c r="E184" s="2" t="s">
        <v>33</v>
      </c>
      <c r="F184" s="6">
        <v>3.7</v>
      </c>
      <c r="G184" s="9">
        <f t="shared" si="18"/>
        <v>3.7</v>
      </c>
      <c r="H184" s="10">
        <v>99.5</v>
      </c>
      <c r="I184" s="17">
        <f t="shared" si="19"/>
        <v>368.15000000000003</v>
      </c>
    </row>
    <row r="185" spans="2:9" x14ac:dyDescent="0.25">
      <c r="B185" s="13" t="s">
        <v>192</v>
      </c>
      <c r="C185" s="2" t="s">
        <v>3</v>
      </c>
      <c r="D185" s="4">
        <v>5</v>
      </c>
      <c r="E185" s="2" t="s">
        <v>33</v>
      </c>
      <c r="F185" s="6">
        <v>3.2</v>
      </c>
      <c r="G185" s="9">
        <f t="shared" si="18"/>
        <v>3.2</v>
      </c>
      <c r="H185" s="10">
        <v>99.5</v>
      </c>
      <c r="I185" s="17">
        <f t="shared" si="19"/>
        <v>318.40000000000003</v>
      </c>
    </row>
    <row r="186" spans="2:9" x14ac:dyDescent="0.25">
      <c r="B186" s="13" t="s">
        <v>193</v>
      </c>
      <c r="C186" s="2" t="s">
        <v>3</v>
      </c>
      <c r="D186" s="4">
        <v>250</v>
      </c>
      <c r="E186" s="2" t="s">
        <v>12</v>
      </c>
      <c r="F186" s="6">
        <v>35</v>
      </c>
      <c r="G186" s="9">
        <f t="shared" si="18"/>
        <v>35</v>
      </c>
      <c r="H186" s="10">
        <v>1.63</v>
      </c>
      <c r="I186" s="17">
        <f t="shared" si="19"/>
        <v>57.05</v>
      </c>
    </row>
    <row r="187" spans="2:9" x14ac:dyDescent="0.25">
      <c r="B187" s="13" t="s">
        <v>194</v>
      </c>
      <c r="C187" s="2" t="s">
        <v>3</v>
      </c>
      <c r="D187" s="5">
        <v>8.3999996185302734</v>
      </c>
      <c r="E187" s="2" t="s">
        <v>16</v>
      </c>
      <c r="F187" s="6">
        <v>9</v>
      </c>
      <c r="G187" s="9">
        <f t="shared" si="18"/>
        <v>9</v>
      </c>
      <c r="H187" s="10">
        <v>1.75</v>
      </c>
      <c r="I187" s="17">
        <f t="shared" si="19"/>
        <v>15.75</v>
      </c>
    </row>
    <row r="188" spans="2:9" x14ac:dyDescent="0.25">
      <c r="B188" s="13" t="s">
        <v>195</v>
      </c>
      <c r="C188" s="2" t="s">
        <v>3</v>
      </c>
      <c r="D188" s="5">
        <v>8.3999996185302734</v>
      </c>
      <c r="E188" s="2" t="s">
        <v>16</v>
      </c>
      <c r="F188" s="6">
        <v>24</v>
      </c>
      <c r="G188" s="9">
        <f t="shared" si="18"/>
        <v>24</v>
      </c>
      <c r="H188" s="10">
        <v>1.63</v>
      </c>
      <c r="I188" s="17">
        <f t="shared" si="19"/>
        <v>39.119999999999997</v>
      </c>
    </row>
    <row r="189" spans="2:9" x14ac:dyDescent="0.25">
      <c r="B189" s="13" t="s">
        <v>196</v>
      </c>
      <c r="C189" s="2" t="s">
        <v>3</v>
      </c>
      <c r="D189" s="4">
        <v>250</v>
      </c>
      <c r="E189" s="2" t="s">
        <v>12</v>
      </c>
      <c r="F189" s="6">
        <v>27</v>
      </c>
      <c r="G189" s="9">
        <f t="shared" si="18"/>
        <v>27</v>
      </c>
      <c r="H189" s="10">
        <v>1.75</v>
      </c>
      <c r="I189" s="17">
        <f t="shared" si="19"/>
        <v>47.25</v>
      </c>
    </row>
    <row r="190" spans="2:9" x14ac:dyDescent="0.25">
      <c r="B190" s="13" t="s">
        <v>197</v>
      </c>
      <c r="C190" s="2" t="s">
        <v>3</v>
      </c>
      <c r="D190" s="5">
        <v>8.3999996185302734</v>
      </c>
      <c r="E190" s="2" t="s">
        <v>16</v>
      </c>
      <c r="F190" s="6">
        <v>21</v>
      </c>
      <c r="G190" s="9">
        <f t="shared" si="18"/>
        <v>21</v>
      </c>
      <c r="H190" s="10">
        <v>1.63</v>
      </c>
      <c r="I190" s="17">
        <f t="shared" si="19"/>
        <v>34.229999999999997</v>
      </c>
    </row>
    <row r="191" spans="2:9" x14ac:dyDescent="0.25">
      <c r="B191" s="13" t="s">
        <v>198</v>
      </c>
      <c r="C191" s="2" t="s">
        <v>3</v>
      </c>
      <c r="D191" s="4">
        <v>5</v>
      </c>
      <c r="E191" s="2" t="s">
        <v>33</v>
      </c>
      <c r="F191" s="6">
        <v>2.5499999999999998</v>
      </c>
      <c r="G191" s="9">
        <f t="shared" si="18"/>
        <v>2.5499999999999998</v>
      </c>
      <c r="H191" s="10">
        <v>99.5</v>
      </c>
      <c r="I191" s="17">
        <f t="shared" si="19"/>
        <v>253.72499999999999</v>
      </c>
    </row>
    <row r="192" spans="2:9" x14ac:dyDescent="0.25">
      <c r="B192" s="15" t="s">
        <v>199</v>
      </c>
      <c r="C192" s="3"/>
      <c r="D192" s="3"/>
      <c r="E192" s="3"/>
      <c r="F192" s="8">
        <f>SUM(F181:F191)</f>
        <v>138.9</v>
      </c>
      <c r="G192" s="8">
        <f>SUM(G181:G191)</f>
        <v>138.9</v>
      </c>
      <c r="H192" s="8"/>
      <c r="I192" s="19">
        <f>SUM(I181:I191)</f>
        <v>2471.9500000000003</v>
      </c>
    </row>
    <row r="193" spans="2:9" x14ac:dyDescent="0.25">
      <c r="B193" s="14" t="s">
        <v>200</v>
      </c>
      <c r="C193" s="1"/>
      <c r="D193" s="1"/>
      <c r="E193" s="1"/>
      <c r="F193" s="7">
        <f>F192</f>
        <v>138.9</v>
      </c>
      <c r="G193" s="7">
        <f>G192</f>
        <v>138.9</v>
      </c>
      <c r="H193" s="7"/>
      <c r="I193" s="18">
        <f>I192</f>
        <v>2471.9500000000003</v>
      </c>
    </row>
    <row r="194" spans="2:9" x14ac:dyDescent="0.25">
      <c r="B194" s="13" t="s">
        <v>201</v>
      </c>
      <c r="C194" s="2" t="s">
        <v>3</v>
      </c>
      <c r="D194" s="4">
        <v>12</v>
      </c>
      <c r="E194" s="2" t="s">
        <v>16</v>
      </c>
      <c r="F194" s="6">
        <v>70</v>
      </c>
      <c r="G194" s="9">
        <f>SUM(F194)</f>
        <v>70</v>
      </c>
      <c r="H194" s="10">
        <v>2.14</v>
      </c>
      <c r="I194" s="17">
        <f>G194*H194</f>
        <v>149.80000000000001</v>
      </c>
    </row>
    <row r="195" spans="2:9" x14ac:dyDescent="0.25">
      <c r="B195" s="13" t="s">
        <v>202</v>
      </c>
      <c r="C195" s="2" t="s">
        <v>3</v>
      </c>
      <c r="D195" s="4">
        <v>12</v>
      </c>
      <c r="E195" s="2" t="s">
        <v>16</v>
      </c>
      <c r="F195" s="6">
        <v>2</v>
      </c>
      <c r="G195" s="9">
        <f>SUM(F195)</f>
        <v>2</v>
      </c>
      <c r="H195" s="10">
        <v>2.14</v>
      </c>
      <c r="I195" s="17">
        <f>G195*H195</f>
        <v>4.28</v>
      </c>
    </row>
    <row r="196" spans="2:9" x14ac:dyDescent="0.25">
      <c r="B196" s="14" t="s">
        <v>203</v>
      </c>
      <c r="C196" s="1"/>
      <c r="D196" s="1"/>
      <c r="E196" s="1"/>
      <c r="F196" s="7">
        <f>SUM(F194:F195)</f>
        <v>72</v>
      </c>
      <c r="G196" s="7">
        <f>SUM(G194:G195)</f>
        <v>72</v>
      </c>
      <c r="H196" s="7"/>
      <c r="I196" s="18">
        <f>SUM(I194:I195)</f>
        <v>154.08000000000001</v>
      </c>
    </row>
    <row r="197" spans="2:9" x14ac:dyDescent="0.25">
      <c r="B197" s="13" t="s">
        <v>204</v>
      </c>
      <c r="C197" s="2" t="s">
        <v>3</v>
      </c>
      <c r="D197" s="4">
        <v>375</v>
      </c>
      <c r="E197" s="2" t="s">
        <v>12</v>
      </c>
      <c r="F197" s="6">
        <v>18</v>
      </c>
      <c r="G197" s="9">
        <f>SUM(F197)</f>
        <v>18</v>
      </c>
      <c r="H197" s="10">
        <v>3</v>
      </c>
      <c r="I197" s="17">
        <f>G197*H197</f>
        <v>54</v>
      </c>
    </row>
    <row r="198" spans="2:9" x14ac:dyDescent="0.25">
      <c r="B198" s="15" t="s">
        <v>205</v>
      </c>
      <c r="C198" s="3"/>
      <c r="D198" s="3"/>
      <c r="E198" s="3"/>
      <c r="F198" s="8">
        <f>SUM(F197)</f>
        <v>18</v>
      </c>
      <c r="G198" s="8">
        <f>SUM(G197)</f>
        <v>18</v>
      </c>
      <c r="H198" s="8"/>
      <c r="I198" s="19">
        <f>SUM(I197)</f>
        <v>54</v>
      </c>
    </row>
    <row r="199" spans="2:9" x14ac:dyDescent="0.25">
      <c r="B199" s="13" t="s">
        <v>206</v>
      </c>
      <c r="C199" s="2" t="s">
        <v>3</v>
      </c>
      <c r="D199" s="4">
        <v>750</v>
      </c>
      <c r="E199" s="2" t="s">
        <v>12</v>
      </c>
      <c r="F199" s="6">
        <v>2</v>
      </c>
      <c r="G199" s="9">
        <f>SUM(F199)</f>
        <v>2</v>
      </c>
      <c r="H199" s="10">
        <v>5</v>
      </c>
      <c r="I199" s="17">
        <f>G199*H199</f>
        <v>10</v>
      </c>
    </row>
    <row r="200" spans="2:9" x14ac:dyDescent="0.25">
      <c r="B200" s="13" t="s">
        <v>207</v>
      </c>
      <c r="C200" s="2" t="s">
        <v>3</v>
      </c>
      <c r="D200" s="4">
        <v>750</v>
      </c>
      <c r="E200" s="2" t="s">
        <v>12</v>
      </c>
      <c r="F200" s="6">
        <v>5.55</v>
      </c>
      <c r="G200" s="9">
        <f>SUM(F200)</f>
        <v>5.55</v>
      </c>
      <c r="H200" s="10">
        <v>5.25</v>
      </c>
      <c r="I200" s="17">
        <f>G200*H200</f>
        <v>29.137499999999999</v>
      </c>
    </row>
    <row r="201" spans="2:9" ht="23.25" customHeight="1" x14ac:dyDescent="0.25">
      <c r="B201" s="13" t="s">
        <v>208</v>
      </c>
      <c r="C201" s="2" t="s">
        <v>3</v>
      </c>
      <c r="D201" s="4">
        <v>750</v>
      </c>
      <c r="E201" s="2" t="s">
        <v>12</v>
      </c>
      <c r="F201" s="6">
        <v>10.5</v>
      </c>
      <c r="G201" s="9">
        <f>SUM(F201)</f>
        <v>10.5</v>
      </c>
      <c r="H201" s="10">
        <v>5.25</v>
      </c>
      <c r="I201" s="17">
        <f>G201*H201</f>
        <v>55.125</v>
      </c>
    </row>
    <row r="202" spans="2:9" x14ac:dyDescent="0.25">
      <c r="B202" s="15" t="s">
        <v>209</v>
      </c>
      <c r="C202" s="3"/>
      <c r="D202" s="3"/>
      <c r="E202" s="3"/>
      <c r="F202" s="8">
        <f>SUM(F199:F201)</f>
        <v>18.05</v>
      </c>
      <c r="G202" s="8">
        <f>SUM(G199:G201)</f>
        <v>18.05</v>
      </c>
      <c r="H202" s="8"/>
      <c r="I202" s="19">
        <f>SUM(I199:I201)</f>
        <v>94.262500000000003</v>
      </c>
    </row>
    <row r="203" spans="2:9" x14ac:dyDescent="0.25">
      <c r="B203" s="13" t="s">
        <v>210</v>
      </c>
      <c r="C203" s="2" t="s">
        <v>3</v>
      </c>
      <c r="D203" s="4">
        <v>750</v>
      </c>
      <c r="E203" s="2" t="s">
        <v>12</v>
      </c>
      <c r="F203" s="6">
        <v>7.51</v>
      </c>
      <c r="G203" s="9">
        <f t="shared" ref="G203:G209" si="20">SUM(F203)</f>
        <v>7.51</v>
      </c>
      <c r="H203" s="10">
        <v>5</v>
      </c>
      <c r="I203" s="17">
        <f t="shared" ref="I203:I209" si="21">G203*H203</f>
        <v>37.549999999999997</v>
      </c>
    </row>
    <row r="204" spans="2:9" x14ac:dyDescent="0.25">
      <c r="B204" s="13" t="s">
        <v>211</v>
      </c>
      <c r="C204" s="2" t="s">
        <v>3</v>
      </c>
      <c r="D204" s="4">
        <v>750</v>
      </c>
      <c r="E204" s="2" t="s">
        <v>12</v>
      </c>
      <c r="F204" s="6">
        <v>9.1999999999999993</v>
      </c>
      <c r="G204" s="9">
        <f t="shared" si="20"/>
        <v>9.1999999999999993</v>
      </c>
      <c r="H204" s="10">
        <v>5</v>
      </c>
      <c r="I204" s="17">
        <f t="shared" si="21"/>
        <v>46</v>
      </c>
    </row>
    <row r="205" spans="2:9" x14ac:dyDescent="0.25">
      <c r="B205" s="13" t="s">
        <v>212</v>
      </c>
      <c r="C205" s="2" t="s">
        <v>3</v>
      </c>
      <c r="D205" s="4">
        <v>750</v>
      </c>
      <c r="E205" s="2" t="s">
        <v>12</v>
      </c>
      <c r="F205" s="6">
        <v>13</v>
      </c>
      <c r="G205" s="9">
        <f t="shared" si="20"/>
        <v>13</v>
      </c>
      <c r="H205" s="10">
        <v>5.25</v>
      </c>
      <c r="I205" s="17">
        <f t="shared" si="21"/>
        <v>68.25</v>
      </c>
    </row>
    <row r="206" spans="2:9" x14ac:dyDescent="0.25">
      <c r="B206" s="13" t="s">
        <v>213</v>
      </c>
      <c r="C206" s="2" t="s">
        <v>3</v>
      </c>
      <c r="D206" s="4">
        <v>750</v>
      </c>
      <c r="E206" s="2" t="s">
        <v>12</v>
      </c>
      <c r="F206" s="6">
        <v>5</v>
      </c>
      <c r="G206" s="9">
        <f t="shared" si="20"/>
        <v>5</v>
      </c>
      <c r="H206" s="10">
        <v>5.25</v>
      </c>
      <c r="I206" s="17">
        <f t="shared" si="21"/>
        <v>26.25</v>
      </c>
    </row>
    <row r="207" spans="2:9" x14ac:dyDescent="0.25">
      <c r="B207" s="13" t="s">
        <v>214</v>
      </c>
      <c r="C207" s="2" t="s">
        <v>3</v>
      </c>
      <c r="D207" s="4">
        <v>750</v>
      </c>
      <c r="E207" s="2" t="s">
        <v>12</v>
      </c>
      <c r="F207" s="6">
        <v>3.1</v>
      </c>
      <c r="G207" s="9">
        <f t="shared" si="20"/>
        <v>3.1</v>
      </c>
      <c r="H207" s="10">
        <v>5.25</v>
      </c>
      <c r="I207" s="17">
        <f t="shared" si="21"/>
        <v>16.275000000000002</v>
      </c>
    </row>
    <row r="208" spans="2:9" x14ac:dyDescent="0.25">
      <c r="B208" s="13" t="s">
        <v>215</v>
      </c>
      <c r="C208" s="2" t="s">
        <v>3</v>
      </c>
      <c r="D208" s="4">
        <v>750</v>
      </c>
      <c r="E208" s="2" t="s">
        <v>12</v>
      </c>
      <c r="F208" s="6">
        <v>5.15</v>
      </c>
      <c r="G208" s="9">
        <f t="shared" si="20"/>
        <v>5.15</v>
      </c>
      <c r="H208" s="10">
        <v>5.25</v>
      </c>
      <c r="I208" s="17">
        <f t="shared" si="21"/>
        <v>27.037500000000001</v>
      </c>
    </row>
    <row r="209" spans="2:9" x14ac:dyDescent="0.25">
      <c r="B209" s="13" t="s">
        <v>216</v>
      </c>
      <c r="C209" s="2" t="s">
        <v>3</v>
      </c>
      <c r="D209" s="4">
        <v>750</v>
      </c>
      <c r="E209" s="2" t="s">
        <v>12</v>
      </c>
      <c r="F209" s="6">
        <v>0.25</v>
      </c>
      <c r="G209" s="9">
        <f t="shared" si="20"/>
        <v>0.25</v>
      </c>
      <c r="H209" s="10">
        <v>8</v>
      </c>
      <c r="I209" s="17">
        <f t="shared" si="21"/>
        <v>2</v>
      </c>
    </row>
    <row r="210" spans="2:9" x14ac:dyDescent="0.25">
      <c r="B210" s="15" t="s">
        <v>217</v>
      </c>
      <c r="C210" s="3"/>
      <c r="D210" s="3"/>
      <c r="E210" s="3"/>
      <c r="F210" s="8">
        <f>SUM(F203:F209)</f>
        <v>43.21</v>
      </c>
      <c r="G210" s="8">
        <f>SUM(G203:G209)</f>
        <v>43.21</v>
      </c>
      <c r="H210" s="8"/>
      <c r="I210" s="19">
        <f>SUM(I203:I209)</f>
        <v>223.36250000000001</v>
      </c>
    </row>
    <row r="211" spans="2:9" x14ac:dyDescent="0.25">
      <c r="B211" s="16" t="s">
        <v>218</v>
      </c>
      <c r="C211" s="11"/>
      <c r="D211" s="11"/>
      <c r="E211" s="11"/>
      <c r="F211" s="12">
        <f>F198+F202+F210</f>
        <v>79.259999999999991</v>
      </c>
      <c r="G211" s="12">
        <f>G198+G202+G210</f>
        <v>79.259999999999991</v>
      </c>
      <c r="H211" s="12"/>
      <c r="I211" s="20">
        <f>I198+I202+I210</f>
        <v>371.625</v>
      </c>
    </row>
    <row r="212" spans="2:9" x14ac:dyDescent="0.25">
      <c r="B212" s="24" t="s">
        <v>219</v>
      </c>
      <c r="C212" s="24"/>
      <c r="D212" s="24"/>
      <c r="E212" s="24"/>
      <c r="F212" s="25">
        <f>F10+F45+F67+F180+F193+F196+F211</f>
        <v>1684.52</v>
      </c>
      <c r="G212" s="25">
        <f>G10+G45+G67+G180+G193+G196+G211</f>
        <v>1684.52</v>
      </c>
      <c r="H212" s="25"/>
      <c r="I212" s="26">
        <f>I10+I45+I67+I180+I193+I196+I211</f>
        <v>11997.344988999999</v>
      </c>
    </row>
  </sheetData>
  <mergeCells count="1">
    <mergeCell ref="D7:E7"/>
  </mergeCells>
  <pageMargins left="0.25" right="0.25" top="0.25" bottom="0.5" header="0.3" footer="0.3"/>
  <headerFooter>
    <oddFooter>&amp;RPage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Inventory</vt:lpstr>
      <vt:lpstr>Sheet2</vt:lpstr>
      <vt:lpstr>Sheet3</vt:lpstr>
      <vt:lpstr>Inventory!Print_Titles</vt:lpstr>
    </vt:vector>
  </TitlesOfParts>
  <Company>G4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Grimm</dc:creator>
  <cp:lastModifiedBy>Morgan Griffin</cp:lastModifiedBy>
  <dcterms:created xsi:type="dcterms:W3CDTF">2013-03-15T22:53:17Z</dcterms:created>
  <dcterms:modified xsi:type="dcterms:W3CDTF">2024-01-21T22:04:06Z</dcterms:modified>
</cp:coreProperties>
</file>