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no/dev/tecsmith/vr61-keyboard-pcb/EAGLE/vr61/"/>
    </mc:Choice>
  </mc:AlternateContent>
  <xr:revisionPtr revIDLastSave="0" documentId="13_ncr:1_{BA80EA6E-50F0-1841-94FD-C3FA5D76AB82}" xr6:coauthVersionLast="47" xr6:coauthVersionMax="47" xr10:uidLastSave="{00000000-0000-0000-0000-000000000000}"/>
  <bookViews>
    <workbookView xWindow="-51200" yWindow="460" windowWidth="51200" windowHeight="28340" xr2:uid="{0C56D587-A2A5-2845-B156-89675C65F849}"/>
  </bookViews>
  <sheets>
    <sheet name="Board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W4" i="1" l="1"/>
  <c r="V4" i="1"/>
  <c r="O57" i="1"/>
  <c r="N57" i="1"/>
  <c r="M57" i="1"/>
  <c r="L57" i="1"/>
  <c r="H57" i="1"/>
  <c r="D57" i="1"/>
  <c r="C57" i="1"/>
  <c r="B57" i="1"/>
  <c r="O56" i="1"/>
  <c r="M56" i="1"/>
  <c r="L56" i="1"/>
  <c r="K56" i="1"/>
  <c r="J56" i="1"/>
  <c r="I56" i="1"/>
  <c r="H56" i="1"/>
  <c r="G56" i="1"/>
  <c r="F56" i="1"/>
  <c r="E56" i="1"/>
  <c r="D56" i="1"/>
  <c r="B56" i="1"/>
  <c r="O55" i="1"/>
  <c r="M55" i="1"/>
  <c r="L55" i="1"/>
  <c r="K55" i="1"/>
  <c r="J55" i="1"/>
  <c r="I55" i="1"/>
  <c r="H55" i="1"/>
  <c r="G55" i="1"/>
  <c r="F55" i="1"/>
  <c r="E55" i="1"/>
  <c r="D55" i="1"/>
  <c r="C55" i="1"/>
  <c r="B55" i="1"/>
  <c r="O54" i="1"/>
  <c r="N54" i="1"/>
  <c r="M54" i="1"/>
  <c r="L54" i="1"/>
  <c r="K54" i="1"/>
  <c r="J54" i="1"/>
  <c r="I54" i="1"/>
  <c r="H54" i="1"/>
  <c r="G54" i="1"/>
  <c r="F54" i="1"/>
  <c r="E54" i="1"/>
  <c r="D54" i="1"/>
  <c r="C54" i="1"/>
  <c r="B54" i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B53" i="1"/>
  <c r="C25" i="1"/>
  <c r="M26" i="1"/>
  <c r="L26" i="1"/>
  <c r="K26" i="1"/>
  <c r="J26" i="1"/>
  <c r="I26" i="1"/>
  <c r="H26" i="1"/>
  <c r="G26" i="1"/>
  <c r="F26" i="1"/>
  <c r="E26" i="1"/>
  <c r="D26" i="1"/>
  <c r="M25" i="1"/>
  <c r="L25" i="1"/>
  <c r="K25" i="1"/>
  <c r="J25" i="1"/>
  <c r="I25" i="1"/>
  <c r="H25" i="1"/>
  <c r="G25" i="1"/>
  <c r="F25" i="1"/>
  <c r="E25" i="1"/>
  <c r="D25" i="1"/>
  <c r="O26" i="1"/>
  <c r="O25" i="1"/>
  <c r="O27" i="1"/>
  <c r="N27" i="1"/>
  <c r="M27" i="1"/>
  <c r="L27" i="1"/>
  <c r="H27" i="1"/>
  <c r="D27" i="1"/>
  <c r="C27" i="1"/>
  <c r="B27" i="1"/>
  <c r="B26" i="1"/>
  <c r="B25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O46" i="1"/>
  <c r="N46" i="1"/>
  <c r="D46" i="1"/>
  <c r="E46" i="1" s="1"/>
  <c r="F46" i="1" s="1"/>
  <c r="G46" i="1" s="1"/>
  <c r="H46" i="1" s="1"/>
  <c r="I46" i="1" s="1"/>
  <c r="J46" i="1" s="1"/>
  <c r="K46" i="1" s="1"/>
  <c r="L46" i="1" s="1"/>
  <c r="M46" i="1" s="1"/>
  <c r="C46" i="1"/>
  <c r="Q27" i="1"/>
  <c r="Q26" i="1" s="1"/>
  <c r="Q25" i="1" s="1"/>
  <c r="Q24" i="1" s="1"/>
  <c r="Q23" i="1" s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O9" i="1"/>
  <c r="N9" i="1"/>
  <c r="M9" i="1"/>
  <c r="L9" i="1"/>
  <c r="K9" i="1"/>
  <c r="J9" i="1"/>
  <c r="I9" i="1"/>
  <c r="H9" i="1"/>
  <c r="G9" i="1"/>
  <c r="F9" i="1"/>
  <c r="E9" i="1"/>
  <c r="D9" i="1"/>
  <c r="C9" i="1"/>
  <c r="B12" i="1"/>
  <c r="B19" i="1" s="1"/>
  <c r="B43" i="1" s="1"/>
  <c r="B11" i="1"/>
  <c r="B18" i="1" s="1"/>
  <c r="B10" i="1"/>
  <c r="B17" i="1" s="1"/>
  <c r="B38" i="1" s="1"/>
  <c r="B9" i="1"/>
  <c r="B16" i="1" s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B20" i="1" s="1"/>
  <c r="Q6" i="1"/>
  <c r="Q5" i="1"/>
  <c r="Q4" i="1"/>
  <c r="Q3" i="1"/>
  <c r="Q2" i="1"/>
  <c r="B47" i="1" l="1"/>
  <c r="C47" i="1" s="1"/>
  <c r="D47" i="1" s="1"/>
  <c r="E47" i="1" s="1"/>
  <c r="F47" i="1" s="1"/>
  <c r="G47" i="1" s="1"/>
  <c r="H47" i="1" s="1"/>
  <c r="I47" i="1" s="1"/>
  <c r="J47" i="1" s="1"/>
  <c r="K47" i="1" s="1"/>
  <c r="L47" i="1" s="1"/>
  <c r="M47" i="1" s="1"/>
  <c r="N47" i="1" s="1"/>
  <c r="O47" i="1" s="1"/>
  <c r="B48" i="1" s="1"/>
  <c r="C48" i="1" s="1"/>
  <c r="D48" i="1" s="1"/>
  <c r="E48" i="1" s="1"/>
  <c r="F48" i="1" s="1"/>
  <c r="G48" i="1" s="1"/>
  <c r="H48" i="1" s="1"/>
  <c r="I48" i="1" s="1"/>
  <c r="J48" i="1" s="1"/>
  <c r="K48" i="1" s="1"/>
  <c r="L48" i="1" s="1"/>
  <c r="M48" i="1" s="1"/>
  <c r="W6" i="1"/>
  <c r="V6" i="1"/>
  <c r="V8" i="1"/>
  <c r="B40" i="1"/>
  <c r="C20" i="1"/>
  <c r="C41" i="1" s="1"/>
  <c r="B41" i="1"/>
  <c r="B39" i="1"/>
  <c r="C18" i="1"/>
  <c r="C39" i="1" s="1"/>
  <c r="C19" i="1"/>
  <c r="D19" i="1" s="1"/>
  <c r="D40" i="1" s="1"/>
  <c r="C16" i="1"/>
  <c r="C37" i="1" s="1"/>
  <c r="B37" i="1"/>
  <c r="C17" i="1"/>
  <c r="C38" i="1" s="1"/>
  <c r="U10" i="1" l="1"/>
  <c r="O48" i="1"/>
  <c r="B49" i="1" s="1"/>
  <c r="D49" i="1" s="1"/>
  <c r="W8" i="1"/>
  <c r="W10" i="1" s="1"/>
  <c r="D20" i="1"/>
  <c r="D41" i="1" s="1"/>
  <c r="E19" i="1"/>
  <c r="E40" i="1" s="1"/>
  <c r="D18" i="1"/>
  <c r="E18" i="1" s="1"/>
  <c r="D39" i="1"/>
  <c r="D16" i="1"/>
  <c r="D17" i="1"/>
  <c r="E49" i="1" l="1"/>
  <c r="E20" i="1"/>
  <c r="F20" i="1" s="1"/>
  <c r="G20" i="1" s="1"/>
  <c r="H20" i="1" s="1"/>
  <c r="I20" i="1" s="1"/>
  <c r="J20" i="1" s="1"/>
  <c r="K20" i="1" s="1"/>
  <c r="L20" i="1" s="1"/>
  <c r="F19" i="1"/>
  <c r="F40" i="1" s="1"/>
  <c r="D38" i="1"/>
  <c r="E17" i="1"/>
  <c r="E16" i="1"/>
  <c r="D37" i="1"/>
  <c r="F18" i="1"/>
  <c r="E39" i="1"/>
  <c r="F49" i="1" l="1"/>
  <c r="D43" i="1"/>
  <c r="G19" i="1"/>
  <c r="H41" i="1"/>
  <c r="G18" i="1"/>
  <c r="F39" i="1"/>
  <c r="F16" i="1"/>
  <c r="E37" i="1"/>
  <c r="M20" i="1"/>
  <c r="L41" i="1"/>
  <c r="E38" i="1"/>
  <c r="F17" i="1"/>
  <c r="G49" i="1" l="1"/>
  <c r="G40" i="1"/>
  <c r="H19" i="1"/>
  <c r="G17" i="1"/>
  <c r="F38" i="1"/>
  <c r="N20" i="1"/>
  <c r="M41" i="1"/>
  <c r="G16" i="1"/>
  <c r="F37" i="1"/>
  <c r="H18" i="1"/>
  <c r="G39" i="1"/>
  <c r="H49" i="1" l="1"/>
  <c r="I19" i="1"/>
  <c r="H40" i="1"/>
  <c r="I18" i="1"/>
  <c r="H39" i="1"/>
  <c r="H16" i="1"/>
  <c r="G37" i="1"/>
  <c r="O20" i="1"/>
  <c r="O41" i="1" s="1"/>
  <c r="N41" i="1"/>
  <c r="H17" i="1"/>
  <c r="G38" i="1"/>
  <c r="I49" i="1" l="1"/>
  <c r="J19" i="1"/>
  <c r="I40" i="1"/>
  <c r="I17" i="1"/>
  <c r="H38" i="1"/>
  <c r="I16" i="1"/>
  <c r="H37" i="1"/>
  <c r="J18" i="1"/>
  <c r="I39" i="1"/>
  <c r="J49" i="1" l="1"/>
  <c r="K19" i="1"/>
  <c r="J40" i="1"/>
  <c r="K18" i="1"/>
  <c r="J39" i="1"/>
  <c r="J16" i="1"/>
  <c r="I37" i="1"/>
  <c r="J17" i="1"/>
  <c r="I38" i="1"/>
  <c r="K49" i="1" l="1"/>
  <c r="L19" i="1"/>
  <c r="K40" i="1"/>
  <c r="K16" i="1"/>
  <c r="J37" i="1"/>
  <c r="K17" i="1"/>
  <c r="J38" i="1"/>
  <c r="L18" i="1"/>
  <c r="K39" i="1"/>
  <c r="L49" i="1" l="1"/>
  <c r="M19" i="1"/>
  <c r="L40" i="1"/>
  <c r="M18" i="1"/>
  <c r="L39" i="1"/>
  <c r="L17" i="1"/>
  <c r="K38" i="1"/>
  <c r="L16" i="1"/>
  <c r="K37" i="1"/>
  <c r="M49" i="1" l="1"/>
  <c r="N19" i="1"/>
  <c r="O19" i="1" s="1"/>
  <c r="M40" i="1"/>
  <c r="M17" i="1"/>
  <c r="L38" i="1"/>
  <c r="N18" i="1"/>
  <c r="O18" i="1" s="1"/>
  <c r="M39" i="1"/>
  <c r="M16" i="1"/>
  <c r="L37" i="1"/>
  <c r="O49" i="1" l="1"/>
  <c r="J43" i="1"/>
  <c r="O40" i="1"/>
  <c r="H43" i="1"/>
  <c r="O39" i="1"/>
  <c r="N17" i="1"/>
  <c r="M38" i="1"/>
  <c r="N16" i="1"/>
  <c r="M37" i="1"/>
  <c r="B50" i="1" l="1"/>
  <c r="O16" i="1"/>
  <c r="N37" i="1"/>
  <c r="O17" i="1"/>
  <c r="O38" i="1" s="1"/>
  <c r="N38" i="1"/>
  <c r="C50" i="1" l="1"/>
  <c r="O37" i="1"/>
  <c r="F43" i="1"/>
  <c r="D50" i="1" l="1"/>
  <c r="H50" i="1" l="1"/>
  <c r="L50" i="1" l="1"/>
  <c r="M50" i="1" l="1"/>
  <c r="N50" i="1" l="1"/>
  <c r="O50" i="1" l="1"/>
</calcChain>
</file>

<file path=xl/sharedStrings.xml><?xml version="1.0" encoding="utf-8"?>
<sst xmlns="http://schemas.openxmlformats.org/spreadsheetml/2006/main" count="66" uniqueCount="64">
  <si>
    <t>ESC</t>
  </si>
  <si>
    <t>MINS</t>
  </si>
  <si>
    <t>EQL</t>
  </si>
  <si>
    <t>BSPC</t>
  </si>
  <si>
    <t>TAB</t>
  </si>
  <si>
    <t>CAPS</t>
  </si>
  <si>
    <t>LSFT</t>
  </si>
  <si>
    <t>LCTL</t>
  </si>
  <si>
    <t>Q</t>
  </si>
  <si>
    <t>W</t>
  </si>
  <si>
    <t>E</t>
  </si>
  <si>
    <t>R</t>
  </si>
  <si>
    <t>T</t>
  </si>
  <si>
    <t>Y</t>
  </si>
  <si>
    <t>U</t>
  </si>
  <si>
    <t>I</t>
  </si>
  <si>
    <t>O</t>
  </si>
  <si>
    <t>P</t>
  </si>
  <si>
    <t>LBRC</t>
  </si>
  <si>
    <t>RBRC</t>
  </si>
  <si>
    <t>BSLS</t>
  </si>
  <si>
    <t>A</t>
  </si>
  <si>
    <t>S</t>
  </si>
  <si>
    <t>D</t>
  </si>
  <si>
    <t>F</t>
  </si>
  <si>
    <t>G</t>
  </si>
  <si>
    <t>H</t>
  </si>
  <si>
    <t>J</t>
  </si>
  <si>
    <t>K</t>
  </si>
  <si>
    <t>L</t>
  </si>
  <si>
    <t>SCLN</t>
  </si>
  <si>
    <t>QUOT</t>
  </si>
  <si>
    <t>ENT</t>
  </si>
  <si>
    <t>Z</t>
  </si>
  <si>
    <t>X</t>
  </si>
  <si>
    <t>C</t>
  </si>
  <si>
    <t>V</t>
  </si>
  <si>
    <t>B</t>
  </si>
  <si>
    <t>N</t>
  </si>
  <si>
    <t>M</t>
  </si>
  <si>
    <t>COM</t>
  </si>
  <si>
    <t>DOT</t>
  </si>
  <si>
    <t>SLSH</t>
  </si>
  <si>
    <t>RSFT</t>
  </si>
  <si>
    <t>LGUI</t>
  </si>
  <si>
    <t>LALT</t>
  </si>
  <si>
    <t>SPC</t>
  </si>
  <si>
    <t>FN1</t>
  </si>
  <si>
    <t>APP</t>
  </si>
  <si>
    <t>RALT</t>
  </si>
  <si>
    <t>RCTL</t>
  </si>
  <si>
    <t>AP2 dim</t>
  </si>
  <si>
    <t>GH60 dim</t>
  </si>
  <si>
    <t>AP2 offs</t>
  </si>
  <si>
    <t>GH60 offs</t>
  </si>
  <si>
    <t>Footprints</t>
  </si>
  <si>
    <t>Widths in mm</t>
  </si>
  <si>
    <t>Key Widths (u's)</t>
  </si>
  <si>
    <t>Key ends in mm</t>
  </si>
  <si>
    <t>Key centers in mm</t>
  </si>
  <si>
    <t>Key names</t>
  </si>
  <si>
    <t>Diode Names</t>
  </si>
  <si>
    <t>Move Diodes Commands</t>
  </si>
  <si>
    <t>Move Switches Commands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</si>
</sst>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1" fillId="0" borderId="0" xfId="0" applyFon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CEA42-800C-9F4D-A1A4-CF3E8C4B5B18}">
  <dimension ref="B1:W57"/>
  <sheetViews>
    <sheetView tabSelected="1" zoomScale="150" zoomScaleNormal="150" workbookViewId="0">
      <selection activeCell="U10" sqref="U10:W10"/>
    </sheetView>
  </sheetViews>
  <sheetFormatPr baseColWidth="10" defaultRowHeight="16" x14ac:dyDescent="0.2"/>
  <sheetData>
    <row r="1" spans="2:23" x14ac:dyDescent="0.2">
      <c r="B1" s="3" t="s">
        <v>57</v>
      </c>
    </row>
    <row r="2" spans="2:23" x14ac:dyDescent="0.2"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 s="2">
        <v>2</v>
      </c>
      <c r="Q2">
        <f>SUM(B2:O2)</f>
        <v>15</v>
      </c>
      <c r="U2" s="3" t="s">
        <v>55</v>
      </c>
    </row>
    <row r="3" spans="2:23" x14ac:dyDescent="0.2">
      <c r="B3">
        <v>1.5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1.5</v>
      </c>
      <c r="Q3">
        <f>SUM(B3:O3)</f>
        <v>15</v>
      </c>
      <c r="V3" t="s">
        <v>34</v>
      </c>
      <c r="W3" t="s">
        <v>13</v>
      </c>
    </row>
    <row r="4" spans="2:23" x14ac:dyDescent="0.2">
      <c r="B4">
        <v>1.75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 s="1"/>
      <c r="O4" s="2">
        <v>2.25</v>
      </c>
      <c r="Q4">
        <f>SUM(B4:O4)</f>
        <v>15</v>
      </c>
      <c r="S4">
        <v>19.05</v>
      </c>
      <c r="V4">
        <f>(S4*Q4)</f>
        <v>285.75</v>
      </c>
      <c r="W4">
        <f>(S4*COUNT(Q2:Q6))</f>
        <v>95.25</v>
      </c>
    </row>
    <row r="5" spans="2:23" x14ac:dyDescent="0.2">
      <c r="B5" s="2">
        <v>2.25</v>
      </c>
      <c r="C5" s="1"/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 s="1"/>
      <c r="O5" s="2">
        <v>2.75</v>
      </c>
      <c r="Q5">
        <f>SUM(B5:O5)</f>
        <v>15</v>
      </c>
      <c r="U5" t="s">
        <v>51</v>
      </c>
      <c r="V5">
        <v>283</v>
      </c>
      <c r="W5">
        <v>93</v>
      </c>
    </row>
    <row r="6" spans="2:23" x14ac:dyDescent="0.2">
      <c r="B6">
        <v>1.25</v>
      </c>
      <c r="C6">
        <v>1.25</v>
      </c>
      <c r="D6">
        <v>1.25</v>
      </c>
      <c r="E6" s="1"/>
      <c r="F6" s="1"/>
      <c r="G6" s="1"/>
      <c r="H6" s="2">
        <v>6.25</v>
      </c>
      <c r="I6" s="1"/>
      <c r="J6" s="1"/>
      <c r="K6" s="1"/>
      <c r="L6">
        <v>1.25</v>
      </c>
      <c r="M6">
        <v>1.25</v>
      </c>
      <c r="N6">
        <v>1.25</v>
      </c>
      <c r="O6">
        <v>1.25</v>
      </c>
      <c r="Q6">
        <f>SUM(B6:O6)</f>
        <v>15</v>
      </c>
      <c r="U6" t="s">
        <v>53</v>
      </c>
      <c r="V6">
        <f>ROUND((V$4-V5)/2, 3)</f>
        <v>1.375</v>
      </c>
      <c r="W6">
        <f>ROUND((W$4-W5)/2, 3)</f>
        <v>1.125</v>
      </c>
    </row>
    <row r="7" spans="2:23" x14ac:dyDescent="0.2">
      <c r="U7" t="s">
        <v>52</v>
      </c>
      <c r="V7">
        <v>285</v>
      </c>
      <c r="W7">
        <v>94.6</v>
      </c>
    </row>
    <row r="8" spans="2:23" x14ac:dyDescent="0.2">
      <c r="B8" s="3" t="s">
        <v>56</v>
      </c>
      <c r="U8" t="s">
        <v>54</v>
      </c>
      <c r="V8">
        <f>ROUND((V$4-V7)/2, 3)</f>
        <v>0.375</v>
      </c>
      <c r="W8">
        <f>ROUND((W$4-W7)/2, 3)</f>
        <v>0.32500000000000001</v>
      </c>
    </row>
    <row r="9" spans="2:23" x14ac:dyDescent="0.2">
      <c r="B9">
        <f t="shared" ref="B9:O9" si="0">B2*$S$4</f>
        <v>19.05</v>
      </c>
      <c r="C9">
        <f t="shared" si="0"/>
        <v>19.05</v>
      </c>
      <c r="D9">
        <f t="shared" si="0"/>
        <v>19.05</v>
      </c>
      <c r="E9">
        <f t="shared" si="0"/>
        <v>19.05</v>
      </c>
      <c r="F9">
        <f t="shared" si="0"/>
        <v>19.05</v>
      </c>
      <c r="G9">
        <f t="shared" si="0"/>
        <v>19.05</v>
      </c>
      <c r="H9">
        <f t="shared" si="0"/>
        <v>19.05</v>
      </c>
      <c r="I9">
        <f t="shared" si="0"/>
        <v>19.05</v>
      </c>
      <c r="J9">
        <f t="shared" si="0"/>
        <v>19.05</v>
      </c>
      <c r="K9">
        <f t="shared" si="0"/>
        <v>19.05</v>
      </c>
      <c r="L9">
        <f t="shared" si="0"/>
        <v>19.05</v>
      </c>
      <c r="M9">
        <f t="shared" si="0"/>
        <v>19.05</v>
      </c>
      <c r="N9">
        <f t="shared" si="0"/>
        <v>19.05</v>
      </c>
      <c r="O9">
        <f t="shared" si="0"/>
        <v>38.1</v>
      </c>
    </row>
    <row r="10" spans="2:23" x14ac:dyDescent="0.2">
      <c r="B10">
        <f t="shared" ref="B10:O10" si="1">B3*$S$4</f>
        <v>28.575000000000003</v>
      </c>
      <c r="C10">
        <f t="shared" si="1"/>
        <v>19.05</v>
      </c>
      <c r="D10">
        <f t="shared" si="1"/>
        <v>19.05</v>
      </c>
      <c r="E10">
        <f t="shared" si="1"/>
        <v>19.05</v>
      </c>
      <c r="F10">
        <f t="shared" si="1"/>
        <v>19.05</v>
      </c>
      <c r="G10">
        <f t="shared" si="1"/>
        <v>19.05</v>
      </c>
      <c r="H10">
        <f t="shared" si="1"/>
        <v>19.05</v>
      </c>
      <c r="I10">
        <f t="shared" si="1"/>
        <v>19.05</v>
      </c>
      <c r="J10">
        <f t="shared" si="1"/>
        <v>19.05</v>
      </c>
      <c r="K10">
        <f t="shared" si="1"/>
        <v>19.05</v>
      </c>
      <c r="L10">
        <f t="shared" si="1"/>
        <v>19.05</v>
      </c>
      <c r="M10">
        <f t="shared" si="1"/>
        <v>19.05</v>
      </c>
      <c r="N10">
        <f t="shared" si="1"/>
        <v>19.05</v>
      </c>
      <c r="O10">
        <f t="shared" si="1"/>
        <v>28.575000000000003</v>
      </c>
      <c r="U10" t="str">
        <f>_xlfn.CONCAT("MOVE FP_AP2 (", V6, " ", W6,");")</f>
        <v>MOVE FP_AP2 (1.375 1.125);</v>
      </c>
      <c r="W10" t="str">
        <f>_xlfn.CONCAT("MOVE FP_GH60 (", V8, " ", W8,");")</f>
        <v>MOVE FP_GH60 (0.375 0.325);</v>
      </c>
    </row>
    <row r="11" spans="2:23" x14ac:dyDescent="0.2">
      <c r="B11">
        <f t="shared" ref="B11:O11" si="2">B4*$S$4</f>
        <v>33.337499999999999</v>
      </c>
      <c r="C11">
        <f t="shared" si="2"/>
        <v>19.05</v>
      </c>
      <c r="D11">
        <f t="shared" si="2"/>
        <v>19.05</v>
      </c>
      <c r="E11">
        <f t="shared" si="2"/>
        <v>19.05</v>
      </c>
      <c r="F11">
        <f t="shared" si="2"/>
        <v>19.05</v>
      </c>
      <c r="G11">
        <f t="shared" si="2"/>
        <v>19.05</v>
      </c>
      <c r="H11">
        <f t="shared" si="2"/>
        <v>19.05</v>
      </c>
      <c r="I11">
        <f t="shared" si="2"/>
        <v>19.05</v>
      </c>
      <c r="J11">
        <f t="shared" si="2"/>
        <v>19.05</v>
      </c>
      <c r="K11">
        <f t="shared" si="2"/>
        <v>19.05</v>
      </c>
      <c r="L11">
        <f t="shared" si="2"/>
        <v>19.05</v>
      </c>
      <c r="M11">
        <f t="shared" si="2"/>
        <v>19.05</v>
      </c>
      <c r="N11" s="1">
        <f t="shared" si="2"/>
        <v>0</v>
      </c>
      <c r="O11">
        <f t="shared" si="2"/>
        <v>42.862500000000004</v>
      </c>
    </row>
    <row r="12" spans="2:23" x14ac:dyDescent="0.2">
      <c r="B12">
        <f t="shared" ref="B12:O12" si="3">B5*$S$4</f>
        <v>42.862500000000004</v>
      </c>
      <c r="C12" s="1">
        <f t="shared" si="3"/>
        <v>0</v>
      </c>
      <c r="D12">
        <f t="shared" si="3"/>
        <v>19.05</v>
      </c>
      <c r="E12">
        <f t="shared" si="3"/>
        <v>19.05</v>
      </c>
      <c r="F12">
        <f t="shared" si="3"/>
        <v>19.05</v>
      </c>
      <c r="G12">
        <f t="shared" si="3"/>
        <v>19.05</v>
      </c>
      <c r="H12">
        <f t="shared" si="3"/>
        <v>19.05</v>
      </c>
      <c r="I12">
        <f t="shared" si="3"/>
        <v>19.05</v>
      </c>
      <c r="J12">
        <f t="shared" si="3"/>
        <v>19.05</v>
      </c>
      <c r="K12">
        <f t="shared" si="3"/>
        <v>19.05</v>
      </c>
      <c r="L12">
        <f t="shared" si="3"/>
        <v>19.05</v>
      </c>
      <c r="M12">
        <f t="shared" si="3"/>
        <v>19.05</v>
      </c>
      <c r="N12" s="1">
        <f t="shared" si="3"/>
        <v>0</v>
      </c>
      <c r="O12">
        <f t="shared" si="3"/>
        <v>52.387500000000003</v>
      </c>
    </row>
    <row r="13" spans="2:23" x14ac:dyDescent="0.2">
      <c r="B13">
        <f>B6*$S$4</f>
        <v>23.8125</v>
      </c>
      <c r="C13">
        <f>C6*$S$4</f>
        <v>23.8125</v>
      </c>
      <c r="D13">
        <f t="shared" ref="D13:O13" si="4">D6*$S$4</f>
        <v>23.8125</v>
      </c>
      <c r="E13" s="1">
        <f t="shared" si="4"/>
        <v>0</v>
      </c>
      <c r="F13" s="1">
        <f t="shared" si="4"/>
        <v>0</v>
      </c>
      <c r="G13" s="1">
        <f t="shared" si="4"/>
        <v>0</v>
      </c>
      <c r="H13">
        <f t="shared" si="4"/>
        <v>119.0625</v>
      </c>
      <c r="I13" s="1">
        <f t="shared" si="4"/>
        <v>0</v>
      </c>
      <c r="J13" s="1">
        <f t="shared" si="4"/>
        <v>0</v>
      </c>
      <c r="K13" s="1">
        <f t="shared" si="4"/>
        <v>0</v>
      </c>
      <c r="L13">
        <f t="shared" si="4"/>
        <v>23.8125</v>
      </c>
      <c r="M13">
        <f t="shared" si="4"/>
        <v>23.8125</v>
      </c>
      <c r="N13">
        <f t="shared" si="4"/>
        <v>23.8125</v>
      </c>
      <c r="O13">
        <f t="shared" si="4"/>
        <v>23.8125</v>
      </c>
    </row>
    <row r="14" spans="2:23" x14ac:dyDescent="0.2">
      <c r="E14" s="1"/>
      <c r="F14" s="1"/>
      <c r="G14" s="1"/>
      <c r="I14" s="1"/>
      <c r="J14" s="1"/>
      <c r="K14" s="1"/>
    </row>
    <row r="15" spans="2:23" x14ac:dyDescent="0.2">
      <c r="B15" s="3" t="s">
        <v>58</v>
      </c>
    </row>
    <row r="16" spans="2:23" x14ac:dyDescent="0.2">
      <c r="B16">
        <f>B9</f>
        <v>19.05</v>
      </c>
      <c r="C16">
        <f>C9+B16</f>
        <v>38.1</v>
      </c>
      <c r="D16">
        <f t="shared" ref="D16:O16" si="5">D9+C16</f>
        <v>57.150000000000006</v>
      </c>
      <c r="E16">
        <f t="shared" si="5"/>
        <v>76.2</v>
      </c>
      <c r="F16">
        <f t="shared" si="5"/>
        <v>95.25</v>
      </c>
      <c r="G16">
        <f t="shared" si="5"/>
        <v>114.3</v>
      </c>
      <c r="H16">
        <f t="shared" si="5"/>
        <v>133.35</v>
      </c>
      <c r="I16">
        <f t="shared" si="5"/>
        <v>152.4</v>
      </c>
      <c r="J16">
        <f t="shared" si="5"/>
        <v>171.45000000000002</v>
      </c>
      <c r="K16">
        <f t="shared" si="5"/>
        <v>190.50000000000003</v>
      </c>
      <c r="L16">
        <f t="shared" si="5"/>
        <v>209.55000000000004</v>
      </c>
      <c r="M16">
        <f t="shared" si="5"/>
        <v>228.60000000000005</v>
      </c>
      <c r="N16">
        <f t="shared" si="5"/>
        <v>247.65000000000006</v>
      </c>
      <c r="O16">
        <f t="shared" si="5"/>
        <v>285.75000000000006</v>
      </c>
    </row>
    <row r="17" spans="2:17" x14ac:dyDescent="0.2">
      <c r="B17">
        <f>B10</f>
        <v>28.575000000000003</v>
      </c>
      <c r="C17">
        <f>C10+B17</f>
        <v>47.625</v>
      </c>
      <c r="D17">
        <f t="shared" ref="D17:O17" si="6">D10+C17</f>
        <v>66.674999999999997</v>
      </c>
      <c r="E17">
        <f t="shared" si="6"/>
        <v>85.724999999999994</v>
      </c>
      <c r="F17">
        <f t="shared" si="6"/>
        <v>104.77499999999999</v>
      </c>
      <c r="G17">
        <f t="shared" si="6"/>
        <v>123.82499999999999</v>
      </c>
      <c r="H17">
        <f t="shared" si="6"/>
        <v>142.875</v>
      </c>
      <c r="I17">
        <f t="shared" si="6"/>
        <v>161.92500000000001</v>
      </c>
      <c r="J17">
        <f t="shared" si="6"/>
        <v>180.97500000000002</v>
      </c>
      <c r="K17">
        <f t="shared" si="6"/>
        <v>200.02500000000003</v>
      </c>
      <c r="L17">
        <f t="shared" si="6"/>
        <v>219.07500000000005</v>
      </c>
      <c r="M17">
        <f t="shared" si="6"/>
        <v>238.12500000000006</v>
      </c>
      <c r="N17">
        <f t="shared" si="6"/>
        <v>257.17500000000007</v>
      </c>
      <c r="O17">
        <f t="shared" si="6"/>
        <v>285.75000000000006</v>
      </c>
    </row>
    <row r="18" spans="2:17" x14ac:dyDescent="0.2">
      <c r="B18">
        <f>B11</f>
        <v>33.337499999999999</v>
      </c>
      <c r="C18">
        <f>C11+B18</f>
        <v>52.387500000000003</v>
      </c>
      <c r="D18">
        <f t="shared" ref="D18:O18" si="7">D11+C18</f>
        <v>71.4375</v>
      </c>
      <c r="E18">
        <f t="shared" si="7"/>
        <v>90.487499999999997</v>
      </c>
      <c r="F18">
        <f t="shared" si="7"/>
        <v>109.53749999999999</v>
      </c>
      <c r="G18">
        <f t="shared" si="7"/>
        <v>128.58750000000001</v>
      </c>
      <c r="H18">
        <f t="shared" si="7"/>
        <v>147.63750000000002</v>
      </c>
      <c r="I18">
        <f t="shared" si="7"/>
        <v>166.68750000000003</v>
      </c>
      <c r="J18">
        <f t="shared" si="7"/>
        <v>185.73750000000004</v>
      </c>
      <c r="K18">
        <f t="shared" si="7"/>
        <v>204.78750000000005</v>
      </c>
      <c r="L18">
        <f t="shared" si="7"/>
        <v>223.83750000000006</v>
      </c>
      <c r="M18">
        <f t="shared" si="7"/>
        <v>242.88750000000007</v>
      </c>
      <c r="N18" s="1">
        <f t="shared" si="7"/>
        <v>242.88750000000007</v>
      </c>
      <c r="O18">
        <f t="shared" si="7"/>
        <v>285.75000000000006</v>
      </c>
    </row>
    <row r="19" spans="2:17" x14ac:dyDescent="0.2">
      <c r="B19">
        <f>B12</f>
        <v>42.862500000000004</v>
      </c>
      <c r="C19" s="1">
        <f>C12+B19</f>
        <v>42.862500000000004</v>
      </c>
      <c r="D19">
        <f t="shared" ref="D19:O19" si="8">D12+C19</f>
        <v>61.912500000000009</v>
      </c>
      <c r="E19">
        <f t="shared" si="8"/>
        <v>80.962500000000006</v>
      </c>
      <c r="F19">
        <f t="shared" si="8"/>
        <v>100.0125</v>
      </c>
      <c r="G19">
        <f t="shared" si="8"/>
        <v>119.0625</v>
      </c>
      <c r="H19">
        <f t="shared" si="8"/>
        <v>138.11250000000001</v>
      </c>
      <c r="I19">
        <f t="shared" si="8"/>
        <v>157.16250000000002</v>
      </c>
      <c r="J19">
        <f t="shared" si="8"/>
        <v>176.21250000000003</v>
      </c>
      <c r="K19">
        <f t="shared" si="8"/>
        <v>195.26250000000005</v>
      </c>
      <c r="L19">
        <f t="shared" si="8"/>
        <v>214.31250000000006</v>
      </c>
      <c r="M19">
        <f t="shared" si="8"/>
        <v>233.36250000000007</v>
      </c>
      <c r="N19" s="1">
        <f t="shared" si="8"/>
        <v>233.36250000000007</v>
      </c>
      <c r="O19">
        <f t="shared" si="8"/>
        <v>285.75000000000006</v>
      </c>
    </row>
    <row r="20" spans="2:17" x14ac:dyDescent="0.2">
      <c r="B20">
        <f>B13</f>
        <v>23.8125</v>
      </c>
      <c r="C20">
        <f>C13+B20</f>
        <v>47.625</v>
      </c>
      <c r="D20">
        <f t="shared" ref="D20:O20" si="9">D13+C20</f>
        <v>71.4375</v>
      </c>
      <c r="E20" s="1">
        <f t="shared" si="9"/>
        <v>71.4375</v>
      </c>
      <c r="F20" s="1">
        <f t="shared" si="9"/>
        <v>71.4375</v>
      </c>
      <c r="G20" s="1">
        <f t="shared" si="9"/>
        <v>71.4375</v>
      </c>
      <c r="H20">
        <f t="shared" si="9"/>
        <v>190.5</v>
      </c>
      <c r="I20" s="1">
        <f t="shared" si="9"/>
        <v>190.5</v>
      </c>
      <c r="J20" s="1">
        <f t="shared" si="9"/>
        <v>190.5</v>
      </c>
      <c r="K20" s="1">
        <f t="shared" si="9"/>
        <v>190.5</v>
      </c>
      <c r="L20">
        <f t="shared" si="9"/>
        <v>214.3125</v>
      </c>
      <c r="M20">
        <f t="shared" si="9"/>
        <v>238.125</v>
      </c>
      <c r="N20">
        <f t="shared" si="9"/>
        <v>261.9375</v>
      </c>
      <c r="O20">
        <f t="shared" si="9"/>
        <v>285.75</v>
      </c>
    </row>
    <row r="22" spans="2:17" x14ac:dyDescent="0.2">
      <c r="B22" s="3" t="s">
        <v>59</v>
      </c>
    </row>
    <row r="23" spans="2:17" x14ac:dyDescent="0.2">
      <c r="B23">
        <f>ROUND(B16-(B9/2), 3)</f>
        <v>9.5250000000000004</v>
      </c>
      <c r="C23">
        <f t="shared" ref="C23:O23" si="10">ROUND(C16-(C9/2), 3)</f>
        <v>28.574999999999999</v>
      </c>
      <c r="D23">
        <f t="shared" si="10"/>
        <v>47.625</v>
      </c>
      <c r="E23">
        <f t="shared" si="10"/>
        <v>66.674999999999997</v>
      </c>
      <c r="F23">
        <f t="shared" si="10"/>
        <v>85.724999999999994</v>
      </c>
      <c r="G23">
        <f t="shared" si="10"/>
        <v>104.77500000000001</v>
      </c>
      <c r="H23">
        <f t="shared" si="10"/>
        <v>123.825</v>
      </c>
      <c r="I23">
        <f t="shared" si="10"/>
        <v>142.875</v>
      </c>
      <c r="J23">
        <f t="shared" si="10"/>
        <v>161.92500000000001</v>
      </c>
      <c r="K23">
        <f t="shared" si="10"/>
        <v>180.97499999999999</v>
      </c>
      <c r="L23">
        <f t="shared" si="10"/>
        <v>200.02500000000001</v>
      </c>
      <c r="M23">
        <f t="shared" si="10"/>
        <v>219.07499999999999</v>
      </c>
      <c r="N23">
        <f t="shared" si="10"/>
        <v>238.125</v>
      </c>
      <c r="O23">
        <f t="shared" si="10"/>
        <v>266.7</v>
      </c>
      <c r="Q23">
        <f>Q24+$S$4</f>
        <v>85.724999999999994</v>
      </c>
    </row>
    <row r="24" spans="2:17" x14ac:dyDescent="0.2">
      <c r="B24">
        <f t="shared" ref="B24:O24" si="11">ROUND(B17-(B10/2), 3)</f>
        <v>14.288</v>
      </c>
      <c r="C24">
        <f t="shared" si="11"/>
        <v>38.1</v>
      </c>
      <c r="D24">
        <f t="shared" si="11"/>
        <v>57.15</v>
      </c>
      <c r="E24">
        <f t="shared" si="11"/>
        <v>76.2</v>
      </c>
      <c r="F24">
        <f t="shared" si="11"/>
        <v>95.25</v>
      </c>
      <c r="G24">
        <f t="shared" si="11"/>
        <v>114.3</v>
      </c>
      <c r="H24">
        <f t="shared" si="11"/>
        <v>133.35</v>
      </c>
      <c r="I24">
        <f t="shared" si="11"/>
        <v>152.4</v>
      </c>
      <c r="J24">
        <f t="shared" si="11"/>
        <v>171.45</v>
      </c>
      <c r="K24">
        <f t="shared" si="11"/>
        <v>190.5</v>
      </c>
      <c r="L24">
        <f t="shared" si="11"/>
        <v>209.55</v>
      </c>
      <c r="M24">
        <f t="shared" si="11"/>
        <v>228.6</v>
      </c>
      <c r="N24">
        <f t="shared" si="11"/>
        <v>247.65</v>
      </c>
      <c r="O24">
        <f t="shared" si="11"/>
        <v>271.46300000000002</v>
      </c>
      <c r="Q24">
        <f>Q25+$S$4</f>
        <v>66.674999999999997</v>
      </c>
    </row>
    <row r="25" spans="2:17" x14ac:dyDescent="0.2">
      <c r="B25">
        <f t="shared" ref="B25:M25" si="12">ROUND(B18-(B11/2), 3)</f>
        <v>16.669</v>
      </c>
      <c r="C25">
        <f>ROUND(C18-(C11/2), 3)</f>
        <v>42.863</v>
      </c>
      <c r="D25">
        <f t="shared" si="12"/>
        <v>61.912999999999997</v>
      </c>
      <c r="E25">
        <f t="shared" si="12"/>
        <v>80.962999999999994</v>
      </c>
      <c r="F25">
        <f t="shared" si="12"/>
        <v>100.01300000000001</v>
      </c>
      <c r="G25">
        <f t="shared" si="12"/>
        <v>119.063</v>
      </c>
      <c r="H25">
        <f t="shared" si="12"/>
        <v>138.113</v>
      </c>
      <c r="I25">
        <f t="shared" si="12"/>
        <v>157.16300000000001</v>
      </c>
      <c r="J25">
        <f t="shared" si="12"/>
        <v>176.21299999999999</v>
      </c>
      <c r="K25">
        <f t="shared" si="12"/>
        <v>195.26300000000001</v>
      </c>
      <c r="L25">
        <f t="shared" si="12"/>
        <v>214.31299999999999</v>
      </c>
      <c r="M25">
        <f t="shared" si="12"/>
        <v>233.363</v>
      </c>
      <c r="N25" s="1"/>
      <c r="O25">
        <f t="shared" ref="O25:O26" si="13">ROUND(O18-(O11/2), 3)</f>
        <v>264.31900000000002</v>
      </c>
      <c r="Q25">
        <f>Q26+$S$4</f>
        <v>47.625</v>
      </c>
    </row>
    <row r="26" spans="2:17" x14ac:dyDescent="0.2">
      <c r="B26">
        <f>ROUND(B19-(B12/2), 3)</f>
        <v>21.431000000000001</v>
      </c>
      <c r="C26" s="1"/>
      <c r="D26">
        <f t="shared" ref="D26:M26" si="14">ROUND(D19-(D12/2), 3)</f>
        <v>52.387999999999998</v>
      </c>
      <c r="E26">
        <f t="shared" si="14"/>
        <v>71.438000000000002</v>
      </c>
      <c r="F26">
        <f t="shared" si="14"/>
        <v>90.488</v>
      </c>
      <c r="G26">
        <f t="shared" si="14"/>
        <v>109.538</v>
      </c>
      <c r="H26">
        <f t="shared" si="14"/>
        <v>128.58799999999999</v>
      </c>
      <c r="I26">
        <f t="shared" si="14"/>
        <v>147.63800000000001</v>
      </c>
      <c r="J26">
        <f t="shared" si="14"/>
        <v>166.68799999999999</v>
      </c>
      <c r="K26">
        <f t="shared" si="14"/>
        <v>185.738</v>
      </c>
      <c r="L26">
        <f t="shared" si="14"/>
        <v>204.78800000000001</v>
      </c>
      <c r="M26">
        <f t="shared" si="14"/>
        <v>223.83799999999999</v>
      </c>
      <c r="N26" s="1"/>
      <c r="O26">
        <f t="shared" si="13"/>
        <v>259.55599999999998</v>
      </c>
      <c r="Q26">
        <f>Q27+$S$4</f>
        <v>28.575000000000003</v>
      </c>
    </row>
    <row r="27" spans="2:17" x14ac:dyDescent="0.2">
      <c r="B27">
        <f t="shared" ref="B27:D27" si="15">ROUND(B20-(B13/2), 3)</f>
        <v>11.906000000000001</v>
      </c>
      <c r="C27">
        <f t="shared" si="15"/>
        <v>35.719000000000001</v>
      </c>
      <c r="D27">
        <f t="shared" si="15"/>
        <v>59.530999999999999</v>
      </c>
      <c r="E27" s="1"/>
      <c r="F27" s="1"/>
      <c r="G27" s="1"/>
      <c r="H27">
        <f>ROUND(H20-(H13/2), 3)</f>
        <v>130.96899999999999</v>
      </c>
      <c r="I27" s="1"/>
      <c r="J27" s="1"/>
      <c r="K27" s="1"/>
      <c r="L27">
        <f t="shared" ref="L27:O27" si="16">ROUND(L20-(L13/2), 3)</f>
        <v>202.40600000000001</v>
      </c>
      <c r="M27">
        <f t="shared" si="16"/>
        <v>226.21899999999999</v>
      </c>
      <c r="N27">
        <f t="shared" si="16"/>
        <v>250.03100000000001</v>
      </c>
      <c r="O27">
        <f t="shared" si="16"/>
        <v>273.84399999999999</v>
      </c>
      <c r="Q27">
        <f>$S$4/2</f>
        <v>9.5250000000000004</v>
      </c>
    </row>
    <row r="29" spans="2:17" x14ac:dyDescent="0.2">
      <c r="B29" s="3" t="s">
        <v>60</v>
      </c>
    </row>
    <row r="30" spans="2:17" x14ac:dyDescent="0.2">
      <c r="B30" t="s">
        <v>0</v>
      </c>
      <c r="C30">
        <v>1</v>
      </c>
      <c r="D30">
        <v>2</v>
      </c>
      <c r="E30">
        <v>3</v>
      </c>
      <c r="F30">
        <v>4</v>
      </c>
      <c r="G30">
        <v>5</v>
      </c>
      <c r="H30">
        <v>6</v>
      </c>
      <c r="I30">
        <v>7</v>
      </c>
      <c r="J30">
        <v>8</v>
      </c>
      <c r="K30">
        <v>9</v>
      </c>
      <c r="L30">
        <v>0</v>
      </c>
      <c r="M30" t="s">
        <v>1</v>
      </c>
      <c r="N30" t="s">
        <v>2</v>
      </c>
      <c r="O30" t="s">
        <v>3</v>
      </c>
    </row>
    <row r="31" spans="2:17" x14ac:dyDescent="0.2">
      <c r="B31" t="s">
        <v>4</v>
      </c>
      <c r="C31" t="s">
        <v>8</v>
      </c>
      <c r="D31" t="s">
        <v>9</v>
      </c>
      <c r="E31" t="s">
        <v>10</v>
      </c>
      <c r="F31" t="s">
        <v>11</v>
      </c>
      <c r="G31" t="s">
        <v>12</v>
      </c>
      <c r="H31" t="s">
        <v>13</v>
      </c>
      <c r="I31" t="s">
        <v>14</v>
      </c>
      <c r="J31" t="s">
        <v>15</v>
      </c>
      <c r="K31" t="s">
        <v>16</v>
      </c>
      <c r="L31" t="s">
        <v>17</v>
      </c>
      <c r="M31" t="s">
        <v>18</v>
      </c>
      <c r="N31" t="s">
        <v>19</v>
      </c>
      <c r="O31" t="s">
        <v>20</v>
      </c>
    </row>
    <row r="32" spans="2:17" x14ac:dyDescent="0.2">
      <c r="B32" t="s">
        <v>5</v>
      </c>
      <c r="C32" t="s">
        <v>21</v>
      </c>
      <c r="D32" t="s">
        <v>22</v>
      </c>
      <c r="E32" t="s">
        <v>23</v>
      </c>
      <c r="F32" t="s">
        <v>24</v>
      </c>
      <c r="G32" t="s">
        <v>25</v>
      </c>
      <c r="H32" t="s">
        <v>26</v>
      </c>
      <c r="I32" t="s">
        <v>27</v>
      </c>
      <c r="J32" t="s">
        <v>28</v>
      </c>
      <c r="K32" t="s">
        <v>29</v>
      </c>
      <c r="L32" t="s">
        <v>30</v>
      </c>
      <c r="M32" t="s">
        <v>31</v>
      </c>
      <c r="O32" t="s">
        <v>32</v>
      </c>
    </row>
    <row r="33" spans="2:15" x14ac:dyDescent="0.2">
      <c r="B33" t="s">
        <v>6</v>
      </c>
      <c r="D33" t="s">
        <v>33</v>
      </c>
      <c r="E33" t="s">
        <v>34</v>
      </c>
      <c r="F33" t="s">
        <v>35</v>
      </c>
      <c r="G33" t="s">
        <v>36</v>
      </c>
      <c r="H33" t="s">
        <v>37</v>
      </c>
      <c r="I33" t="s">
        <v>38</v>
      </c>
      <c r="J33" t="s">
        <v>39</v>
      </c>
      <c r="K33" t="s">
        <v>40</v>
      </c>
      <c r="L33" t="s">
        <v>41</v>
      </c>
      <c r="M33" t="s">
        <v>42</v>
      </c>
      <c r="O33" t="s">
        <v>43</v>
      </c>
    </row>
    <row r="34" spans="2:15" x14ac:dyDescent="0.2">
      <c r="B34" t="s">
        <v>7</v>
      </c>
      <c r="C34" t="s">
        <v>44</v>
      </c>
      <c r="D34" t="s">
        <v>45</v>
      </c>
      <c r="H34" t="s">
        <v>46</v>
      </c>
      <c r="L34" t="s">
        <v>47</v>
      </c>
      <c r="M34" t="s">
        <v>48</v>
      </c>
      <c r="N34" t="s">
        <v>49</v>
      </c>
      <c r="O34" t="s">
        <v>50</v>
      </c>
    </row>
    <row r="36" spans="2:15" x14ac:dyDescent="0.2">
      <c r="B36" s="3" t="s">
        <v>63</v>
      </c>
    </row>
    <row r="37" spans="2:15" x14ac:dyDescent="0.2">
      <c r="B37" t="str">
        <f>_xlfn.CONCAT("MOVE S_", B30, " (", B23, " ", $Q23,"); ")</f>
        <v xml:space="preserve">MOVE S_ESC (9.525 85.725); </v>
      </c>
      <c r="C37" t="str">
        <f t="shared" ref="C37:O37" si="17">_xlfn.CONCAT("MOVE S_", C30, " (", C23, " ", $Q23,"); ")</f>
        <v xml:space="preserve">MOVE S_1 (28.575 85.725); </v>
      </c>
      <c r="D37" t="str">
        <f t="shared" si="17"/>
        <v xml:space="preserve">MOVE S_2 (47.625 85.725); </v>
      </c>
      <c r="E37" t="str">
        <f t="shared" si="17"/>
        <v xml:space="preserve">MOVE S_3 (66.675 85.725); </v>
      </c>
      <c r="F37" t="str">
        <f t="shared" si="17"/>
        <v xml:space="preserve">MOVE S_4 (85.725 85.725); </v>
      </c>
      <c r="G37" t="str">
        <f t="shared" si="17"/>
        <v xml:space="preserve">MOVE S_5 (104.775 85.725); </v>
      </c>
      <c r="H37" t="str">
        <f t="shared" si="17"/>
        <v xml:space="preserve">MOVE S_6 (123.825 85.725); </v>
      </c>
      <c r="I37" t="str">
        <f t="shared" si="17"/>
        <v xml:space="preserve">MOVE S_7 (142.875 85.725); </v>
      </c>
      <c r="J37" t="str">
        <f t="shared" si="17"/>
        <v xml:space="preserve">MOVE S_8 (161.925 85.725); </v>
      </c>
      <c r="K37" t="str">
        <f t="shared" si="17"/>
        <v xml:space="preserve">MOVE S_9 (180.975 85.725); </v>
      </c>
      <c r="L37" t="str">
        <f t="shared" si="17"/>
        <v xml:space="preserve">MOVE S_0 (200.025 85.725); </v>
      </c>
      <c r="M37" t="str">
        <f t="shared" si="17"/>
        <v xml:space="preserve">MOVE S_MINS (219.075 85.725); </v>
      </c>
      <c r="N37" s="4" t="str">
        <f t="shared" si="17"/>
        <v xml:space="preserve">MOVE S_EQL (238.125 85.725); </v>
      </c>
      <c r="O37" s="2" t="str">
        <f t="shared" si="17"/>
        <v xml:space="preserve">MOVE S_BSPC (266.7 85.725); </v>
      </c>
    </row>
    <row r="38" spans="2:15" x14ac:dyDescent="0.2">
      <c r="B38" t="str">
        <f>_xlfn.CONCAT("MOVE S_", B31, " (", B24, " ", $Q24,"); ")</f>
        <v xml:space="preserve">MOVE S_TAB (14.288 66.675); </v>
      </c>
      <c r="C38" t="str">
        <f t="shared" ref="C38:O38" si="18">_xlfn.CONCAT("MOVE S_", C31, " (", C24, " ", $Q24,"); ")</f>
        <v xml:space="preserve">MOVE S_Q (38.1 66.675); </v>
      </c>
      <c r="D38" t="str">
        <f t="shared" si="18"/>
        <v xml:space="preserve">MOVE S_W (57.15 66.675); </v>
      </c>
      <c r="E38" t="str">
        <f t="shared" si="18"/>
        <v xml:space="preserve">MOVE S_E (76.2 66.675); </v>
      </c>
      <c r="F38" t="str">
        <f t="shared" si="18"/>
        <v xml:space="preserve">MOVE S_R (95.25 66.675); </v>
      </c>
      <c r="G38" t="str">
        <f t="shared" si="18"/>
        <v xml:space="preserve">MOVE S_T (114.3 66.675); </v>
      </c>
      <c r="H38" t="str">
        <f t="shared" si="18"/>
        <v xml:space="preserve">MOVE S_Y (133.35 66.675); </v>
      </c>
      <c r="I38" t="str">
        <f t="shared" si="18"/>
        <v xml:space="preserve">MOVE S_U (152.4 66.675); </v>
      </c>
      <c r="J38" t="str">
        <f t="shared" si="18"/>
        <v xml:space="preserve">MOVE S_I (171.45 66.675); </v>
      </c>
      <c r="K38" t="str">
        <f t="shared" si="18"/>
        <v xml:space="preserve">MOVE S_O (190.5 66.675); </v>
      </c>
      <c r="L38" t="str">
        <f t="shared" si="18"/>
        <v xml:space="preserve">MOVE S_P (209.55 66.675); </v>
      </c>
      <c r="M38" t="str">
        <f t="shared" si="18"/>
        <v xml:space="preserve">MOVE S_LBRC (228.6 66.675); </v>
      </c>
      <c r="N38" t="str">
        <f t="shared" si="18"/>
        <v xml:space="preserve">MOVE S_RBRC (247.65 66.675); </v>
      </c>
      <c r="O38" s="4" t="str">
        <f t="shared" si="18"/>
        <v xml:space="preserve">MOVE S_BSLS (271.463 66.675); </v>
      </c>
    </row>
    <row r="39" spans="2:15" x14ac:dyDescent="0.2">
      <c r="B39" t="str">
        <f>_xlfn.CONCAT("MOVE S_", B32, " (", B25, " ", $Q25,"); ")</f>
        <v xml:space="preserve">MOVE S_CAPS (16.669 47.625); </v>
      </c>
      <c r="C39" t="str">
        <f t="shared" ref="C39:M39" si="19">_xlfn.CONCAT("MOVE S_", C32, " (", C25, " ", $Q25,"); ")</f>
        <v xml:space="preserve">MOVE S_A (42.863 47.625); </v>
      </c>
      <c r="D39" t="str">
        <f t="shared" si="19"/>
        <v xml:space="preserve">MOVE S_S (61.913 47.625); </v>
      </c>
      <c r="E39" t="str">
        <f t="shared" si="19"/>
        <v xml:space="preserve">MOVE S_D (80.963 47.625); </v>
      </c>
      <c r="F39" t="str">
        <f t="shared" si="19"/>
        <v xml:space="preserve">MOVE S_F (100.013 47.625); </v>
      </c>
      <c r="G39" t="str">
        <f t="shared" si="19"/>
        <v xml:space="preserve">MOVE S_G (119.063 47.625); </v>
      </c>
      <c r="H39" t="str">
        <f t="shared" si="19"/>
        <v xml:space="preserve">MOVE S_H (138.113 47.625); </v>
      </c>
      <c r="I39" t="str">
        <f t="shared" si="19"/>
        <v xml:space="preserve">MOVE S_J (157.163 47.625); </v>
      </c>
      <c r="J39" t="str">
        <f t="shared" si="19"/>
        <v xml:space="preserve">MOVE S_K (176.213 47.625); </v>
      </c>
      <c r="K39" t="str">
        <f t="shared" si="19"/>
        <v xml:space="preserve">MOVE S_L (195.263 47.625); </v>
      </c>
      <c r="L39" t="str">
        <f t="shared" si="19"/>
        <v xml:space="preserve">MOVE S_SCLN (214.313 47.625); </v>
      </c>
      <c r="M39" t="str">
        <f t="shared" si="19"/>
        <v xml:space="preserve">MOVE S_QUOT (233.363 47.625); </v>
      </c>
      <c r="N39" s="4"/>
      <c r="O39" s="2" t="str">
        <f>_xlfn.CONCAT("MOVE S_", O32, " (", O25, " ", $Q25,"); ")</f>
        <v xml:space="preserve">MOVE S_ENT (264.319 47.625); </v>
      </c>
    </row>
    <row r="40" spans="2:15" x14ac:dyDescent="0.2">
      <c r="B40" s="2" t="str">
        <f>_xlfn.CONCAT("MOVE S_", B33, " (", B26, " ", $Q26,"); ")</f>
        <v xml:space="preserve">MOVE S_LSFT (21.431 28.575); </v>
      </c>
      <c r="D40" t="str">
        <f t="shared" ref="D40:M40" si="20">_xlfn.CONCAT("MOVE S_", D33, " (", D26, " ", $Q26,"); ")</f>
        <v xml:space="preserve">MOVE S_Z (52.388 28.575); </v>
      </c>
      <c r="E40" t="str">
        <f t="shared" si="20"/>
        <v xml:space="preserve">MOVE S_X (71.438 28.575); </v>
      </c>
      <c r="F40" t="str">
        <f t="shared" si="20"/>
        <v xml:space="preserve">MOVE S_C (90.488 28.575); </v>
      </c>
      <c r="G40" t="str">
        <f t="shared" si="20"/>
        <v xml:space="preserve">MOVE S_V (109.538 28.575); </v>
      </c>
      <c r="H40" t="str">
        <f t="shared" si="20"/>
        <v xml:space="preserve">MOVE S_B (128.588 28.575); </v>
      </c>
      <c r="I40" t="str">
        <f t="shared" si="20"/>
        <v xml:space="preserve">MOVE S_N (147.638 28.575); </v>
      </c>
      <c r="J40" t="str">
        <f t="shared" si="20"/>
        <v xml:space="preserve">MOVE S_M (166.688 28.575); </v>
      </c>
      <c r="K40" t="str">
        <f t="shared" si="20"/>
        <v xml:space="preserve">MOVE S_COM (185.738 28.575); </v>
      </c>
      <c r="L40" t="str">
        <f t="shared" si="20"/>
        <v xml:space="preserve">MOVE S_DOT (204.788 28.575); </v>
      </c>
      <c r="M40" t="str">
        <f t="shared" si="20"/>
        <v xml:space="preserve">MOVE S_SLSH (223.838 28.575); </v>
      </c>
      <c r="N40" s="4"/>
      <c r="O40" s="2" t="str">
        <f>_xlfn.CONCAT("MOVE S_", O33, " (", O26, " ", $Q26,"); ")</f>
        <v xml:space="preserve">MOVE S_RSFT (259.556 28.575); </v>
      </c>
    </row>
    <row r="41" spans="2:15" x14ac:dyDescent="0.2">
      <c r="B41" t="str">
        <f>_xlfn.CONCAT("MOVE S_", B34, " (", B27, " ", $Q27,"); ")</f>
        <v xml:space="preserve">MOVE S_LCTL (11.906 9.525); </v>
      </c>
      <c r="C41" t="str">
        <f>_xlfn.CONCAT("MOVE S_", C34, " (", C27, " ", $Q27,"); ")</f>
        <v xml:space="preserve">MOVE S_LGUI (35.719 9.525); </v>
      </c>
      <c r="D41" t="str">
        <f>_xlfn.CONCAT("MOVE S_", D34, " (", D27, " ", $Q27,"); ")</f>
        <v xml:space="preserve">MOVE S_LALT (59.531 9.525); </v>
      </c>
      <c r="H41" s="2" t="str">
        <f>_xlfn.CONCAT("MOVE S_", H34, " (", H27, " ", $Q27,"); ")</f>
        <v xml:space="preserve">MOVE S_SPC (130.969 9.525); </v>
      </c>
      <c r="L41" t="str">
        <f>_xlfn.CONCAT("MOVE S_", L34, " (", L27, " ", $Q27,"); ")</f>
        <v xml:space="preserve">MOVE S_FN1 (202.406 9.525); </v>
      </c>
      <c r="M41" t="str">
        <f>_xlfn.CONCAT("MOVE S_", M34, " (", M27, " ", $Q27,"); ")</f>
        <v xml:space="preserve">MOVE S_APP (226.219 9.525); </v>
      </c>
      <c r="N41" t="str">
        <f>_xlfn.CONCAT("MOVE S_", N34, " (", N27, " ", $Q27,"); ")</f>
        <v xml:space="preserve">MOVE S_RALT (250.031 9.525); </v>
      </c>
      <c r="O41" t="str">
        <f>_xlfn.CONCAT("MOVE S_", O34, " (", O27, " ", $Q27,"); ")</f>
        <v xml:space="preserve">MOVE S_RCTL (273.844 9.525); </v>
      </c>
    </row>
    <row r="43" spans="2:15" x14ac:dyDescent="0.2">
      <c r="B43" t="str">
        <f>_xlfn.CONCAT("MOVE T_", B33, " (", B26, " ", $Q26,"); ")</f>
        <v xml:space="preserve">MOVE T_LSFT (21.431 28.575); </v>
      </c>
      <c r="D43" t="str">
        <f>_xlfn.CONCAT("MOVE T_", H34, " (", H27, " ", $Q27,"); ")</f>
        <v xml:space="preserve">MOVE T_SPC (130.969 9.525); </v>
      </c>
      <c r="F43" t="str">
        <f>_xlfn.CONCAT("MOVE T_", O30, " (", O23, " ", $Q23,"); ")</f>
        <v xml:space="preserve">MOVE T_BSPC (266.7 85.725); </v>
      </c>
      <c r="H43" t="str">
        <f>_xlfn.CONCAT("MOVE T_", O32, " (", O25, " ", $Q25,"); ")</f>
        <v xml:space="preserve">MOVE T_ENT (264.319 47.625); </v>
      </c>
      <c r="J43" t="str">
        <f>_xlfn.CONCAT("MOVE T_", O33, " (", O26, " ", $Q26,"); ")</f>
        <v xml:space="preserve">MOVE T_RSFT (259.556 28.575); </v>
      </c>
    </row>
    <row r="45" spans="2:15" x14ac:dyDescent="0.2">
      <c r="B45" s="3" t="s">
        <v>61</v>
      </c>
    </row>
    <row r="46" spans="2:15" x14ac:dyDescent="0.2">
      <c r="B46">
        <v>1</v>
      </c>
      <c r="C46">
        <f>B46+1</f>
        <v>2</v>
      </c>
      <c r="D46">
        <f t="shared" ref="D46:O46" si="21">C46+1</f>
        <v>3</v>
      </c>
      <c r="E46">
        <f t="shared" si="21"/>
        <v>4</v>
      </c>
      <c r="F46">
        <f t="shared" si="21"/>
        <v>5</v>
      </c>
      <c r="G46">
        <f t="shared" si="21"/>
        <v>6</v>
      </c>
      <c r="H46">
        <f t="shared" si="21"/>
        <v>7</v>
      </c>
      <c r="I46">
        <f t="shared" si="21"/>
        <v>8</v>
      </c>
      <c r="J46">
        <f t="shared" si="21"/>
        <v>9</v>
      </c>
      <c r="K46">
        <f t="shared" si="21"/>
        <v>10</v>
      </c>
      <c r="L46">
        <f t="shared" si="21"/>
        <v>11</v>
      </c>
      <c r="M46">
        <f t="shared" si="21"/>
        <v>12</v>
      </c>
      <c r="N46">
        <f t="shared" si="21"/>
        <v>13</v>
      </c>
      <c r="O46">
        <f t="shared" si="21"/>
        <v>14</v>
      </c>
    </row>
    <row r="47" spans="2:15" x14ac:dyDescent="0.2">
      <c r="B47">
        <f>O46+1</f>
        <v>15</v>
      </c>
      <c r="C47">
        <f t="shared" ref="C47:O47" si="22">B47+1</f>
        <v>16</v>
      </c>
      <c r="D47">
        <f t="shared" si="22"/>
        <v>17</v>
      </c>
      <c r="E47">
        <f t="shared" si="22"/>
        <v>18</v>
      </c>
      <c r="F47">
        <f t="shared" si="22"/>
        <v>19</v>
      </c>
      <c r="G47">
        <f t="shared" si="22"/>
        <v>20</v>
      </c>
      <c r="H47">
        <f t="shared" si="22"/>
        <v>21</v>
      </c>
      <c r="I47">
        <f t="shared" si="22"/>
        <v>22</v>
      </c>
      <c r="J47">
        <f t="shared" si="22"/>
        <v>23</v>
      </c>
      <c r="K47">
        <f t="shared" si="22"/>
        <v>24</v>
      </c>
      <c r="L47">
        <f t="shared" si="22"/>
        <v>25</v>
      </c>
      <c r="M47">
        <f t="shared" si="22"/>
        <v>26</v>
      </c>
      <c r="N47">
        <f t="shared" si="22"/>
        <v>27</v>
      </c>
      <c r="O47">
        <f t="shared" si="22"/>
        <v>28</v>
      </c>
    </row>
    <row r="48" spans="2:15" x14ac:dyDescent="0.2">
      <c r="B48">
        <f>O47+1</f>
        <v>29</v>
      </c>
      <c r="C48">
        <f t="shared" ref="C48:M48" si="23">B48+1</f>
        <v>30</v>
      </c>
      <c r="D48">
        <f t="shared" si="23"/>
        <v>31</v>
      </c>
      <c r="E48">
        <f t="shared" si="23"/>
        <v>32</v>
      </c>
      <c r="F48">
        <f t="shared" si="23"/>
        <v>33</v>
      </c>
      <c r="G48">
        <f t="shared" si="23"/>
        <v>34</v>
      </c>
      <c r="H48">
        <f t="shared" si="23"/>
        <v>35</v>
      </c>
      <c r="I48">
        <f t="shared" si="23"/>
        <v>36</v>
      </c>
      <c r="J48">
        <f t="shared" si="23"/>
        <v>37</v>
      </c>
      <c r="K48">
        <f t="shared" si="23"/>
        <v>38</v>
      </c>
      <c r="L48">
        <f t="shared" si="23"/>
        <v>39</v>
      </c>
      <c r="M48">
        <f t="shared" si="23"/>
        <v>40</v>
      </c>
      <c r="O48">
        <f>M48+1</f>
        <v>41</v>
      </c>
    </row>
    <row r="49" spans="2:15" x14ac:dyDescent="0.2">
      <c r="B49">
        <f>O48+1</f>
        <v>42</v>
      </c>
      <c r="D49">
        <f>B49+1</f>
        <v>43</v>
      </c>
      <c r="E49">
        <f t="shared" ref="E49:M49" si="24">D49+1</f>
        <v>44</v>
      </c>
      <c r="F49">
        <f t="shared" si="24"/>
        <v>45</v>
      </c>
      <c r="G49">
        <f t="shared" si="24"/>
        <v>46</v>
      </c>
      <c r="H49">
        <f t="shared" si="24"/>
        <v>47</v>
      </c>
      <c r="I49">
        <f t="shared" si="24"/>
        <v>48</v>
      </c>
      <c r="J49">
        <f t="shared" si="24"/>
        <v>49</v>
      </c>
      <c r="K49">
        <f t="shared" si="24"/>
        <v>50</v>
      </c>
      <c r="L49">
        <f t="shared" si="24"/>
        <v>51</v>
      </c>
      <c r="M49">
        <f t="shared" si="24"/>
        <v>52</v>
      </c>
      <c r="O49">
        <f>M49+1</f>
        <v>53</v>
      </c>
    </row>
    <row r="50" spans="2:15" x14ac:dyDescent="0.2">
      <c r="B50">
        <f>O49+1</f>
        <v>54</v>
      </c>
      <c r="C50">
        <f t="shared" ref="C50:O50" si="25">B50+1</f>
        <v>55</v>
      </c>
      <c r="D50">
        <f t="shared" si="25"/>
        <v>56</v>
      </c>
      <c r="H50">
        <f>D50+1</f>
        <v>57</v>
      </c>
      <c r="L50">
        <f>H50+1</f>
        <v>58</v>
      </c>
      <c r="M50">
        <f t="shared" si="25"/>
        <v>59</v>
      </c>
      <c r="N50">
        <f t="shared" si="25"/>
        <v>60</v>
      </c>
      <c r="O50">
        <f t="shared" si="25"/>
        <v>61</v>
      </c>
    </row>
    <row r="52" spans="2:15" x14ac:dyDescent="0.2">
      <c r="B52" s="3" t="s">
        <v>62</v>
      </c>
      <c r="E52">
        <v>-5.8250000000000002</v>
      </c>
      <c r="F52">
        <v>-4.3250000000000002</v>
      </c>
    </row>
    <row r="53" spans="2:15" x14ac:dyDescent="0.2">
      <c r="B53" t="str">
        <f>_xlfn.CONCAT("MOVE D", B46, " (", ROUND(INT(B23)+$E$52,3), " ", ROUND(INT($Q23)+$F$52,3),"); ")</f>
        <v xml:space="preserve">MOVE D1 (3.175 80.675); </v>
      </c>
      <c r="C53" t="str">
        <f t="shared" ref="C53:O53" si="26">_xlfn.CONCAT("MOVE D", C46, " (", ROUND(INT(C23)+$E$52,3), " ", ROUND(INT($Q23)+$F$52,3),"); ")</f>
        <v xml:space="preserve">MOVE D2 (22.175 80.675); </v>
      </c>
      <c r="D53" t="str">
        <f t="shared" si="26"/>
        <v xml:space="preserve">MOVE D3 (41.175 80.675); </v>
      </c>
      <c r="E53" t="str">
        <f t="shared" si="26"/>
        <v xml:space="preserve">MOVE D4 (60.175 80.675); </v>
      </c>
      <c r="F53" t="str">
        <f t="shared" si="26"/>
        <v xml:space="preserve">MOVE D5 (79.175 80.675); </v>
      </c>
      <c r="G53" t="str">
        <f t="shared" si="26"/>
        <v xml:space="preserve">MOVE D6 (98.175 80.675); </v>
      </c>
      <c r="H53" t="str">
        <f t="shared" si="26"/>
        <v xml:space="preserve">MOVE D7 (117.175 80.675); </v>
      </c>
      <c r="I53" t="str">
        <f t="shared" si="26"/>
        <v xml:space="preserve">MOVE D8 (136.175 80.675); </v>
      </c>
      <c r="J53" t="str">
        <f t="shared" si="26"/>
        <v xml:space="preserve">MOVE D9 (155.175 80.675); </v>
      </c>
      <c r="K53" t="str">
        <f t="shared" si="26"/>
        <v xml:space="preserve">MOVE D10 (174.175 80.675); </v>
      </c>
      <c r="L53" t="str">
        <f t="shared" si="26"/>
        <v xml:space="preserve">MOVE D11 (194.175 80.675); </v>
      </c>
      <c r="M53" t="str">
        <f t="shared" si="26"/>
        <v xml:space="preserve">MOVE D12 (213.175 80.675); </v>
      </c>
      <c r="N53" t="str">
        <f t="shared" si="26"/>
        <v xml:space="preserve">MOVE D13 (232.175 80.675); </v>
      </c>
      <c r="O53" t="str">
        <f t="shared" si="26"/>
        <v xml:space="preserve">MOVE D14 (260.175 80.675); </v>
      </c>
    </row>
    <row r="54" spans="2:15" x14ac:dyDescent="0.2">
      <c r="B54" t="str">
        <f t="shared" ref="B54:O54" si="27">_xlfn.CONCAT("MOVE D", B47, " (", ROUND(INT(B24)+$E$52,3), " ", ROUND(INT($Q24)+$F$52,3),"); ")</f>
        <v xml:space="preserve">MOVE D15 (8.175 61.675); </v>
      </c>
      <c r="C54" t="str">
        <f t="shared" si="27"/>
        <v xml:space="preserve">MOVE D16 (32.175 61.675); </v>
      </c>
      <c r="D54" t="str">
        <f t="shared" si="27"/>
        <v xml:space="preserve">MOVE D17 (51.175 61.675); </v>
      </c>
      <c r="E54" t="str">
        <f t="shared" si="27"/>
        <v xml:space="preserve">MOVE D18 (70.175 61.675); </v>
      </c>
      <c r="F54" t="str">
        <f t="shared" si="27"/>
        <v xml:space="preserve">MOVE D19 (89.175 61.675); </v>
      </c>
      <c r="G54" t="str">
        <f t="shared" si="27"/>
        <v xml:space="preserve">MOVE D20 (108.175 61.675); </v>
      </c>
      <c r="H54" t="str">
        <f t="shared" si="27"/>
        <v xml:space="preserve">MOVE D21 (127.175 61.675); </v>
      </c>
      <c r="I54" t="str">
        <f t="shared" si="27"/>
        <v xml:space="preserve">MOVE D22 (146.175 61.675); </v>
      </c>
      <c r="J54" t="str">
        <f t="shared" si="27"/>
        <v xml:space="preserve">MOVE D23 (165.175 61.675); </v>
      </c>
      <c r="K54" t="str">
        <f t="shared" si="27"/>
        <v xml:space="preserve">MOVE D24 (184.175 61.675); </v>
      </c>
      <c r="L54" t="str">
        <f t="shared" si="27"/>
        <v xml:space="preserve">MOVE D25 (203.175 61.675); </v>
      </c>
      <c r="M54" t="str">
        <f t="shared" si="27"/>
        <v xml:space="preserve">MOVE D26 (222.175 61.675); </v>
      </c>
      <c r="N54" t="str">
        <f t="shared" si="27"/>
        <v xml:space="preserve">MOVE D27 (241.175 61.675); </v>
      </c>
      <c r="O54" t="str">
        <f t="shared" si="27"/>
        <v xml:space="preserve">MOVE D28 (265.175 61.675); </v>
      </c>
    </row>
    <row r="55" spans="2:15" x14ac:dyDescent="0.2">
      <c r="B55" t="str">
        <f t="shared" ref="B55:O55" si="28">_xlfn.CONCAT("MOVE D", B48, " (", ROUND(INT(B25)+$E$52,3), " ", ROUND(INT($Q25)+$F$52,3),"); ")</f>
        <v xml:space="preserve">MOVE D29 (10.175 42.675); </v>
      </c>
      <c r="C55" t="str">
        <f t="shared" si="28"/>
        <v xml:space="preserve">MOVE D30 (36.175 42.675); </v>
      </c>
      <c r="D55" t="str">
        <f t="shared" si="28"/>
        <v xml:space="preserve">MOVE D31 (55.175 42.675); </v>
      </c>
      <c r="E55" t="str">
        <f t="shared" si="28"/>
        <v xml:space="preserve">MOVE D32 (74.175 42.675); </v>
      </c>
      <c r="F55" t="str">
        <f t="shared" si="28"/>
        <v xml:space="preserve">MOVE D33 (94.175 42.675); </v>
      </c>
      <c r="G55" t="str">
        <f t="shared" si="28"/>
        <v xml:space="preserve">MOVE D34 (113.175 42.675); </v>
      </c>
      <c r="H55" t="str">
        <f t="shared" si="28"/>
        <v xml:space="preserve">MOVE D35 (132.175 42.675); </v>
      </c>
      <c r="I55" t="str">
        <f t="shared" si="28"/>
        <v xml:space="preserve">MOVE D36 (151.175 42.675); </v>
      </c>
      <c r="J55" t="str">
        <f t="shared" si="28"/>
        <v xml:space="preserve">MOVE D37 (170.175 42.675); </v>
      </c>
      <c r="K55" t="str">
        <f t="shared" si="28"/>
        <v xml:space="preserve">MOVE D38 (189.175 42.675); </v>
      </c>
      <c r="L55" t="str">
        <f t="shared" si="28"/>
        <v xml:space="preserve">MOVE D39 (208.175 42.675); </v>
      </c>
      <c r="M55" t="str">
        <f t="shared" si="28"/>
        <v xml:space="preserve">MOVE D40 (227.175 42.675); </v>
      </c>
      <c r="O55" t="str">
        <f t="shared" si="28"/>
        <v xml:space="preserve">MOVE D41 (258.175 42.675); </v>
      </c>
    </row>
    <row r="56" spans="2:15" x14ac:dyDescent="0.2">
      <c r="B56" t="str">
        <f t="shared" ref="B56:O56" si="29">_xlfn.CONCAT("MOVE D", B49, " (", ROUND(INT(B26)+$E$52,3), " ", ROUND(INT($Q26)+$F$52,3),"); ")</f>
        <v xml:space="preserve">MOVE D42 (15.175 23.675); </v>
      </c>
      <c r="D56" t="str">
        <f t="shared" si="29"/>
        <v xml:space="preserve">MOVE D43 (46.175 23.675); </v>
      </c>
      <c r="E56" t="str">
        <f t="shared" si="29"/>
        <v xml:space="preserve">MOVE D44 (65.175 23.675); </v>
      </c>
      <c r="F56" t="str">
        <f t="shared" si="29"/>
        <v xml:space="preserve">MOVE D45 (84.175 23.675); </v>
      </c>
      <c r="G56" t="str">
        <f t="shared" si="29"/>
        <v xml:space="preserve">MOVE D46 (103.175 23.675); </v>
      </c>
      <c r="H56" t="str">
        <f t="shared" si="29"/>
        <v xml:space="preserve">MOVE D47 (122.175 23.675); </v>
      </c>
      <c r="I56" t="str">
        <f t="shared" si="29"/>
        <v xml:space="preserve">MOVE D48 (141.175 23.675); </v>
      </c>
      <c r="J56" t="str">
        <f t="shared" si="29"/>
        <v xml:space="preserve">MOVE D49 (160.175 23.675); </v>
      </c>
      <c r="K56" t="str">
        <f t="shared" si="29"/>
        <v xml:space="preserve">MOVE D50 (179.175 23.675); </v>
      </c>
      <c r="L56" t="str">
        <f t="shared" si="29"/>
        <v xml:space="preserve">MOVE D51 (198.175 23.675); </v>
      </c>
      <c r="M56" t="str">
        <f t="shared" si="29"/>
        <v xml:space="preserve">MOVE D52 (217.175 23.675); </v>
      </c>
      <c r="O56" t="str">
        <f t="shared" si="29"/>
        <v xml:space="preserve">MOVE D53 (253.175 23.675); </v>
      </c>
    </row>
    <row r="57" spans="2:15" x14ac:dyDescent="0.2">
      <c r="B57" t="str">
        <f t="shared" ref="B57:O57" si="30">_xlfn.CONCAT("MOVE D", B50, " (", ROUND(INT(B27)+$E$52,3), " ", ROUND(INT($Q27)+$F$52,3),"); ")</f>
        <v xml:space="preserve">MOVE D54 (5.175 4.675); </v>
      </c>
      <c r="C57" t="str">
        <f t="shared" si="30"/>
        <v xml:space="preserve">MOVE D55 (29.175 4.675); </v>
      </c>
      <c r="D57" t="str">
        <f t="shared" si="30"/>
        <v xml:space="preserve">MOVE D56 (53.175 4.675); </v>
      </c>
      <c r="H57" t="str">
        <f t="shared" si="30"/>
        <v xml:space="preserve">MOVE D57 (124.175 4.675); </v>
      </c>
      <c r="L57" t="str">
        <f t="shared" si="30"/>
        <v xml:space="preserve">MOVE D58 (196.175 4.675); </v>
      </c>
      <c r="M57" t="str">
        <f t="shared" si="30"/>
        <v xml:space="preserve">MOVE D59 (220.175 4.675); </v>
      </c>
      <c r="N57" t="str">
        <f t="shared" si="30"/>
        <v xml:space="preserve">MOVE D60 (244.175 4.675); </v>
      </c>
      <c r="O57" t="str">
        <f t="shared" si="30"/>
        <v xml:space="preserve">MOVE D61 (267.175 4.675); 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2022-07-21T10:57:38Z</dcterms:created>
  <dcterms:modified xsi:type="dcterms:W3CDTF">2022-07-23T13:07:14Z</dcterms:modified>
</cp:coreProperties>
</file>