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DieseArbeitsmappe" defaultThemeVersion="124226"/>
  <bookViews>
    <workbookView xWindow="360" yWindow="135" windowWidth="16515" windowHeight="13170"/>
  </bookViews>
  <sheets>
    <sheet name="File Size Calculator" sheetId="1" r:id="rId1"/>
    <sheet name="Listen" sheetId="2" state="hidden" r:id="rId2"/>
  </sheets>
  <definedNames>
    <definedName name="_10_2011__Image_Access__all_rights_reserved." localSheetId="1">"R2"</definedName>
    <definedName name="_2011_Image_Access._Click_here_to_see_scanner">'File Size Calculator'!#REF!</definedName>
    <definedName name="_2013_Image_Access._Click_here_to_see_scanner">'File Size Calculator'!#REF!,'File Size Calculator'!#REF!</definedName>
    <definedName name="Buchstabe">'File Size Calculator'!#REF!</definedName>
    <definedName name="CIS">'File Size Calculator'!$C$7</definedName>
    <definedName name="_xlnm.Print_Area" localSheetId="0">'File Size Calculator'!$A$1:$E$13</definedName>
    <definedName name="seconds">'File Size Calculator'!#REF!</definedName>
  </definedNames>
  <calcPr calcId="144525"/>
</workbook>
</file>

<file path=xl/calcChain.xml><?xml version="1.0" encoding="utf-8"?>
<calcChain xmlns="http://schemas.openxmlformats.org/spreadsheetml/2006/main">
  <c r="I3" i="2" l="1"/>
  <c r="E10" i="1" l="1"/>
  <c r="C16" i="2" l="1"/>
  <c r="B18" i="2"/>
  <c r="B19" i="2" s="1"/>
  <c r="I4" i="2"/>
  <c r="I5" i="2"/>
  <c r="I6" i="2"/>
  <c r="C18" i="2" s="1"/>
  <c r="C19" i="2" s="1"/>
  <c r="B16" i="2"/>
  <c r="D11" i="2"/>
  <c r="D10" i="2"/>
  <c r="D9" i="2"/>
  <c r="D8" i="2"/>
  <c r="D7" i="2"/>
  <c r="D6" i="2"/>
  <c r="D5" i="2"/>
  <c r="D4" i="2"/>
  <c r="D3" i="2"/>
  <c r="D2" i="2"/>
  <c r="C15" i="2" s="1"/>
  <c r="C17" i="2" l="1"/>
  <c r="C20" i="2" s="1"/>
  <c r="E9" i="1" s="1"/>
  <c r="B15" i="2"/>
  <c r="B17" i="2" s="1"/>
  <c r="B20" i="2" s="1"/>
  <c r="C9" i="1" s="1"/>
  <c r="C11" i="1" l="1"/>
  <c r="C12" i="1"/>
  <c r="E11" i="1"/>
  <c r="E12" i="1"/>
</calcChain>
</file>

<file path=xl/sharedStrings.xml><?xml version="1.0" encoding="utf-8"?>
<sst xmlns="http://schemas.openxmlformats.org/spreadsheetml/2006/main" count="62" uniqueCount="55">
  <si>
    <t>Formats</t>
  </si>
  <si>
    <t>Width</t>
  </si>
  <si>
    <t>Length</t>
  </si>
  <si>
    <t>Computations</t>
  </si>
  <si>
    <t>Date revised:</t>
  </si>
  <si>
    <r>
      <t xml:space="preserve">Scan2Net Scanner </t>
    </r>
    <r>
      <rPr>
        <b/>
        <sz val="24"/>
        <color rgb="FF0070C0"/>
        <rFont val="Calibri"/>
        <family val="2"/>
        <scheme val="minor"/>
      </rPr>
      <t xml:space="preserve"> File Size Calculator</t>
    </r>
  </si>
  <si>
    <t>Define Scenario</t>
  </si>
  <si>
    <t>Document Size</t>
  </si>
  <si>
    <t>Inch²</t>
  </si>
  <si>
    <t>DINA0</t>
  </si>
  <si>
    <t>DINA1</t>
  </si>
  <si>
    <t>DINA2</t>
  </si>
  <si>
    <t>DINA3</t>
  </si>
  <si>
    <t>DINA4</t>
  </si>
  <si>
    <t>E-Size</t>
  </si>
  <si>
    <t>D-Size</t>
  </si>
  <si>
    <t>C-Size</t>
  </si>
  <si>
    <t>B-Size</t>
  </si>
  <si>
    <t>Letter</t>
  </si>
  <si>
    <t>Area [inch²]</t>
  </si>
  <si>
    <t xml:space="preserve">Resolution </t>
  </si>
  <si>
    <t>Resolution in dpi</t>
  </si>
  <si>
    <t>DPI</t>
  </si>
  <si>
    <t>Document Type</t>
  </si>
  <si>
    <t>RGB Raw Data [MB]</t>
  </si>
  <si>
    <t>Highly detailed full color -&gt; Maps</t>
  </si>
  <si>
    <t>Color drawing on white background -&gt; CAD drawings</t>
  </si>
  <si>
    <t>Less detailed full color -&gt; Artwork</t>
  </si>
  <si>
    <t>B&amp;W drawing on white background -&gt; CAD drawings</t>
  </si>
  <si>
    <t>B&amp;W with shades on white background -&gt; CAD drawings</t>
  </si>
  <si>
    <t>Relative size</t>
  </si>
  <si>
    <t xml:space="preserve">Compression </t>
  </si>
  <si>
    <t>Factor</t>
  </si>
  <si>
    <t>TIFF (JPEG)</t>
  </si>
  <si>
    <t>TIFF (RAW)</t>
  </si>
  <si>
    <t xml:space="preserve">JPEG </t>
  </si>
  <si>
    <t>TIFF (G4)</t>
  </si>
  <si>
    <t>PDF-A (JPEG)</t>
  </si>
  <si>
    <t>PDF-A (G4)</t>
  </si>
  <si>
    <t>Factored in Doc-type</t>
  </si>
  <si>
    <t>Compression factor</t>
  </si>
  <si>
    <t>Example 1</t>
  </si>
  <si>
    <t>File Size [MB]</t>
  </si>
  <si>
    <t>Individual File Size (appr in MB)</t>
  </si>
  <si>
    <t>Number of Documents</t>
  </si>
  <si>
    <t>Total File Size (appr in MB)</t>
  </si>
  <si>
    <t>Total File Size (appr in GB)</t>
  </si>
  <si>
    <t>Drawing on non-white background -&gt; old sepias</t>
  </si>
  <si>
    <t>Newspaper, partially colored.</t>
  </si>
  <si>
    <t>Text booky, partially colored.</t>
  </si>
  <si>
    <t>Compresssion (default quality)</t>
  </si>
  <si>
    <r>
      <t xml:space="preserve">Select Parameters </t>
    </r>
    <r>
      <rPr>
        <b/>
        <sz val="14"/>
        <color rgb="FF0070C0"/>
        <rFont val="Calibri"/>
        <family val="2"/>
        <scheme val="minor"/>
      </rPr>
      <t>Scenario 1</t>
    </r>
  </si>
  <si>
    <r>
      <t xml:space="preserve">Select Parameters </t>
    </r>
    <r>
      <rPr>
        <b/>
        <sz val="14"/>
        <color rgb="FFFF0000"/>
        <rFont val="Calibri"/>
        <family val="2"/>
        <scheme val="minor"/>
      </rPr>
      <t>Scenario 2</t>
    </r>
  </si>
  <si>
    <r>
      <t>Often, customers want to evaluate the actual file size of individually scanned documents upfront to get an idea about the storage requirements for a project. With storage memory and Internet bandwidth increasing constantly, it is time to re-evaluate quality versus storage requirements. In the early days of scanning, black &amp; white was common not only because of file size but also because color scanners were slower than monochrome scanners by magnitudes. Today, Image Access CCD based scanners are running at the same speed in monochrome or color and CIS based scanners are running at 50% of the monchrome speed, outperforming many competitors by a margin. Color versus monochrome is therefore not a real speed issue in most cases -- which makes file size a final criteria for making a purchasing decision.
The following should also be considered.  File size in TIFF G4 compression is significantly smaller than a normal JPG but this comes at the expense of reducing 24bits of color to only one bit before the run length compression is applied. It takes 30,000 full color DINA0 or E-size scans at 300dpi and stored as 24bit JPEG to fill up a normal 500GB hard disk. Is it really worth reducing the image quality so significantly as is done with TIFF G4 and be able to store only five times more on the same drive?
This</t>
    </r>
    <r>
      <rPr>
        <b/>
        <sz val="14"/>
        <color theme="1"/>
        <rFont val="Calibri"/>
        <family val="2"/>
        <scheme val="minor"/>
      </rPr>
      <t xml:space="preserve"> </t>
    </r>
    <r>
      <rPr>
        <b/>
        <sz val="14"/>
        <color rgb="FF0070C0"/>
        <rFont val="Calibri"/>
        <family val="2"/>
        <scheme val="minor"/>
      </rPr>
      <t xml:space="preserve">File Size Calculator </t>
    </r>
    <r>
      <rPr>
        <sz val="14"/>
        <color theme="1"/>
        <rFont val="Calibri"/>
        <family val="2"/>
        <scheme val="minor"/>
      </rPr>
      <t>is an easy to use tool which will assist in getting an estimation about the expected file size. It should be noted that only the file size computed for raw data is comparable with other scanners. Scan2Net® scanners from Image Access and their licensees use very specific, highly optimized compression algorithms which take all camera parameters into account. Details about these compression strategies can be found in our White Paper at www.imageaccess.de  Nearly every other vendor uses some kind of third party compression algorithms which cannot take the camera specifics into account.  As a result, a comparable image from a non-Scan2Net scanner can contain up to 100% more data (i.e. JPEG compression) than on a Scan2Net® scanner. If you use this calculator for other than a Scan2Net® scanner you should add 50-100% to the estimated file size if JPEG compression is used and about 20-50% if Tiff-G4 is used.</t>
    </r>
  </si>
  <si>
    <t>Force to one if TIFF Raw.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</si>
</sst>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b/>
      <sz val="14"/>
      <color theme="1"/>
      <name val="Calibri"/>
      <family val="2"/>
      <scheme val="minor"/>
    </font>
    <font>
      <b/>
      <sz val="14"/>
      <name val="Calibri"/>
      <family val="2"/>
      <scheme val="minor"/>
    </font>
    <font>
      <sz val="12"/>
      <name val="Calibri"/>
      <family val="2"/>
      <scheme val="minor"/>
    </font>
    <font>
      <b/>
      <sz val="20"/>
      <color rgb="FF0070C0"/>
      <name val="Calibri"/>
      <family val="2"/>
      <scheme val="minor"/>
    </font>
    <font>
      <b/>
      <sz val="24"/>
      <color theme="1"/>
      <name val="Calibri"/>
      <family val="2"/>
      <scheme val="minor"/>
    </font>
    <font>
      <b/>
      <sz val="24"/>
      <color rgb="FF0070C0"/>
      <name val="Calibri"/>
      <family val="2"/>
      <scheme val="minor"/>
    </font>
    <font>
      <b/>
      <sz val="11"/>
      <color rgb="FF0070C0"/>
      <name val="Calibri"/>
      <family val="2"/>
      <scheme val="minor"/>
    </font>
    <font>
      <sz val="14"/>
      <color theme="1"/>
      <name val="Calibri"/>
      <family val="2"/>
      <scheme val="minor"/>
    </font>
    <font>
      <b/>
      <sz val="14"/>
      <color rgb="FF0070C0"/>
      <name val="Calibri"/>
      <family val="2"/>
      <scheme val="minor"/>
    </font>
    <font>
      <b/>
      <sz val="14"/>
      <color rgb="FFFF0000"/>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D6FAFE"/>
        <bgColor indexed="64"/>
      </patternFill>
    </fill>
  </fills>
  <borders count="23">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50">
    <xf numFmtId="0" fontId="0" fillId="0" borderId="0" xfId="0"/>
    <xf numFmtId="164" fontId="0" fillId="0" borderId="0" xfId="0" applyNumberFormat="1" applyAlignment="1">
      <alignment horizontal="center" vertical="center"/>
    </xf>
    <xf numFmtId="164" fontId="2" fillId="2" borderId="4" xfId="0" applyNumberFormat="1" applyFont="1" applyFill="1" applyBorder="1" applyAlignment="1">
      <alignment horizontal="center" vertical="center"/>
    </xf>
    <xf numFmtId="164" fontId="2" fillId="2" borderId="1" xfId="0" applyNumberFormat="1" applyFont="1" applyFill="1" applyBorder="1" applyAlignment="1">
      <alignment horizontal="center" vertical="center"/>
    </xf>
    <xf numFmtId="0" fontId="3" fillId="3" borderId="5" xfId="0" applyFont="1" applyFill="1" applyBorder="1" applyAlignment="1" applyProtection="1">
      <alignment horizontal="center" vertical="center"/>
      <protection locked="0"/>
    </xf>
    <xf numFmtId="0" fontId="3" fillId="3" borderId="6" xfId="0" applyFont="1" applyFill="1" applyBorder="1" applyAlignment="1" applyProtection="1">
      <alignment horizontal="center" vertical="center"/>
      <protection locked="0"/>
    </xf>
    <xf numFmtId="0" fontId="4" fillId="2" borderId="8" xfId="0" applyFont="1" applyFill="1" applyBorder="1" applyAlignment="1" applyProtection="1">
      <alignment horizontal="left" vertical="center" wrapText="1" indent="1"/>
    </xf>
    <xf numFmtId="0" fontId="4" fillId="2" borderId="9" xfId="0" applyFont="1" applyFill="1" applyBorder="1" applyAlignment="1" applyProtection="1">
      <alignment horizontal="left" vertical="center" wrapText="1" indent="1"/>
    </xf>
    <xf numFmtId="0" fontId="4" fillId="2" borderId="10" xfId="0" applyFont="1" applyFill="1" applyBorder="1" applyAlignment="1" applyProtection="1">
      <alignment horizontal="left" vertical="center" wrapText="1" indent="1"/>
    </xf>
    <xf numFmtId="0" fontId="1" fillId="0" borderId="0" xfId="0" applyFont="1" applyProtection="1">
      <protection hidden="1"/>
    </xf>
    <xf numFmtId="2" fontId="1" fillId="0" borderId="0" xfId="0" applyNumberFormat="1" applyFont="1" applyAlignment="1" applyProtection="1">
      <alignment horizontal="center" vertical="center"/>
      <protection hidden="1"/>
    </xf>
    <xf numFmtId="0" fontId="0" fillId="0" borderId="0" xfId="0" applyProtection="1">
      <protection hidden="1"/>
    </xf>
    <xf numFmtId="1" fontId="0" fillId="0" borderId="0" xfId="0" applyNumberFormat="1" applyAlignment="1" applyProtection="1">
      <alignment horizontal="center" vertical="center"/>
      <protection hidden="1"/>
    </xf>
    <xf numFmtId="0" fontId="4" fillId="2" borderId="11" xfId="0" applyFont="1" applyFill="1" applyBorder="1" applyAlignment="1" applyProtection="1">
      <alignment horizontal="left" vertical="center" wrapText="1" indent="1"/>
    </xf>
    <xf numFmtId="0" fontId="0" fillId="0" borderId="12" xfId="0" applyBorder="1" applyProtection="1">
      <protection hidden="1"/>
    </xf>
    <xf numFmtId="0" fontId="0" fillId="0" borderId="12" xfId="0" applyBorder="1" applyAlignment="1" applyProtection="1">
      <alignment horizontal="center" vertical="center"/>
      <protection hidden="1"/>
    </xf>
    <xf numFmtId="164" fontId="0" fillId="0" borderId="0" xfId="0" applyNumberFormat="1" applyAlignment="1" applyProtection="1">
      <alignment horizontal="center" vertical="center"/>
      <protection hidden="1"/>
    </xf>
    <xf numFmtId="0" fontId="8" fillId="0" borderId="0" xfId="0" applyFont="1" applyProtection="1">
      <protection hidden="1"/>
    </xf>
    <xf numFmtId="14" fontId="8" fillId="0" borderId="0" xfId="0" applyNumberFormat="1" applyFont="1" applyProtection="1">
      <protection hidden="1"/>
    </xf>
    <xf numFmtId="0" fontId="0" fillId="0" borderId="0" xfId="0" applyBorder="1" applyProtection="1">
      <protection hidden="1"/>
    </xf>
    <xf numFmtId="1" fontId="0" fillId="0" borderId="12" xfId="0" applyNumberFormat="1" applyBorder="1" applyAlignment="1" applyProtection="1">
      <alignment horizontal="center" vertical="center"/>
      <protection hidden="1"/>
    </xf>
    <xf numFmtId="0" fontId="0" fillId="0" borderId="0" xfId="0" applyAlignment="1">
      <alignment horizontal="left" vertical="top" wrapText="1"/>
    </xf>
    <xf numFmtId="0" fontId="0" fillId="0" borderId="15" xfId="0" applyBorder="1" applyProtection="1">
      <protection hidden="1"/>
    </xf>
    <xf numFmtId="1" fontId="0" fillId="0" borderId="16" xfId="0" applyNumberFormat="1" applyBorder="1" applyAlignment="1" applyProtection="1">
      <alignment horizontal="center" vertical="center"/>
      <protection hidden="1"/>
    </xf>
    <xf numFmtId="0" fontId="0" fillId="0" borderId="17" xfId="0" applyBorder="1" applyProtection="1">
      <protection hidden="1"/>
    </xf>
    <xf numFmtId="0" fontId="0" fillId="0" borderId="18" xfId="0" applyBorder="1" applyProtection="1">
      <protection hidden="1"/>
    </xf>
    <xf numFmtId="0" fontId="0" fillId="0" borderId="19" xfId="0" applyBorder="1" applyProtection="1">
      <protection hidden="1"/>
    </xf>
    <xf numFmtId="0" fontId="0" fillId="0" borderId="20" xfId="0" applyBorder="1" applyProtection="1">
      <protection hidden="1"/>
    </xf>
    <xf numFmtId="1" fontId="0" fillId="0" borderId="21" xfId="0" applyNumberFormat="1" applyBorder="1" applyAlignment="1" applyProtection="1">
      <alignment horizontal="center" vertical="center"/>
      <protection hidden="1"/>
    </xf>
    <xf numFmtId="0" fontId="0" fillId="0" borderId="22" xfId="0" applyBorder="1" applyProtection="1">
      <protection hidden="1"/>
    </xf>
    <xf numFmtId="0" fontId="0" fillId="0" borderId="5" xfId="0" applyBorder="1" applyProtection="1">
      <protection hidden="1"/>
    </xf>
    <xf numFmtId="0" fontId="0" fillId="0" borderId="6" xfId="0" applyBorder="1" applyProtection="1">
      <protection hidden="1"/>
    </xf>
    <xf numFmtId="0" fontId="0" fillId="0" borderId="7" xfId="0" applyBorder="1" applyProtection="1">
      <protection hidden="1"/>
    </xf>
    <xf numFmtId="10" fontId="0" fillId="0" borderId="19" xfId="0" applyNumberFormat="1" applyBorder="1" applyProtection="1">
      <protection hidden="1"/>
    </xf>
    <xf numFmtId="10" fontId="0" fillId="0" borderId="22" xfId="0" applyNumberFormat="1" applyBorder="1" applyProtection="1">
      <protection hidden="1"/>
    </xf>
    <xf numFmtId="10" fontId="0" fillId="0" borderId="17" xfId="0" applyNumberFormat="1" applyBorder="1" applyProtection="1">
      <protection hidden="1"/>
    </xf>
    <xf numFmtId="0" fontId="0" fillId="0" borderId="0" xfId="0" applyBorder="1" applyAlignment="1">
      <alignment horizontal="left" vertical="top" wrapText="1"/>
    </xf>
    <xf numFmtId="0" fontId="0" fillId="0" borderId="0" xfId="0" applyBorder="1" applyAlignment="1" applyProtection="1"/>
    <xf numFmtId="164" fontId="0" fillId="0" borderId="0" xfId="0" applyNumberFormat="1" applyBorder="1" applyAlignment="1" applyProtection="1">
      <alignment horizontal="center" vertical="center"/>
      <protection hidden="1"/>
    </xf>
    <xf numFmtId="4" fontId="5" fillId="0" borderId="6" xfId="0" applyNumberFormat="1" applyFont="1" applyFill="1" applyBorder="1" applyAlignment="1" applyProtection="1">
      <alignment horizontal="center" vertical="center"/>
    </xf>
    <xf numFmtId="3" fontId="5" fillId="0" borderId="6" xfId="0" applyNumberFormat="1" applyFont="1" applyFill="1" applyBorder="1" applyAlignment="1" applyProtection="1">
      <alignment horizontal="center" vertical="center"/>
    </xf>
    <xf numFmtId="3" fontId="5" fillId="0" borderId="7" xfId="0" applyNumberFormat="1" applyFont="1" applyFill="1" applyBorder="1" applyAlignment="1" applyProtection="1">
      <alignment horizontal="center" vertical="center"/>
    </xf>
    <xf numFmtId="0" fontId="0" fillId="0" borderId="14" xfId="0" applyBorder="1" applyAlignment="1" applyProtection="1"/>
    <xf numFmtId="0" fontId="9" fillId="0" borderId="0" xfId="0" applyFont="1" applyBorder="1" applyAlignment="1" applyProtection="1">
      <alignment horizontal="left" vertical="top" wrapText="1"/>
    </xf>
    <xf numFmtId="0" fontId="0" fillId="0" borderId="0" xfId="0" applyAlignment="1">
      <alignment horizontal="left" vertical="top" wrapText="1"/>
    </xf>
    <xf numFmtId="0" fontId="6" fillId="2"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3" xfId="0" applyBorder="1" applyAlignment="1" applyProtection="1"/>
    <xf numFmtId="0" fontId="0" fillId="0" borderId="13" xfId="0" applyBorder="1" applyAlignment="1"/>
  </cellXfs>
  <cellStyles count="1">
    <cellStyle name="Standard" xfId="0" builtinId="0"/>
  </cellStyles>
  <dxfs count="7">
    <dxf>
      <font>
        <color rgb="FFFF3F3F"/>
      </font>
      <numFmt numFmtId="3" formatCode="#,##0"/>
    </dxf>
    <dxf>
      <numFmt numFmtId="3" formatCode="#,##0"/>
    </dxf>
    <dxf>
      <font>
        <color rgb="FFFF0000"/>
      </font>
    </dxf>
    <dxf>
      <numFmt numFmtId="3" formatCode="#,##0"/>
    </dxf>
    <dxf>
      <font>
        <color rgb="FFFF0000"/>
      </font>
    </dxf>
    <dxf>
      <numFmt numFmtId="3" formatCode="#,##0"/>
    </dxf>
    <dxf>
      <font>
        <color rgb="FFFF0000"/>
      </font>
    </dxf>
  </dxfs>
  <tableStyles count="0" defaultTableStyle="TableStyleMedium2" defaultPivotStyle="PivotStyleLight16"/>
  <colors>
    <mruColors>
      <color rgb="FF0070C0"/>
      <color rgb="FFFF3F3F"/>
      <color rgb="FF00FF00"/>
      <color rgb="FFD6FAFE"/>
      <color rgb="FFB8F7FE"/>
      <color rgb="FFFF5B5B"/>
      <color rgb="FFACFEBC"/>
      <color rgb="FF99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485775</xdr:colOff>
      <xdr:row>12</xdr:row>
      <xdr:rowOff>0</xdr:rowOff>
    </xdr:from>
    <xdr:ext cx="184731" cy="264560"/>
    <xdr:sp macro="" textlink="">
      <xdr:nvSpPr>
        <xdr:cNvPr id="4" name="Textfeld 3"/>
        <xdr:cNvSpPr txBox="1"/>
      </xdr:nvSpPr>
      <xdr:spPr>
        <a:xfrm>
          <a:off x="4067175" y="266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sz="1100"/>
        </a:p>
      </xdr:txBody>
    </xdr:sp>
    <xdr:clientData/>
  </xdr:one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L130"/>
  <sheetViews>
    <sheetView tabSelected="1" zoomScale="75" zoomScaleNormal="75" zoomScaleSheetLayoutView="75" workbookViewId="0">
      <selection activeCell="C5" sqref="C5"/>
    </sheetView>
  </sheetViews>
  <sheetFormatPr baseColWidth="10" defaultColWidth="11.42578125" defaultRowHeight="44.1" customHeight="1" x14ac:dyDescent="0.25"/>
  <cols>
    <col min="1" max="1" width="35.7109375" customWidth="1"/>
    <col min="2" max="2" width="5.7109375" customWidth="1"/>
    <col min="3" max="3" width="65.7109375" style="1" customWidth="1"/>
    <col min="4" max="4" width="5.7109375" style="1" customWidth="1"/>
    <col min="5" max="5" width="65.7109375" customWidth="1"/>
    <col min="6" max="6" width="5.7109375" style="1" customWidth="1"/>
    <col min="7" max="7" width="18.7109375" style="1" customWidth="1"/>
    <col min="8" max="8" width="24.28515625" customWidth="1"/>
    <col min="9" max="9" width="15.7109375" customWidth="1"/>
  </cols>
  <sheetData>
    <row r="1" spans="1:12" ht="51.75" customHeight="1" thickBot="1" x14ac:dyDescent="0.3">
      <c r="A1" s="45" t="s">
        <v>5</v>
      </c>
      <c r="B1" s="46"/>
      <c r="C1" s="46"/>
      <c r="D1" s="46"/>
      <c r="E1" s="47"/>
      <c r="F1" s="36"/>
      <c r="G1" s="36"/>
      <c r="H1" s="36"/>
      <c r="I1" s="36"/>
      <c r="J1" s="36"/>
      <c r="K1" s="36"/>
      <c r="L1" s="11"/>
    </row>
    <row r="2" spans="1:12" ht="9" customHeight="1" x14ac:dyDescent="0.25">
      <c r="A2" s="48"/>
      <c r="B2" s="49"/>
      <c r="C2" s="49"/>
      <c r="D2" s="49"/>
      <c r="E2" s="49"/>
      <c r="F2" s="37"/>
      <c r="G2" s="37"/>
      <c r="H2" s="37"/>
      <c r="I2" s="38"/>
      <c r="J2" s="19"/>
      <c r="K2" s="19"/>
      <c r="L2" s="11"/>
    </row>
    <row r="3" spans="1:12" ht="354" customHeight="1" thickBot="1" x14ac:dyDescent="0.3">
      <c r="A3" s="43" t="s">
        <v>53</v>
      </c>
      <c r="B3" s="44"/>
      <c r="C3" s="44"/>
      <c r="D3" s="44"/>
      <c r="E3" s="44"/>
      <c r="F3" s="21"/>
      <c r="G3" s="21"/>
      <c r="H3" s="21"/>
      <c r="I3" s="16"/>
      <c r="J3" s="11"/>
      <c r="K3" s="11"/>
      <c r="L3" s="11"/>
    </row>
    <row r="4" spans="1:12" ht="51" customHeight="1" thickBot="1" x14ac:dyDescent="0.3">
      <c r="A4" s="3" t="s">
        <v>6</v>
      </c>
      <c r="B4" s="42"/>
      <c r="C4" s="2" t="s">
        <v>51</v>
      </c>
      <c r="D4" s="42"/>
      <c r="E4" s="2" t="s">
        <v>52</v>
      </c>
      <c r="F4" s="11"/>
      <c r="G4" s="11"/>
      <c r="H4" s="11"/>
    </row>
    <row r="5" spans="1:12" ht="51" customHeight="1" thickBot="1" x14ac:dyDescent="0.3">
      <c r="A5" s="6" t="s">
        <v>23</v>
      </c>
      <c r="B5" s="42"/>
      <c r="C5" s="4" t="s">
        <v>25</v>
      </c>
      <c r="D5" s="42"/>
      <c r="E5" s="4" t="s">
        <v>25</v>
      </c>
      <c r="F5" s="11"/>
      <c r="G5" s="11"/>
      <c r="H5" s="11"/>
    </row>
    <row r="6" spans="1:12" ht="48" customHeight="1" thickBot="1" x14ac:dyDescent="0.3">
      <c r="A6" s="6" t="s">
        <v>7</v>
      </c>
      <c r="B6" s="42"/>
      <c r="C6" s="4" t="s">
        <v>9</v>
      </c>
      <c r="D6" s="42"/>
      <c r="E6" s="4" t="s">
        <v>9</v>
      </c>
      <c r="F6" s="11"/>
      <c r="G6" s="11"/>
      <c r="H6" s="11"/>
    </row>
    <row r="7" spans="1:12" ht="48" customHeight="1" x14ac:dyDescent="0.25">
      <c r="A7" s="13" t="s">
        <v>21</v>
      </c>
      <c r="B7" s="42"/>
      <c r="C7" s="4">
        <v>300</v>
      </c>
      <c r="D7" s="42"/>
      <c r="E7" s="4">
        <v>400</v>
      </c>
      <c r="F7" s="11"/>
      <c r="G7" s="11"/>
      <c r="H7" s="11"/>
    </row>
    <row r="8" spans="1:12" ht="48" customHeight="1" x14ac:dyDescent="0.25">
      <c r="A8" s="7" t="s">
        <v>50</v>
      </c>
      <c r="B8" s="42"/>
      <c r="C8" s="5" t="s">
        <v>37</v>
      </c>
      <c r="D8" s="42"/>
      <c r="E8" s="5" t="s">
        <v>36</v>
      </c>
      <c r="F8" s="11"/>
      <c r="G8" s="11"/>
      <c r="H8" s="11"/>
    </row>
    <row r="9" spans="1:12" ht="48" customHeight="1" x14ac:dyDescent="0.25">
      <c r="A9" s="7" t="s">
        <v>43</v>
      </c>
      <c r="B9" s="42"/>
      <c r="C9" s="39">
        <f>Listen!B20</f>
        <v>16.740000000000002</v>
      </c>
      <c r="D9" s="42"/>
      <c r="E9" s="39">
        <f>Listen!C20</f>
        <v>3.069</v>
      </c>
      <c r="F9" s="11"/>
      <c r="G9" s="11"/>
      <c r="H9" s="11"/>
    </row>
    <row r="10" spans="1:12" ht="48" customHeight="1" x14ac:dyDescent="0.25">
      <c r="A10" s="7" t="s">
        <v>44</v>
      </c>
      <c r="B10" s="42"/>
      <c r="C10" s="40">
        <v>100</v>
      </c>
      <c r="D10" s="42"/>
      <c r="E10" s="40">
        <f>C10</f>
        <v>100</v>
      </c>
      <c r="F10" s="11"/>
      <c r="G10" s="11"/>
      <c r="H10" s="11"/>
    </row>
    <row r="11" spans="1:12" ht="48" customHeight="1" x14ac:dyDescent="0.25">
      <c r="A11" s="7" t="s">
        <v>45</v>
      </c>
      <c r="B11" s="42"/>
      <c r="C11" s="40" t="str">
        <f>CONCATENATE(ROUNDUP(C9*C10,0)," MB")</f>
        <v>1674 MB</v>
      </c>
      <c r="D11" s="42"/>
      <c r="E11" s="40" t="str">
        <f>CONCATENATE(ROUNDUP(E9*E10,0)," MB")</f>
        <v>307 MB</v>
      </c>
      <c r="F11" s="11"/>
      <c r="G11" s="11"/>
      <c r="H11" s="11"/>
    </row>
    <row r="12" spans="1:12" ht="48" customHeight="1" thickBot="1" x14ac:dyDescent="0.3">
      <c r="A12" s="8" t="s">
        <v>46</v>
      </c>
      <c r="B12" s="42"/>
      <c r="C12" s="41" t="str">
        <f>CONCATENATE(ROUNDUP(C9*C10/1000,1)," GB")</f>
        <v>1,7 GB</v>
      </c>
      <c r="D12" s="42"/>
      <c r="E12" s="41" t="str">
        <f>CONCATENATE(ROUNDUP(E9*E10/1000,1)," GB")</f>
        <v>0,4 GB</v>
      </c>
      <c r="F12" s="11"/>
      <c r="G12" s="11"/>
      <c r="H12" s="11"/>
    </row>
    <row r="13" spans="1:12" s="11" customFormat="1" ht="44.1" customHeight="1" x14ac:dyDescent="0.25">
      <c r="C13" s="16"/>
      <c r="D13" s="16"/>
      <c r="F13" s="16"/>
      <c r="G13" s="16"/>
    </row>
    <row r="14" spans="1:12" s="11" customFormat="1" ht="44.1" customHeight="1" x14ac:dyDescent="0.25">
      <c r="C14" s="16"/>
      <c r="D14" s="16"/>
      <c r="F14" s="16"/>
      <c r="G14" s="16"/>
    </row>
    <row r="15" spans="1:12" s="11" customFormat="1" ht="44.1" customHeight="1" x14ac:dyDescent="0.25">
      <c r="C15" s="16"/>
      <c r="D15" s="16"/>
      <c r="F15" s="16"/>
      <c r="G15" s="16"/>
    </row>
    <row r="16" spans="1:12" s="11" customFormat="1" ht="44.1" customHeight="1" x14ac:dyDescent="0.25">
      <c r="C16" s="16"/>
      <c r="D16" s="16"/>
      <c r="F16" s="16"/>
      <c r="G16" s="16"/>
    </row>
    <row r="17" spans="3:7" s="11" customFormat="1" ht="44.1" customHeight="1" x14ac:dyDescent="0.25">
      <c r="C17" s="16"/>
      <c r="D17" s="16"/>
      <c r="F17" s="16"/>
      <c r="G17" s="16"/>
    </row>
    <row r="18" spans="3:7" s="11" customFormat="1" ht="44.1" customHeight="1" x14ac:dyDescent="0.25">
      <c r="C18" s="16"/>
      <c r="D18" s="16"/>
      <c r="F18" s="16"/>
      <c r="G18" s="16"/>
    </row>
    <row r="19" spans="3:7" s="11" customFormat="1" ht="44.1" customHeight="1" x14ac:dyDescent="0.25">
      <c r="C19" s="16"/>
      <c r="D19" s="16"/>
      <c r="F19" s="16"/>
      <c r="G19" s="16"/>
    </row>
    <row r="20" spans="3:7" s="11" customFormat="1" ht="44.1" customHeight="1" x14ac:dyDescent="0.25">
      <c r="C20" s="16"/>
      <c r="D20" s="16"/>
      <c r="F20" s="16"/>
      <c r="G20" s="16"/>
    </row>
    <row r="21" spans="3:7" s="11" customFormat="1" ht="44.1" customHeight="1" x14ac:dyDescent="0.25">
      <c r="C21" s="16"/>
      <c r="D21" s="16"/>
      <c r="F21" s="16"/>
      <c r="G21" s="16"/>
    </row>
    <row r="22" spans="3:7" s="11" customFormat="1" ht="44.1" customHeight="1" x14ac:dyDescent="0.25">
      <c r="C22" s="16"/>
      <c r="D22" s="16"/>
      <c r="F22" s="16"/>
      <c r="G22" s="16"/>
    </row>
    <row r="23" spans="3:7" s="11" customFormat="1" ht="44.1" customHeight="1" x14ac:dyDescent="0.25">
      <c r="C23" s="16"/>
      <c r="D23" s="16"/>
      <c r="F23" s="16"/>
      <c r="G23" s="16"/>
    </row>
    <row r="24" spans="3:7" s="11" customFormat="1" ht="44.1" customHeight="1" x14ac:dyDescent="0.25">
      <c r="C24" s="16"/>
      <c r="D24" s="16"/>
      <c r="F24" s="16"/>
      <c r="G24" s="16"/>
    </row>
    <row r="25" spans="3:7" s="11" customFormat="1" ht="44.1" customHeight="1" x14ac:dyDescent="0.25">
      <c r="C25" s="16"/>
      <c r="D25" s="16"/>
      <c r="F25" s="16"/>
      <c r="G25" s="16"/>
    </row>
    <row r="26" spans="3:7" s="11" customFormat="1" ht="44.1" customHeight="1" x14ac:dyDescent="0.25">
      <c r="C26" s="16"/>
      <c r="D26" s="16"/>
      <c r="F26" s="16"/>
      <c r="G26" s="16"/>
    </row>
    <row r="27" spans="3:7" s="11" customFormat="1" ht="44.1" customHeight="1" x14ac:dyDescent="0.25">
      <c r="C27" s="16"/>
      <c r="D27" s="16"/>
      <c r="F27" s="16"/>
      <c r="G27" s="16"/>
    </row>
    <row r="28" spans="3:7" s="11" customFormat="1" ht="44.1" customHeight="1" x14ac:dyDescent="0.25">
      <c r="C28" s="16"/>
      <c r="D28" s="16"/>
      <c r="F28" s="16"/>
      <c r="G28" s="16"/>
    </row>
    <row r="29" spans="3:7" s="11" customFormat="1" ht="44.1" customHeight="1" x14ac:dyDescent="0.25">
      <c r="C29" s="16"/>
      <c r="D29" s="16"/>
      <c r="F29" s="16"/>
      <c r="G29" s="16"/>
    </row>
    <row r="30" spans="3:7" s="11" customFormat="1" ht="44.1" customHeight="1" x14ac:dyDescent="0.25">
      <c r="C30" s="16"/>
      <c r="D30" s="16"/>
      <c r="F30" s="16"/>
      <c r="G30" s="16"/>
    </row>
    <row r="31" spans="3:7" s="11" customFormat="1" ht="44.1" customHeight="1" x14ac:dyDescent="0.25">
      <c r="C31" s="16"/>
      <c r="D31" s="16"/>
      <c r="F31" s="16"/>
      <c r="G31" s="16"/>
    </row>
    <row r="32" spans="3:7" s="11" customFormat="1" ht="44.1" customHeight="1" x14ac:dyDescent="0.25">
      <c r="C32" s="16"/>
      <c r="D32" s="16"/>
      <c r="F32" s="16"/>
      <c r="G32" s="16"/>
    </row>
    <row r="33" spans="3:7" s="11" customFormat="1" ht="44.1" customHeight="1" x14ac:dyDescent="0.25">
      <c r="C33" s="16"/>
      <c r="D33" s="16"/>
      <c r="F33" s="16"/>
      <c r="G33" s="16"/>
    </row>
    <row r="34" spans="3:7" s="11" customFormat="1" ht="44.1" customHeight="1" x14ac:dyDescent="0.25">
      <c r="C34" s="16"/>
      <c r="D34" s="16"/>
      <c r="F34" s="16"/>
      <c r="G34" s="16"/>
    </row>
    <row r="35" spans="3:7" s="11" customFormat="1" ht="44.1" customHeight="1" x14ac:dyDescent="0.25">
      <c r="C35" s="16"/>
      <c r="D35" s="16"/>
      <c r="F35" s="16"/>
      <c r="G35" s="16"/>
    </row>
    <row r="36" spans="3:7" s="11" customFormat="1" ht="44.1" customHeight="1" x14ac:dyDescent="0.25">
      <c r="C36" s="16"/>
      <c r="D36" s="16"/>
      <c r="F36" s="16"/>
      <c r="G36" s="16"/>
    </row>
    <row r="37" spans="3:7" s="11" customFormat="1" ht="44.1" customHeight="1" x14ac:dyDescent="0.25">
      <c r="C37" s="16"/>
      <c r="D37" s="16"/>
      <c r="F37" s="16"/>
      <c r="G37" s="16"/>
    </row>
    <row r="38" spans="3:7" s="11" customFormat="1" ht="44.1" customHeight="1" x14ac:dyDescent="0.25">
      <c r="C38" s="16"/>
      <c r="D38" s="16"/>
      <c r="F38" s="16"/>
      <c r="G38" s="16"/>
    </row>
    <row r="39" spans="3:7" s="11" customFormat="1" ht="44.1" customHeight="1" x14ac:dyDescent="0.25">
      <c r="C39" s="16"/>
      <c r="D39" s="16"/>
      <c r="F39" s="16"/>
      <c r="G39" s="16"/>
    </row>
    <row r="40" spans="3:7" s="11" customFormat="1" ht="44.1" customHeight="1" x14ac:dyDescent="0.25">
      <c r="C40" s="16"/>
      <c r="D40" s="16"/>
      <c r="F40" s="16"/>
      <c r="G40" s="16"/>
    </row>
    <row r="41" spans="3:7" s="11" customFormat="1" ht="44.1" customHeight="1" x14ac:dyDescent="0.25">
      <c r="C41" s="16"/>
      <c r="D41" s="16"/>
      <c r="F41" s="16"/>
      <c r="G41" s="16"/>
    </row>
    <row r="42" spans="3:7" s="11" customFormat="1" ht="44.1" customHeight="1" x14ac:dyDescent="0.25">
      <c r="C42" s="16"/>
      <c r="D42" s="16"/>
      <c r="F42" s="16"/>
      <c r="G42" s="16"/>
    </row>
    <row r="43" spans="3:7" s="11" customFormat="1" ht="44.1" customHeight="1" x14ac:dyDescent="0.25">
      <c r="C43" s="16"/>
      <c r="D43" s="16"/>
      <c r="F43" s="16"/>
      <c r="G43" s="16"/>
    </row>
    <row r="44" spans="3:7" s="11" customFormat="1" ht="44.1" customHeight="1" x14ac:dyDescent="0.25">
      <c r="C44" s="16"/>
      <c r="D44" s="16"/>
      <c r="F44" s="16"/>
      <c r="G44" s="16"/>
    </row>
    <row r="45" spans="3:7" s="11" customFormat="1" ht="44.1" customHeight="1" x14ac:dyDescent="0.25">
      <c r="C45" s="16"/>
      <c r="D45" s="16"/>
      <c r="F45" s="16"/>
      <c r="G45" s="16"/>
    </row>
    <row r="46" spans="3:7" s="11" customFormat="1" ht="44.1" customHeight="1" x14ac:dyDescent="0.25">
      <c r="C46" s="16"/>
      <c r="D46" s="16"/>
      <c r="F46" s="16"/>
      <c r="G46" s="16"/>
    </row>
    <row r="47" spans="3:7" s="11" customFormat="1" ht="44.1" customHeight="1" x14ac:dyDescent="0.25">
      <c r="C47" s="16"/>
      <c r="D47" s="16"/>
      <c r="F47" s="16"/>
      <c r="G47" s="16"/>
    </row>
    <row r="48" spans="3:7" s="11" customFormat="1" ht="44.1" customHeight="1" x14ac:dyDescent="0.25">
      <c r="C48" s="16"/>
      <c r="D48" s="16"/>
      <c r="F48" s="16"/>
      <c r="G48" s="16"/>
    </row>
    <row r="49" spans="3:7" s="11" customFormat="1" ht="44.1" customHeight="1" x14ac:dyDescent="0.25">
      <c r="C49" s="16"/>
      <c r="D49" s="16"/>
      <c r="F49" s="16"/>
      <c r="G49" s="16"/>
    </row>
    <row r="50" spans="3:7" s="11" customFormat="1" ht="44.1" customHeight="1" x14ac:dyDescent="0.25">
      <c r="C50" s="16"/>
      <c r="D50" s="16"/>
      <c r="F50" s="16"/>
      <c r="G50" s="16"/>
    </row>
    <row r="51" spans="3:7" s="11" customFormat="1" ht="44.1" customHeight="1" x14ac:dyDescent="0.25">
      <c r="C51" s="16"/>
      <c r="D51" s="16"/>
      <c r="F51" s="16"/>
      <c r="G51" s="16"/>
    </row>
    <row r="52" spans="3:7" s="11" customFormat="1" ht="44.1" customHeight="1" x14ac:dyDescent="0.25">
      <c r="C52" s="16"/>
      <c r="D52" s="16"/>
      <c r="F52" s="16"/>
      <c r="G52" s="16"/>
    </row>
    <row r="53" spans="3:7" s="11" customFormat="1" ht="44.1" customHeight="1" x14ac:dyDescent="0.25">
      <c r="C53" s="16"/>
      <c r="D53" s="16"/>
      <c r="F53" s="16"/>
      <c r="G53" s="16"/>
    </row>
    <row r="54" spans="3:7" s="11" customFormat="1" ht="44.1" customHeight="1" x14ac:dyDescent="0.25">
      <c r="C54" s="16"/>
      <c r="D54" s="16"/>
      <c r="F54" s="16"/>
      <c r="G54" s="16"/>
    </row>
    <row r="55" spans="3:7" s="11" customFormat="1" ht="44.1" customHeight="1" x14ac:dyDescent="0.25">
      <c r="C55" s="16"/>
      <c r="D55" s="16"/>
      <c r="F55" s="16"/>
      <c r="G55" s="16"/>
    </row>
    <row r="56" spans="3:7" s="11" customFormat="1" ht="44.1" customHeight="1" x14ac:dyDescent="0.25">
      <c r="C56" s="16"/>
      <c r="D56" s="16"/>
      <c r="F56" s="16"/>
      <c r="G56" s="16"/>
    </row>
    <row r="57" spans="3:7" s="11" customFormat="1" ht="44.1" customHeight="1" x14ac:dyDescent="0.25">
      <c r="C57" s="16"/>
      <c r="D57" s="16"/>
      <c r="F57" s="16"/>
      <c r="G57" s="16"/>
    </row>
    <row r="58" spans="3:7" s="11" customFormat="1" ht="44.1" customHeight="1" x14ac:dyDescent="0.25">
      <c r="C58" s="16"/>
      <c r="D58" s="16"/>
      <c r="F58" s="16"/>
      <c r="G58" s="16"/>
    </row>
    <row r="59" spans="3:7" s="11" customFormat="1" ht="44.1" customHeight="1" x14ac:dyDescent="0.25">
      <c r="C59" s="16"/>
      <c r="D59" s="16"/>
      <c r="F59" s="16"/>
      <c r="G59" s="16"/>
    </row>
    <row r="60" spans="3:7" s="11" customFormat="1" ht="44.1" customHeight="1" x14ac:dyDescent="0.25">
      <c r="C60" s="16"/>
      <c r="D60" s="16"/>
      <c r="F60" s="16"/>
      <c r="G60" s="16"/>
    </row>
    <row r="61" spans="3:7" s="11" customFormat="1" ht="44.1" customHeight="1" x14ac:dyDescent="0.25">
      <c r="C61" s="16"/>
      <c r="D61" s="16"/>
      <c r="F61" s="16"/>
      <c r="G61" s="16"/>
    </row>
    <row r="62" spans="3:7" s="11" customFormat="1" ht="44.1" customHeight="1" x14ac:dyDescent="0.25">
      <c r="C62" s="16"/>
      <c r="D62" s="16"/>
      <c r="F62" s="16"/>
      <c r="G62" s="16"/>
    </row>
    <row r="63" spans="3:7" s="11" customFormat="1" ht="44.1" customHeight="1" x14ac:dyDescent="0.25">
      <c r="C63" s="16"/>
      <c r="D63" s="16"/>
      <c r="F63" s="16"/>
      <c r="G63" s="16"/>
    </row>
    <row r="64" spans="3:7" s="11" customFormat="1" ht="44.1" customHeight="1" x14ac:dyDescent="0.25">
      <c r="C64" s="16"/>
      <c r="D64" s="16"/>
      <c r="F64" s="16"/>
      <c r="G64" s="16"/>
    </row>
    <row r="65" spans="3:7" s="11" customFormat="1" ht="44.1" customHeight="1" x14ac:dyDescent="0.25">
      <c r="C65" s="16"/>
      <c r="D65" s="16"/>
      <c r="F65" s="16"/>
      <c r="G65" s="16"/>
    </row>
    <row r="66" spans="3:7" s="11" customFormat="1" ht="44.1" customHeight="1" x14ac:dyDescent="0.25">
      <c r="C66" s="16"/>
      <c r="D66" s="16"/>
      <c r="F66" s="16"/>
      <c r="G66" s="16"/>
    </row>
    <row r="67" spans="3:7" s="11" customFormat="1" ht="44.1" customHeight="1" x14ac:dyDescent="0.25">
      <c r="C67" s="16"/>
      <c r="D67" s="16"/>
      <c r="F67" s="16"/>
      <c r="G67" s="16"/>
    </row>
    <row r="68" spans="3:7" s="11" customFormat="1" ht="44.1" customHeight="1" x14ac:dyDescent="0.25">
      <c r="C68" s="16"/>
      <c r="D68" s="16"/>
      <c r="F68" s="16"/>
      <c r="G68" s="16"/>
    </row>
    <row r="69" spans="3:7" s="11" customFormat="1" ht="44.1" customHeight="1" x14ac:dyDescent="0.25">
      <c r="C69" s="16"/>
      <c r="D69" s="16"/>
      <c r="F69" s="16"/>
      <c r="G69" s="16"/>
    </row>
    <row r="70" spans="3:7" s="11" customFormat="1" ht="44.1" customHeight="1" x14ac:dyDescent="0.25">
      <c r="C70" s="16"/>
      <c r="D70" s="16"/>
      <c r="F70" s="16"/>
      <c r="G70" s="16"/>
    </row>
    <row r="71" spans="3:7" s="11" customFormat="1" ht="44.1" customHeight="1" x14ac:dyDescent="0.25">
      <c r="C71" s="16"/>
      <c r="D71" s="16"/>
      <c r="F71" s="16"/>
      <c r="G71" s="16"/>
    </row>
    <row r="72" spans="3:7" s="11" customFormat="1" ht="44.1" customHeight="1" x14ac:dyDescent="0.25">
      <c r="C72" s="16"/>
      <c r="D72" s="16"/>
      <c r="F72" s="16"/>
      <c r="G72" s="16"/>
    </row>
    <row r="73" spans="3:7" s="11" customFormat="1" ht="44.1" customHeight="1" x14ac:dyDescent="0.25">
      <c r="C73" s="16"/>
      <c r="D73" s="16"/>
      <c r="F73" s="16"/>
      <c r="G73" s="16"/>
    </row>
    <row r="74" spans="3:7" s="11" customFormat="1" ht="44.1" customHeight="1" x14ac:dyDescent="0.25">
      <c r="C74" s="16"/>
      <c r="D74" s="16"/>
      <c r="F74" s="16"/>
      <c r="G74" s="16"/>
    </row>
    <row r="75" spans="3:7" s="11" customFormat="1" ht="44.1" customHeight="1" x14ac:dyDescent="0.25">
      <c r="C75" s="16"/>
      <c r="D75" s="16"/>
      <c r="F75" s="16"/>
      <c r="G75" s="16"/>
    </row>
    <row r="76" spans="3:7" s="11" customFormat="1" ht="44.1" customHeight="1" x14ac:dyDescent="0.25">
      <c r="C76" s="16"/>
      <c r="D76" s="16"/>
      <c r="F76" s="16"/>
      <c r="G76" s="16"/>
    </row>
    <row r="77" spans="3:7" s="11" customFormat="1" ht="44.1" customHeight="1" x14ac:dyDescent="0.25">
      <c r="C77" s="16"/>
      <c r="D77" s="16"/>
      <c r="F77" s="16"/>
      <c r="G77" s="16"/>
    </row>
    <row r="78" spans="3:7" s="11" customFormat="1" ht="44.1" customHeight="1" x14ac:dyDescent="0.25">
      <c r="C78" s="16"/>
      <c r="D78" s="16"/>
      <c r="F78" s="16"/>
      <c r="G78" s="16"/>
    </row>
    <row r="79" spans="3:7" s="11" customFormat="1" ht="44.1" customHeight="1" x14ac:dyDescent="0.25">
      <c r="C79" s="16"/>
      <c r="D79" s="16"/>
      <c r="F79" s="16"/>
      <c r="G79" s="16"/>
    </row>
    <row r="80" spans="3:7" s="11" customFormat="1" ht="44.1" customHeight="1" x14ac:dyDescent="0.25">
      <c r="C80" s="16"/>
      <c r="D80" s="16"/>
      <c r="F80" s="16"/>
      <c r="G80" s="16"/>
    </row>
    <row r="81" spans="3:7" s="11" customFormat="1" ht="44.1" customHeight="1" x14ac:dyDescent="0.25">
      <c r="C81" s="16"/>
      <c r="D81" s="16"/>
      <c r="F81" s="16"/>
      <c r="G81" s="16"/>
    </row>
    <row r="82" spans="3:7" s="11" customFormat="1" ht="44.1" customHeight="1" x14ac:dyDescent="0.25">
      <c r="C82" s="16"/>
      <c r="D82" s="16"/>
      <c r="F82" s="16"/>
      <c r="G82" s="16"/>
    </row>
    <row r="83" spans="3:7" s="11" customFormat="1" ht="44.1" customHeight="1" x14ac:dyDescent="0.25">
      <c r="C83" s="16"/>
      <c r="D83" s="16"/>
      <c r="F83" s="16"/>
      <c r="G83" s="16"/>
    </row>
    <row r="84" spans="3:7" s="11" customFormat="1" ht="44.1" customHeight="1" x14ac:dyDescent="0.25">
      <c r="C84" s="16"/>
      <c r="D84" s="16"/>
      <c r="F84" s="16"/>
      <c r="G84" s="16"/>
    </row>
    <row r="85" spans="3:7" s="11" customFormat="1" ht="44.1" customHeight="1" x14ac:dyDescent="0.25">
      <c r="C85" s="16"/>
      <c r="D85" s="16"/>
      <c r="F85" s="16"/>
      <c r="G85" s="16"/>
    </row>
    <row r="86" spans="3:7" s="11" customFormat="1" ht="44.1" customHeight="1" x14ac:dyDescent="0.25">
      <c r="C86" s="16"/>
      <c r="D86" s="16"/>
      <c r="F86" s="16"/>
      <c r="G86" s="16"/>
    </row>
    <row r="87" spans="3:7" s="11" customFormat="1" ht="44.1" customHeight="1" x14ac:dyDescent="0.25">
      <c r="C87" s="16"/>
      <c r="D87" s="16"/>
      <c r="F87" s="16"/>
      <c r="G87" s="16"/>
    </row>
    <row r="88" spans="3:7" s="11" customFormat="1" ht="44.1" customHeight="1" x14ac:dyDescent="0.25">
      <c r="C88" s="16"/>
      <c r="D88" s="16"/>
      <c r="F88" s="16"/>
      <c r="G88" s="16"/>
    </row>
    <row r="89" spans="3:7" s="11" customFormat="1" ht="44.1" customHeight="1" x14ac:dyDescent="0.25">
      <c r="C89" s="16"/>
      <c r="D89" s="16"/>
      <c r="F89" s="16"/>
      <c r="G89" s="16"/>
    </row>
    <row r="90" spans="3:7" s="11" customFormat="1" ht="44.1" customHeight="1" x14ac:dyDescent="0.25">
      <c r="C90" s="16"/>
      <c r="D90" s="16"/>
      <c r="F90" s="16"/>
      <c r="G90" s="16"/>
    </row>
    <row r="91" spans="3:7" s="11" customFormat="1" ht="44.1" customHeight="1" x14ac:dyDescent="0.25">
      <c r="C91" s="16"/>
      <c r="D91" s="16"/>
      <c r="F91" s="16"/>
      <c r="G91" s="16"/>
    </row>
    <row r="92" spans="3:7" s="11" customFormat="1" ht="44.1" customHeight="1" x14ac:dyDescent="0.25">
      <c r="C92" s="16"/>
      <c r="D92" s="16"/>
      <c r="F92" s="16"/>
      <c r="G92" s="16"/>
    </row>
    <row r="93" spans="3:7" s="11" customFormat="1" ht="44.1" customHeight="1" x14ac:dyDescent="0.25">
      <c r="C93" s="16"/>
      <c r="D93" s="16"/>
      <c r="F93" s="16"/>
      <c r="G93" s="16"/>
    </row>
    <row r="94" spans="3:7" s="11" customFormat="1" ht="44.1" customHeight="1" x14ac:dyDescent="0.25">
      <c r="C94" s="16"/>
      <c r="D94" s="16"/>
      <c r="F94" s="16"/>
      <c r="G94" s="16"/>
    </row>
    <row r="95" spans="3:7" s="11" customFormat="1" ht="44.1" customHeight="1" x14ac:dyDescent="0.25">
      <c r="C95" s="16"/>
      <c r="D95" s="16"/>
      <c r="F95" s="16"/>
      <c r="G95" s="16"/>
    </row>
    <row r="96" spans="3:7" s="11" customFormat="1" ht="44.1" customHeight="1" x14ac:dyDescent="0.25">
      <c r="C96" s="16"/>
      <c r="D96" s="16"/>
      <c r="F96" s="16"/>
      <c r="G96" s="16"/>
    </row>
    <row r="97" spans="3:7" s="11" customFormat="1" ht="44.1" customHeight="1" x14ac:dyDescent="0.25">
      <c r="C97" s="16"/>
      <c r="D97" s="16"/>
      <c r="F97" s="16"/>
      <c r="G97" s="16"/>
    </row>
    <row r="98" spans="3:7" s="11" customFormat="1" ht="44.1" customHeight="1" x14ac:dyDescent="0.25">
      <c r="C98" s="16"/>
      <c r="D98" s="16"/>
      <c r="F98" s="16"/>
      <c r="G98" s="16"/>
    </row>
    <row r="99" spans="3:7" s="11" customFormat="1" ht="44.1" customHeight="1" x14ac:dyDescent="0.25">
      <c r="C99" s="16"/>
      <c r="D99" s="16"/>
      <c r="F99" s="16"/>
      <c r="G99" s="16"/>
    </row>
    <row r="100" spans="3:7" s="11" customFormat="1" ht="44.1" customHeight="1" x14ac:dyDescent="0.25">
      <c r="C100" s="16"/>
      <c r="D100" s="16"/>
      <c r="F100" s="16"/>
      <c r="G100" s="16"/>
    </row>
    <row r="101" spans="3:7" s="11" customFormat="1" ht="44.1" customHeight="1" x14ac:dyDescent="0.25">
      <c r="C101" s="16"/>
      <c r="D101" s="16"/>
      <c r="F101" s="16"/>
      <c r="G101" s="16"/>
    </row>
    <row r="102" spans="3:7" s="11" customFormat="1" ht="44.1" customHeight="1" x14ac:dyDescent="0.25">
      <c r="C102" s="16"/>
      <c r="D102" s="16"/>
      <c r="F102" s="16"/>
      <c r="G102" s="16"/>
    </row>
    <row r="103" spans="3:7" s="11" customFormat="1" ht="44.1" customHeight="1" x14ac:dyDescent="0.25">
      <c r="C103" s="16"/>
      <c r="D103" s="16"/>
      <c r="F103" s="16"/>
      <c r="G103" s="16"/>
    </row>
    <row r="104" spans="3:7" s="11" customFormat="1" ht="44.1" customHeight="1" x14ac:dyDescent="0.25">
      <c r="C104" s="16"/>
      <c r="D104" s="16"/>
      <c r="F104" s="16"/>
      <c r="G104" s="16"/>
    </row>
    <row r="105" spans="3:7" s="11" customFormat="1" ht="44.1" customHeight="1" x14ac:dyDescent="0.25">
      <c r="C105" s="16"/>
      <c r="D105" s="16"/>
      <c r="F105" s="16"/>
      <c r="G105" s="16"/>
    </row>
    <row r="106" spans="3:7" s="11" customFormat="1" ht="44.1" customHeight="1" x14ac:dyDescent="0.25">
      <c r="C106" s="16"/>
      <c r="D106" s="16"/>
      <c r="F106" s="16"/>
      <c r="G106" s="16"/>
    </row>
    <row r="107" spans="3:7" s="11" customFormat="1" ht="44.1" customHeight="1" x14ac:dyDescent="0.25">
      <c r="C107" s="16"/>
      <c r="D107" s="16"/>
      <c r="F107" s="16"/>
      <c r="G107" s="16"/>
    </row>
    <row r="108" spans="3:7" s="11" customFormat="1" ht="44.1" customHeight="1" x14ac:dyDescent="0.25">
      <c r="C108" s="16"/>
      <c r="D108" s="16"/>
      <c r="F108" s="16"/>
      <c r="G108" s="16"/>
    </row>
    <row r="109" spans="3:7" s="11" customFormat="1" ht="44.1" customHeight="1" x14ac:dyDescent="0.25">
      <c r="C109" s="16"/>
      <c r="D109" s="16"/>
      <c r="F109" s="16"/>
      <c r="G109" s="16"/>
    </row>
    <row r="110" spans="3:7" s="11" customFormat="1" ht="44.1" customHeight="1" x14ac:dyDescent="0.25">
      <c r="C110" s="16"/>
      <c r="D110" s="16"/>
      <c r="F110" s="16"/>
      <c r="G110" s="16"/>
    </row>
    <row r="111" spans="3:7" s="11" customFormat="1" ht="44.1" customHeight="1" x14ac:dyDescent="0.25">
      <c r="C111" s="16"/>
      <c r="D111" s="16"/>
      <c r="F111" s="16"/>
      <c r="G111" s="16"/>
    </row>
    <row r="112" spans="3:7" s="11" customFormat="1" ht="44.1" customHeight="1" x14ac:dyDescent="0.25">
      <c r="C112" s="16"/>
      <c r="D112" s="16"/>
      <c r="F112" s="16"/>
      <c r="G112" s="16"/>
    </row>
    <row r="113" spans="3:7" s="11" customFormat="1" ht="44.1" customHeight="1" x14ac:dyDescent="0.25">
      <c r="C113" s="16"/>
      <c r="D113" s="16"/>
      <c r="F113" s="16"/>
      <c r="G113" s="16"/>
    </row>
    <row r="114" spans="3:7" s="11" customFormat="1" ht="44.1" customHeight="1" x14ac:dyDescent="0.25">
      <c r="C114" s="16"/>
      <c r="D114" s="16"/>
      <c r="F114" s="16"/>
      <c r="G114" s="16"/>
    </row>
    <row r="115" spans="3:7" s="11" customFormat="1" ht="44.1" customHeight="1" x14ac:dyDescent="0.25">
      <c r="C115" s="16"/>
      <c r="D115" s="16"/>
      <c r="F115" s="16"/>
      <c r="G115" s="16"/>
    </row>
    <row r="116" spans="3:7" s="11" customFormat="1" ht="44.1" customHeight="1" x14ac:dyDescent="0.25">
      <c r="C116" s="16"/>
      <c r="D116" s="16"/>
      <c r="F116" s="16"/>
      <c r="G116" s="16"/>
    </row>
    <row r="117" spans="3:7" s="11" customFormat="1" ht="44.1" customHeight="1" x14ac:dyDescent="0.25">
      <c r="C117" s="16"/>
      <c r="D117" s="16"/>
      <c r="F117" s="16"/>
      <c r="G117" s="16"/>
    </row>
    <row r="118" spans="3:7" s="11" customFormat="1" ht="44.1" customHeight="1" x14ac:dyDescent="0.25">
      <c r="C118" s="16"/>
      <c r="D118" s="16"/>
      <c r="F118" s="16"/>
      <c r="G118" s="16"/>
    </row>
    <row r="119" spans="3:7" s="11" customFormat="1" ht="44.1" customHeight="1" x14ac:dyDescent="0.25">
      <c r="C119" s="16"/>
      <c r="D119" s="16"/>
      <c r="F119" s="16"/>
      <c r="G119" s="16"/>
    </row>
    <row r="120" spans="3:7" s="11" customFormat="1" ht="44.1" customHeight="1" x14ac:dyDescent="0.25">
      <c r="C120" s="16"/>
      <c r="D120" s="16"/>
      <c r="F120" s="16"/>
      <c r="G120" s="16"/>
    </row>
    <row r="121" spans="3:7" s="11" customFormat="1" ht="44.1" customHeight="1" x14ac:dyDescent="0.25">
      <c r="C121" s="16"/>
      <c r="D121" s="16"/>
      <c r="F121" s="16"/>
      <c r="G121" s="16"/>
    </row>
    <row r="122" spans="3:7" s="11" customFormat="1" ht="44.1" customHeight="1" x14ac:dyDescent="0.25">
      <c r="C122" s="16"/>
      <c r="D122" s="16"/>
      <c r="F122" s="16"/>
      <c r="G122" s="16"/>
    </row>
    <row r="123" spans="3:7" s="11" customFormat="1" ht="44.1" customHeight="1" x14ac:dyDescent="0.25">
      <c r="C123" s="16"/>
      <c r="D123" s="16"/>
      <c r="F123" s="16"/>
      <c r="G123" s="16"/>
    </row>
    <row r="124" spans="3:7" s="11" customFormat="1" ht="44.1" customHeight="1" x14ac:dyDescent="0.25">
      <c r="C124" s="16"/>
      <c r="D124" s="16"/>
      <c r="F124" s="16"/>
      <c r="G124" s="16"/>
    </row>
    <row r="125" spans="3:7" s="11" customFormat="1" ht="44.1" customHeight="1" x14ac:dyDescent="0.25">
      <c r="C125" s="16"/>
      <c r="D125" s="16"/>
      <c r="F125" s="16"/>
      <c r="G125" s="16"/>
    </row>
    <row r="126" spans="3:7" s="11" customFormat="1" ht="44.1" customHeight="1" x14ac:dyDescent="0.25">
      <c r="C126" s="16"/>
      <c r="D126" s="16"/>
      <c r="F126" s="16"/>
      <c r="G126" s="16"/>
    </row>
    <row r="127" spans="3:7" s="11" customFormat="1" ht="44.1" customHeight="1" x14ac:dyDescent="0.25">
      <c r="C127" s="16"/>
      <c r="D127" s="16"/>
      <c r="F127" s="16"/>
      <c r="G127" s="16"/>
    </row>
    <row r="128" spans="3:7" s="11" customFormat="1" ht="44.1" customHeight="1" x14ac:dyDescent="0.25">
      <c r="C128" s="16"/>
      <c r="D128" s="16"/>
      <c r="F128" s="16"/>
      <c r="G128" s="16"/>
    </row>
    <row r="129" spans="3:7" s="11" customFormat="1" ht="44.1" customHeight="1" x14ac:dyDescent="0.25">
      <c r="C129" s="16"/>
      <c r="D129" s="16"/>
      <c r="F129" s="16"/>
      <c r="G129" s="16"/>
    </row>
    <row r="130" spans="3:7" s="11" customFormat="1" ht="44.1" customHeight="1" x14ac:dyDescent="0.25">
      <c r="C130" s="16"/>
      <c r="D130" s="16"/>
      <c r="F130" s="16"/>
      <c r="G130" s="16"/>
    </row>
  </sheetData>
  <sheetProtection password="C855" sheet="1" objects="1" scenarios="1" selectLockedCells="1"/>
  <dataConsolidate/>
  <mergeCells count="5">
    <mergeCell ref="D4:D12"/>
    <mergeCell ref="B4:B12"/>
    <mergeCell ref="A3:E3"/>
    <mergeCell ref="A1:E1"/>
    <mergeCell ref="A2:E2"/>
  </mergeCells>
  <conditionalFormatting sqref="C8">
    <cfRule type="expression" dxfId="6" priority="82">
      <formula>IF($C$8=#REF!,UNWAHR,TRUE)</formula>
    </cfRule>
  </conditionalFormatting>
  <conditionalFormatting sqref="C9">
    <cfRule type="expression" dxfId="5" priority="23">
      <formula>$C$9&gt;10</formula>
    </cfRule>
  </conditionalFormatting>
  <conditionalFormatting sqref="E8">
    <cfRule type="expression" dxfId="4" priority="22">
      <formula>IF($C$8=#REF!,UNWAHR,TRUE)</formula>
    </cfRule>
  </conditionalFormatting>
  <conditionalFormatting sqref="E9">
    <cfRule type="expression" dxfId="3" priority="20">
      <formula>$E$9&gt;10</formula>
    </cfRule>
  </conditionalFormatting>
  <conditionalFormatting sqref="C10">
    <cfRule type="expression" dxfId="2" priority="16">
      <formula>$C$10&lt;&gt;$E$10</formula>
    </cfRule>
    <cfRule type="expression" dxfId="1" priority="19">
      <formula>$C$9&gt;10</formula>
    </cfRule>
  </conditionalFormatting>
  <conditionalFormatting sqref="E10">
    <cfRule type="expression" dxfId="0" priority="17">
      <formula>$C$10&lt;&gt;$E$10</formula>
    </cfRule>
  </conditionalFormatting>
  <dataValidations xWindow="545" yWindow="796" count="6">
    <dataValidation type="textLength" allowBlank="1" showInputMessage="1" showErrorMessage="1" errorTitle="Computed Data" error="This cannot be edited, data is computed from previous input." promptTitle="Estimated File Size." prompt="This value is an estimation for a Scan2Net scanner. Other scanners may produce up to 100% more data." sqref="E9">
      <formula1>0</formula1>
      <formula2>0</formula2>
    </dataValidation>
    <dataValidation allowBlank="1" showInputMessage="1" showErrorMessage="1" promptTitle="Number of Documents" prompt="Total number of documents in the project._x000a_" sqref="C10"/>
    <dataValidation allowBlank="1" showInputMessage="1" showErrorMessage="1" promptTitle="Number of Documents" prompt="Total number of documents in the project." sqref="E10"/>
    <dataValidation type="textLength" allowBlank="1" showInputMessage="1" showErrorMessage="1" errorTitle="Computed Data" error="This cannot be edited, data is computed from previous input." promptTitle="Estimated File Size." prompt="This value is an estimation for a Scan2Net scanner. Other scanners may produce up to 100% more data." sqref="C9">
      <formula1>0</formula1>
      <formula2>0</formula2>
    </dataValidation>
    <dataValidation type="textLength" allowBlank="1" showInputMessage="1" showErrorMessage="1" errorTitle="Computed Value" error="This value cannot be changed." sqref="E11">
      <formula1>0</formula1>
      <formula2>0</formula2>
    </dataValidation>
    <dataValidation type="textLength" allowBlank="1" showInputMessage="1" showErrorMessage="1" errorTitle="Computed Value" error="This value cannot be changed." sqref="C11">
      <formula1>0</formula1>
      <formula2>0</formula2>
    </dataValidation>
  </dataValidations>
  <pageMargins left="0.7" right="0.7" top="0.75" bottom="0.75" header="0.3" footer="0.3"/>
  <pageSetup paperSize="9" scale="56" orientation="landscape" r:id="rId1"/>
  <colBreaks count="1" manualBreakCount="1">
    <brk id="4" max="1048575" man="1"/>
  </colBreaks>
  <drawing r:id="rId2"/>
  <extLst>
    <ext xmlns:x14="http://schemas.microsoft.com/office/spreadsheetml/2009/9/main" uri="{CCE6A557-97BC-4b89-ADB6-D9C93CAAB3DF}">
      <x14:dataValidations xmlns:xm="http://schemas.microsoft.com/office/excel/2006/main" xWindow="545" yWindow="796" count="4">
        <x14:dataValidation type="list" allowBlank="1" showInputMessage="1" showErrorMessage="1" errorTitle="Invalid Document Size" error="Select document size from list only!" promptTitle="Document Size" prompt="Select document size from list.">
          <x14:formula1>
            <xm:f>Listen!$A$2:$A$11</xm:f>
          </x14:formula1>
          <xm:sqref>C6 E6</xm:sqref>
        </x14:dataValidation>
        <x14:dataValidation type="list" allowBlank="1" showInputMessage="1" showErrorMessage="1" errorTitle="Compression" error="Select compression from list only!" promptTitle="Compression" prompt="Select compression and file format from list.">
          <x14:formula1>
            <xm:f>Listen!$H$2:$H$7</xm:f>
          </x14:formula1>
          <xm:sqref>C8 E8</xm:sqref>
        </x14:dataValidation>
        <x14:dataValidation type="list" allowBlank="1" showInputMessage="1" showErrorMessage="1" errorTitle="Out of Range" error="Select scanner resolution from list only!" promptTitle="Scanner Resolution" prompt="Select scanner resolution from list.">
          <x14:formula1>
            <xm:f>Listen!$F$2:$F$8</xm:f>
          </x14:formula1>
          <xm:sqref>C7 E7</xm:sqref>
        </x14:dataValidation>
        <x14:dataValidation type="list" allowBlank="1" showInputMessage="1" showErrorMessage="1" errorTitle="Invalid Document Type" error="Select document type from list only!" promptTitle="Document Type" prompt="Select document type from list.">
          <x14:formula1>
            <xm:f>Listen!$K$2:$K$9</xm:f>
          </x14:formula1>
          <xm:sqref>C5 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L24"/>
  <sheetViews>
    <sheetView topLeftCell="A22" workbookViewId="0">
      <selection activeCell="A22" sqref="A1:XFD1048576"/>
    </sheetView>
  </sheetViews>
  <sheetFormatPr baseColWidth="10" defaultColWidth="11.42578125" defaultRowHeight="15" x14ac:dyDescent="0.25"/>
  <cols>
    <col min="1" max="1" width="20.85546875" style="11" customWidth="1"/>
    <col min="2" max="2" width="17.85546875" style="11" customWidth="1"/>
    <col min="3" max="3" width="16.28515625" style="11" customWidth="1"/>
    <col min="4" max="4" width="11.42578125" style="11"/>
    <col min="5" max="5" width="3.140625" style="11" customWidth="1"/>
    <col min="6" max="6" width="11.42578125" style="11"/>
    <col min="7" max="7" width="2" style="11" customWidth="1"/>
    <col min="8" max="8" width="13.140625" style="11" customWidth="1"/>
    <col min="9" max="9" width="11.42578125" style="11"/>
    <col min="10" max="10" width="11.7109375" style="11" customWidth="1"/>
    <col min="11" max="11" width="51.42578125" style="11" customWidth="1"/>
    <col min="12" max="12" width="11.7109375" style="11" customWidth="1"/>
    <col min="13" max="14" width="13.140625" style="11" customWidth="1"/>
    <col min="15" max="16384" width="11.42578125" style="11"/>
  </cols>
  <sheetData>
    <row r="1" spans="1:12" ht="15.75" hidden="1" thickBot="1" x14ac:dyDescent="0.3">
      <c r="A1" s="9" t="s">
        <v>0</v>
      </c>
      <c r="B1" s="10" t="s">
        <v>2</v>
      </c>
      <c r="C1" s="10" t="s">
        <v>1</v>
      </c>
      <c r="D1" s="10" t="s">
        <v>8</v>
      </c>
      <c r="F1" s="9" t="s">
        <v>20</v>
      </c>
      <c r="G1" s="9"/>
      <c r="H1" s="9" t="s">
        <v>31</v>
      </c>
      <c r="I1" s="9" t="s">
        <v>32</v>
      </c>
      <c r="K1" s="9" t="s">
        <v>23</v>
      </c>
      <c r="L1" s="11" t="s">
        <v>30</v>
      </c>
    </row>
    <row r="2" spans="1:12" hidden="1" x14ac:dyDescent="0.25">
      <c r="A2" s="22" t="s">
        <v>9</v>
      </c>
      <c r="B2" s="23">
        <v>1189</v>
      </c>
      <c r="C2" s="23">
        <v>841</v>
      </c>
      <c r="D2" s="24">
        <f t="shared" ref="D2:D11" si="0">ROUND(B2*C2/(25.4*25.4),0)</f>
        <v>1550</v>
      </c>
      <c r="F2" s="30">
        <v>1200</v>
      </c>
      <c r="G2" s="19"/>
      <c r="H2" s="22" t="s">
        <v>37</v>
      </c>
      <c r="I2" s="35">
        <v>0.04</v>
      </c>
      <c r="K2" s="22" t="s">
        <v>25</v>
      </c>
      <c r="L2" s="35">
        <v>1</v>
      </c>
    </row>
    <row r="3" spans="1:12" hidden="1" x14ac:dyDescent="0.25">
      <c r="A3" s="25" t="s">
        <v>10</v>
      </c>
      <c r="B3" s="20">
        <v>841</v>
      </c>
      <c r="C3" s="20">
        <v>594</v>
      </c>
      <c r="D3" s="26">
        <f t="shared" si="0"/>
        <v>774</v>
      </c>
      <c r="F3" s="31">
        <v>800</v>
      </c>
      <c r="G3" s="19"/>
      <c r="H3" s="25" t="s">
        <v>38</v>
      </c>
      <c r="I3" s="33">
        <f>1/24*1/10</f>
        <v>4.1666666666666666E-3</v>
      </c>
      <c r="K3" s="25" t="s">
        <v>27</v>
      </c>
      <c r="L3" s="33">
        <v>0.8</v>
      </c>
    </row>
    <row r="4" spans="1:12" hidden="1" x14ac:dyDescent="0.25">
      <c r="A4" s="25" t="s">
        <v>11</v>
      </c>
      <c r="B4" s="20">
        <v>594</v>
      </c>
      <c r="C4" s="20">
        <v>420</v>
      </c>
      <c r="D4" s="26">
        <f t="shared" si="0"/>
        <v>387</v>
      </c>
      <c r="F4" s="31">
        <v>600</v>
      </c>
      <c r="G4" s="19"/>
      <c r="H4" s="25" t="s">
        <v>35</v>
      </c>
      <c r="I4" s="33">
        <f>I2*0.98</f>
        <v>3.9199999999999999E-2</v>
      </c>
      <c r="K4" s="25" t="s">
        <v>26</v>
      </c>
      <c r="L4" s="33">
        <v>0.7</v>
      </c>
    </row>
    <row r="5" spans="1:12" hidden="1" x14ac:dyDescent="0.25">
      <c r="A5" s="25" t="s">
        <v>12</v>
      </c>
      <c r="B5" s="20">
        <v>420</v>
      </c>
      <c r="C5" s="20">
        <v>297</v>
      </c>
      <c r="D5" s="26">
        <f t="shared" si="0"/>
        <v>193</v>
      </c>
      <c r="F5" s="31">
        <v>400</v>
      </c>
      <c r="G5" s="19"/>
      <c r="H5" s="25" t="s">
        <v>33</v>
      </c>
      <c r="I5" s="33">
        <f>I2*0.99</f>
        <v>3.9600000000000003E-2</v>
      </c>
      <c r="K5" s="25" t="s">
        <v>28</v>
      </c>
      <c r="L5" s="33">
        <v>0.6</v>
      </c>
    </row>
    <row r="6" spans="1:12" hidden="1" x14ac:dyDescent="0.25">
      <c r="A6" s="25" t="s">
        <v>13</v>
      </c>
      <c r="B6" s="20">
        <v>297</v>
      </c>
      <c r="C6" s="20">
        <v>210</v>
      </c>
      <c r="D6" s="26">
        <f t="shared" si="0"/>
        <v>97</v>
      </c>
      <c r="F6" s="31">
        <v>300</v>
      </c>
      <c r="G6" s="19"/>
      <c r="H6" s="25" t="s">
        <v>36</v>
      </c>
      <c r="I6" s="33">
        <f>I3*0.99</f>
        <v>4.1250000000000002E-3</v>
      </c>
      <c r="K6" s="25" t="s">
        <v>29</v>
      </c>
      <c r="L6" s="33">
        <v>0.8</v>
      </c>
    </row>
    <row r="7" spans="1:12" ht="15.75" hidden="1" thickBot="1" x14ac:dyDescent="0.3">
      <c r="A7" s="25" t="s">
        <v>14</v>
      </c>
      <c r="B7" s="20">
        <v>1118</v>
      </c>
      <c r="C7" s="20">
        <v>864</v>
      </c>
      <c r="D7" s="26">
        <f t="shared" si="0"/>
        <v>1497</v>
      </c>
      <c r="F7" s="31">
        <v>200</v>
      </c>
      <c r="G7" s="19"/>
      <c r="H7" s="27" t="s">
        <v>34</v>
      </c>
      <c r="I7" s="34">
        <v>1</v>
      </c>
      <c r="K7" s="25" t="s">
        <v>47</v>
      </c>
      <c r="L7" s="33">
        <v>0.9</v>
      </c>
    </row>
    <row r="8" spans="1:12" ht="15.75" hidden="1" thickBot="1" x14ac:dyDescent="0.3">
      <c r="A8" s="25" t="s">
        <v>15</v>
      </c>
      <c r="B8" s="20">
        <v>864</v>
      </c>
      <c r="C8" s="20">
        <v>559</v>
      </c>
      <c r="D8" s="26">
        <f t="shared" si="0"/>
        <v>749</v>
      </c>
      <c r="F8" s="32">
        <v>150</v>
      </c>
      <c r="G8" s="19"/>
      <c r="K8" s="25" t="s">
        <v>48</v>
      </c>
      <c r="L8" s="33">
        <v>0.75</v>
      </c>
    </row>
    <row r="9" spans="1:12" ht="15.75" hidden="1" thickBot="1" x14ac:dyDescent="0.3">
      <c r="A9" s="25" t="s">
        <v>16</v>
      </c>
      <c r="B9" s="20">
        <v>559</v>
      </c>
      <c r="C9" s="20">
        <v>432</v>
      </c>
      <c r="D9" s="26">
        <f t="shared" si="0"/>
        <v>374</v>
      </c>
      <c r="K9" s="27" t="s">
        <v>49</v>
      </c>
      <c r="L9" s="34">
        <v>0.65</v>
      </c>
    </row>
    <row r="10" spans="1:12" hidden="1" x14ac:dyDescent="0.25">
      <c r="A10" s="25" t="s">
        <v>17</v>
      </c>
      <c r="B10" s="20">
        <v>432</v>
      </c>
      <c r="C10" s="20">
        <v>279</v>
      </c>
      <c r="D10" s="26">
        <f t="shared" si="0"/>
        <v>187</v>
      </c>
    </row>
    <row r="11" spans="1:12" ht="15.75" hidden="1" thickBot="1" x14ac:dyDescent="0.3">
      <c r="A11" s="27" t="s">
        <v>18</v>
      </c>
      <c r="B11" s="28">
        <v>279</v>
      </c>
      <c r="C11" s="28">
        <v>216</v>
      </c>
      <c r="D11" s="29">
        <f t="shared" si="0"/>
        <v>93</v>
      </c>
    </row>
    <row r="12" spans="1:12" hidden="1" x14ac:dyDescent="0.25">
      <c r="B12" s="12"/>
      <c r="C12" s="12"/>
    </row>
    <row r="13" spans="1:12" hidden="1" x14ac:dyDescent="0.25"/>
    <row r="14" spans="1:12" hidden="1" x14ac:dyDescent="0.25">
      <c r="A14" s="9" t="s">
        <v>3</v>
      </c>
      <c r="B14" s="9" t="s">
        <v>41</v>
      </c>
    </row>
    <row r="15" spans="1:12" hidden="1" x14ac:dyDescent="0.25">
      <c r="A15" s="14" t="s">
        <v>19</v>
      </c>
      <c r="B15" s="15">
        <f>VLOOKUP('File Size Calculator'!C6,A2:D11,4,FALSE)</f>
        <v>1550</v>
      </c>
      <c r="C15" s="15">
        <f>VLOOKUP('File Size Calculator'!E6,A2:D11,4,FALSE)</f>
        <v>1550</v>
      </c>
    </row>
    <row r="16" spans="1:12" hidden="1" x14ac:dyDescent="0.25">
      <c r="A16" s="14" t="s">
        <v>22</v>
      </c>
      <c r="B16" s="15">
        <f>VLOOKUP('File Size Calculator'!C7,F2:F8,1,FALSE)</f>
        <v>300</v>
      </c>
      <c r="C16" s="15">
        <f>VLOOKUP('File Size Calculator'!E7,F2:F8,1,FALSE)</f>
        <v>400</v>
      </c>
    </row>
    <row r="17" spans="1:4" hidden="1" x14ac:dyDescent="0.25">
      <c r="A17" s="14" t="s">
        <v>24</v>
      </c>
      <c r="B17" s="15">
        <f>(B15*B16*B16*3)/1000000</f>
        <v>418.5</v>
      </c>
      <c r="C17" s="15">
        <f>(C15*C16*C16*3)/1000000</f>
        <v>744</v>
      </c>
    </row>
    <row r="18" spans="1:4" hidden="1" x14ac:dyDescent="0.25">
      <c r="A18" s="14" t="s">
        <v>40</v>
      </c>
      <c r="B18" s="15">
        <f>VLOOKUP('File Size Calculator'!C8,H2:I7,2,FALSE)</f>
        <v>0.04</v>
      </c>
      <c r="C18" s="15">
        <f>VLOOKUP('File Size Calculator'!E8,H2:I7,2,FALSE)</f>
        <v>4.1250000000000002E-3</v>
      </c>
    </row>
    <row r="19" spans="1:4" hidden="1" x14ac:dyDescent="0.25">
      <c r="A19" s="14" t="s">
        <v>39</v>
      </c>
      <c r="B19" s="15">
        <f>IF(B18=1,1,VLOOKUP('File Size Calculator'!C5,K2:L9,2,FALSE))</f>
        <v>1</v>
      </c>
      <c r="C19" s="15">
        <f>IF(C18=1,1,VLOOKUP('File Size Calculator'!E5,K2:L9,2,FALSE))</f>
        <v>1</v>
      </c>
      <c r="D19" s="11" t="s">
        <v>54</v>
      </c>
    </row>
    <row r="20" spans="1:4" hidden="1" x14ac:dyDescent="0.25">
      <c r="A20" s="14" t="s">
        <v>42</v>
      </c>
      <c r="B20" s="15">
        <f>B17*B18*B19</f>
        <v>16.740000000000002</v>
      </c>
      <c r="C20" s="15">
        <f>C17*C18*C19</f>
        <v>3.069</v>
      </c>
    </row>
    <row r="21" spans="1:4" hidden="1" x14ac:dyDescent="0.25"/>
    <row r="22" spans="1:4" x14ac:dyDescent="0.25">
      <c r="A22" s="17" t="s">
        <v>4</v>
      </c>
      <c r="B22" s="18">
        <v>41488</v>
      </c>
    </row>
    <row r="23" spans="1:4" ht="15" customHeight="1" x14ac:dyDescent="0.25"/>
    <row r="24" spans="1:4" ht="15" customHeight="1" x14ac:dyDescent="0.25"/>
  </sheetData>
  <sheetProtection password="C855" sheet="1" objects="1" scenarios="1" selectLockedCells="1" selectUnlockedCells="1"/>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File Size Calculator</vt:lpstr>
      <vt:lpstr>Listen</vt:lpstr>
      <vt:lpstr>CIS</vt:lpstr>
      <vt:lpstr>'File Size Calculator'!Druckbereich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ingeth</dc:creator>
  <cp:lastModifiedBy>Thomas Ingendoh</cp:lastModifiedBy>
  <cp:lastPrinted>2013-01-31T16:10:22Z</cp:lastPrinted>
  <dcterms:created xsi:type="dcterms:W3CDTF">2011-10-25T13:00:27Z</dcterms:created>
  <dcterms:modified xsi:type="dcterms:W3CDTF">2013-08-14T14:29:37Z</dcterms:modified>
</cp:coreProperties>
</file>