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dytenetcha/Downloads/"/>
    </mc:Choice>
  </mc:AlternateContent>
  <xr:revisionPtr revIDLastSave="0" documentId="8_{11AFABF5-E958-3B4F-A4AB-4A72EE325273}" xr6:coauthVersionLast="47" xr6:coauthVersionMax="47" xr10:uidLastSave="{00000000-0000-0000-0000-000000000000}"/>
  <bookViews>
    <workbookView xWindow="740" yWindow="760" windowWidth="30240" windowHeight="17800" xr2:uid="{2FAE6769-D057-C249-9A88-1D7BD55CD426}"/>
  </bookViews>
  <sheets>
    <sheet name="Optimal-Portfolio" sheetId="1" r:id="rId1"/>
    <sheet name="GM-VS-TSLA" sheetId="2" r:id="rId2"/>
  </sheets>
  <externalReferences>
    <externalReference r:id="rId3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2" i="2" l="1"/>
  <c r="B203" i="2" s="1"/>
  <c r="B201" i="2"/>
  <c r="C200" i="2"/>
  <c r="H195" i="2"/>
  <c r="X174" i="2"/>
  <c r="X173" i="2"/>
  <c r="AA167" i="2"/>
  <c r="Q167" i="2"/>
  <c r="H167" i="2"/>
  <c r="AA166" i="2"/>
  <c r="Q166" i="2"/>
  <c r="H166" i="2"/>
  <c r="AA165" i="2"/>
  <c r="Q165" i="2"/>
  <c r="H165" i="2"/>
  <c r="AA164" i="2"/>
  <c r="Q164" i="2"/>
  <c r="H164" i="2"/>
  <c r="AA163" i="2"/>
  <c r="Q163" i="2"/>
  <c r="H163" i="2"/>
  <c r="AA162" i="2"/>
  <c r="Q162" i="2"/>
  <c r="H162" i="2"/>
  <c r="AA161" i="2"/>
  <c r="Q161" i="2"/>
  <c r="H161" i="2"/>
  <c r="AA160" i="2"/>
  <c r="Q160" i="2"/>
  <c r="H160" i="2"/>
  <c r="AA159" i="2"/>
  <c r="Q159" i="2"/>
  <c r="H159" i="2"/>
  <c r="AA158" i="2"/>
  <c r="Q158" i="2"/>
  <c r="H158" i="2"/>
  <c r="AA157" i="2"/>
  <c r="Q157" i="2"/>
  <c r="H157" i="2"/>
  <c r="AA156" i="2"/>
  <c r="Q156" i="2"/>
  <c r="H156" i="2"/>
  <c r="AA155" i="2"/>
  <c r="Q155" i="2"/>
  <c r="H155" i="2"/>
  <c r="AA154" i="2"/>
  <c r="Q154" i="2"/>
  <c r="H154" i="2"/>
  <c r="AA153" i="2"/>
  <c r="Q153" i="2"/>
  <c r="H153" i="2"/>
  <c r="AA152" i="2"/>
  <c r="Q152" i="2"/>
  <c r="H152" i="2"/>
  <c r="AA151" i="2"/>
  <c r="Q151" i="2"/>
  <c r="H151" i="2"/>
  <c r="AA150" i="2"/>
  <c r="Q150" i="2"/>
  <c r="H150" i="2"/>
  <c r="AA149" i="2"/>
  <c r="Q149" i="2"/>
  <c r="H149" i="2"/>
  <c r="AA148" i="2"/>
  <c r="Q148" i="2"/>
  <c r="H148" i="2"/>
  <c r="AA147" i="2"/>
  <c r="Q147" i="2"/>
  <c r="H147" i="2"/>
  <c r="AA146" i="2"/>
  <c r="Q146" i="2"/>
  <c r="H146" i="2"/>
  <c r="AA145" i="2"/>
  <c r="Q145" i="2"/>
  <c r="H145" i="2"/>
  <c r="AA144" i="2"/>
  <c r="Q144" i="2"/>
  <c r="H144" i="2"/>
  <c r="AA143" i="2"/>
  <c r="Q143" i="2"/>
  <c r="H143" i="2"/>
  <c r="AA142" i="2"/>
  <c r="Q142" i="2"/>
  <c r="H142" i="2"/>
  <c r="AA141" i="2"/>
  <c r="Q141" i="2"/>
  <c r="H141" i="2"/>
  <c r="AA140" i="2"/>
  <c r="Q140" i="2"/>
  <c r="H140" i="2"/>
  <c r="AA139" i="2"/>
  <c r="Q139" i="2"/>
  <c r="H139" i="2"/>
  <c r="AA138" i="2"/>
  <c r="Q138" i="2"/>
  <c r="H138" i="2"/>
  <c r="AA137" i="2"/>
  <c r="Q137" i="2"/>
  <c r="H137" i="2"/>
  <c r="AA136" i="2"/>
  <c r="Q136" i="2"/>
  <c r="H136" i="2"/>
  <c r="AA135" i="2"/>
  <c r="Q135" i="2"/>
  <c r="H135" i="2"/>
  <c r="AA134" i="2"/>
  <c r="Q134" i="2"/>
  <c r="H134" i="2"/>
  <c r="AA133" i="2"/>
  <c r="Q133" i="2"/>
  <c r="H133" i="2"/>
  <c r="AA132" i="2"/>
  <c r="Q132" i="2"/>
  <c r="H132" i="2"/>
  <c r="AA131" i="2"/>
  <c r="Q131" i="2"/>
  <c r="H131" i="2"/>
  <c r="AA130" i="2"/>
  <c r="Q130" i="2"/>
  <c r="H130" i="2"/>
  <c r="AA129" i="2"/>
  <c r="Q129" i="2"/>
  <c r="H129" i="2"/>
  <c r="AA128" i="2"/>
  <c r="Q128" i="2"/>
  <c r="H128" i="2"/>
  <c r="AA127" i="2"/>
  <c r="Q127" i="2"/>
  <c r="H127" i="2"/>
  <c r="AA126" i="2"/>
  <c r="Q126" i="2"/>
  <c r="H126" i="2"/>
  <c r="AA125" i="2"/>
  <c r="Q125" i="2"/>
  <c r="H125" i="2"/>
  <c r="AA124" i="2"/>
  <c r="Q124" i="2"/>
  <c r="H124" i="2"/>
  <c r="AA123" i="2"/>
  <c r="Q123" i="2"/>
  <c r="H123" i="2"/>
  <c r="AA122" i="2"/>
  <c r="Q122" i="2"/>
  <c r="H122" i="2"/>
  <c r="AA121" i="2"/>
  <c r="Q121" i="2"/>
  <c r="H121" i="2"/>
  <c r="AA120" i="2"/>
  <c r="Q120" i="2"/>
  <c r="H120" i="2"/>
  <c r="AA119" i="2"/>
  <c r="Q119" i="2"/>
  <c r="H119" i="2"/>
  <c r="AA118" i="2"/>
  <c r="Q118" i="2"/>
  <c r="H118" i="2"/>
  <c r="AA117" i="2"/>
  <c r="Q117" i="2"/>
  <c r="H117" i="2"/>
  <c r="AA116" i="2"/>
  <c r="Q116" i="2"/>
  <c r="H116" i="2"/>
  <c r="AA115" i="2"/>
  <c r="Q115" i="2"/>
  <c r="H115" i="2"/>
  <c r="AA114" i="2"/>
  <c r="Q114" i="2"/>
  <c r="H114" i="2"/>
  <c r="AA113" i="2"/>
  <c r="Q113" i="2"/>
  <c r="H113" i="2"/>
  <c r="AA112" i="2"/>
  <c r="Q112" i="2"/>
  <c r="H112" i="2"/>
  <c r="AA111" i="2"/>
  <c r="Q111" i="2"/>
  <c r="H111" i="2"/>
  <c r="AA110" i="2"/>
  <c r="Q110" i="2"/>
  <c r="H110" i="2"/>
  <c r="AA109" i="2"/>
  <c r="Q109" i="2"/>
  <c r="H109" i="2"/>
  <c r="AA108" i="2"/>
  <c r="Q108" i="2"/>
  <c r="H108" i="2"/>
  <c r="AA107" i="2"/>
  <c r="Q107" i="2"/>
  <c r="H107" i="2"/>
  <c r="AA106" i="2"/>
  <c r="Q106" i="2"/>
  <c r="H106" i="2"/>
  <c r="AA105" i="2"/>
  <c r="Q105" i="2"/>
  <c r="H105" i="2"/>
  <c r="AA104" i="2"/>
  <c r="Q104" i="2"/>
  <c r="H104" i="2"/>
  <c r="AA103" i="2"/>
  <c r="Q103" i="2"/>
  <c r="H103" i="2"/>
  <c r="AA102" i="2"/>
  <c r="Q102" i="2"/>
  <c r="H102" i="2"/>
  <c r="AA101" i="2"/>
  <c r="Q101" i="2"/>
  <c r="H101" i="2"/>
  <c r="AA100" i="2"/>
  <c r="Q100" i="2"/>
  <c r="H100" i="2"/>
  <c r="AA99" i="2"/>
  <c r="Q99" i="2"/>
  <c r="H99" i="2"/>
  <c r="AA98" i="2"/>
  <c r="Q98" i="2"/>
  <c r="H98" i="2"/>
  <c r="AA97" i="2"/>
  <c r="Q97" i="2"/>
  <c r="H97" i="2"/>
  <c r="AA96" i="2"/>
  <c r="Q96" i="2"/>
  <c r="H96" i="2"/>
  <c r="AA95" i="2"/>
  <c r="Q95" i="2"/>
  <c r="H95" i="2"/>
  <c r="AA94" i="2"/>
  <c r="Q94" i="2"/>
  <c r="H94" i="2"/>
  <c r="AA93" i="2"/>
  <c r="Q93" i="2"/>
  <c r="H93" i="2"/>
  <c r="AA92" i="2"/>
  <c r="Q92" i="2"/>
  <c r="H92" i="2"/>
  <c r="AA91" i="2"/>
  <c r="Q91" i="2"/>
  <c r="H91" i="2"/>
  <c r="AA90" i="2"/>
  <c r="Q90" i="2"/>
  <c r="H90" i="2"/>
  <c r="AA89" i="2"/>
  <c r="Q89" i="2"/>
  <c r="H89" i="2"/>
  <c r="AA88" i="2"/>
  <c r="Q88" i="2"/>
  <c r="H88" i="2"/>
  <c r="AA87" i="2"/>
  <c r="Q87" i="2"/>
  <c r="H87" i="2"/>
  <c r="AA86" i="2"/>
  <c r="Q86" i="2"/>
  <c r="H86" i="2"/>
  <c r="AA85" i="2"/>
  <c r="Q85" i="2"/>
  <c r="H85" i="2"/>
  <c r="AA84" i="2"/>
  <c r="Q84" i="2"/>
  <c r="H84" i="2"/>
  <c r="AA83" i="2"/>
  <c r="Q83" i="2"/>
  <c r="H83" i="2"/>
  <c r="AA82" i="2"/>
  <c r="Q82" i="2"/>
  <c r="H82" i="2"/>
  <c r="AA81" i="2"/>
  <c r="Q81" i="2"/>
  <c r="H81" i="2"/>
  <c r="AA80" i="2"/>
  <c r="Q80" i="2"/>
  <c r="H80" i="2"/>
  <c r="AA79" i="2"/>
  <c r="Q79" i="2"/>
  <c r="H79" i="2"/>
  <c r="AA78" i="2"/>
  <c r="Q78" i="2"/>
  <c r="H78" i="2"/>
  <c r="AA77" i="2"/>
  <c r="Q77" i="2"/>
  <c r="H77" i="2"/>
  <c r="AA76" i="2"/>
  <c r="Q76" i="2"/>
  <c r="H76" i="2"/>
  <c r="AA75" i="2"/>
  <c r="Q75" i="2"/>
  <c r="H75" i="2"/>
  <c r="AA74" i="2"/>
  <c r="Q74" i="2"/>
  <c r="H74" i="2"/>
  <c r="AA73" i="2"/>
  <c r="Q73" i="2"/>
  <c r="H73" i="2"/>
  <c r="AA72" i="2"/>
  <c r="Q72" i="2"/>
  <c r="H72" i="2"/>
  <c r="AA71" i="2"/>
  <c r="Q71" i="2"/>
  <c r="H71" i="2"/>
  <c r="AA70" i="2"/>
  <c r="Q70" i="2"/>
  <c r="H70" i="2"/>
  <c r="AA69" i="2"/>
  <c r="Q69" i="2"/>
  <c r="H69" i="2"/>
  <c r="AA68" i="2"/>
  <c r="Q68" i="2"/>
  <c r="H68" i="2"/>
  <c r="AA67" i="2"/>
  <c r="Q67" i="2"/>
  <c r="H67" i="2"/>
  <c r="AA66" i="2"/>
  <c r="Q66" i="2"/>
  <c r="H66" i="2"/>
  <c r="AA65" i="2"/>
  <c r="Q65" i="2"/>
  <c r="H65" i="2"/>
  <c r="AA64" i="2"/>
  <c r="Q64" i="2"/>
  <c r="H64" i="2"/>
  <c r="AA63" i="2"/>
  <c r="Q63" i="2"/>
  <c r="H63" i="2"/>
  <c r="AA62" i="2"/>
  <c r="Q62" i="2"/>
  <c r="H62" i="2"/>
  <c r="AA61" i="2"/>
  <c r="Q61" i="2"/>
  <c r="H61" i="2"/>
  <c r="AA60" i="2"/>
  <c r="Q60" i="2"/>
  <c r="H60" i="2"/>
  <c r="AA59" i="2"/>
  <c r="Q59" i="2"/>
  <c r="H59" i="2"/>
  <c r="AA58" i="2"/>
  <c r="Q58" i="2"/>
  <c r="H58" i="2"/>
  <c r="AA57" i="2"/>
  <c r="Q57" i="2"/>
  <c r="H57" i="2"/>
  <c r="AA56" i="2"/>
  <c r="Q56" i="2"/>
  <c r="H56" i="2"/>
  <c r="AA55" i="2"/>
  <c r="Q55" i="2"/>
  <c r="H55" i="2"/>
  <c r="AA54" i="2"/>
  <c r="Q54" i="2"/>
  <c r="H54" i="2"/>
  <c r="AA53" i="2"/>
  <c r="Q53" i="2"/>
  <c r="H53" i="2"/>
  <c r="AA52" i="2"/>
  <c r="Q52" i="2"/>
  <c r="H52" i="2"/>
  <c r="AA51" i="2"/>
  <c r="Q51" i="2"/>
  <c r="H51" i="2"/>
  <c r="AA50" i="2"/>
  <c r="Q50" i="2"/>
  <c r="H50" i="2"/>
  <c r="AA49" i="2"/>
  <c r="Q49" i="2"/>
  <c r="H49" i="2"/>
  <c r="AA48" i="2"/>
  <c r="Q48" i="2"/>
  <c r="H48" i="2"/>
  <c r="AA47" i="2"/>
  <c r="Q47" i="2"/>
  <c r="H47" i="2"/>
  <c r="AA46" i="2"/>
  <c r="Q46" i="2"/>
  <c r="H46" i="2"/>
  <c r="AA45" i="2"/>
  <c r="Q45" i="2"/>
  <c r="H45" i="2"/>
  <c r="AA44" i="2"/>
  <c r="Q44" i="2"/>
  <c r="H44" i="2"/>
  <c r="AA43" i="2"/>
  <c r="Q43" i="2"/>
  <c r="H43" i="2"/>
  <c r="AA42" i="2"/>
  <c r="Q42" i="2"/>
  <c r="H42" i="2"/>
  <c r="AA41" i="2"/>
  <c r="Q41" i="2"/>
  <c r="H41" i="2"/>
  <c r="AA40" i="2"/>
  <c r="Q40" i="2"/>
  <c r="H40" i="2"/>
  <c r="AA39" i="2"/>
  <c r="Q39" i="2"/>
  <c r="H39" i="2"/>
  <c r="AA38" i="2"/>
  <c r="Q38" i="2"/>
  <c r="H38" i="2"/>
  <c r="AA37" i="2"/>
  <c r="Q37" i="2"/>
  <c r="H37" i="2"/>
  <c r="AA36" i="2"/>
  <c r="Q36" i="2"/>
  <c r="H36" i="2"/>
  <c r="AA35" i="2"/>
  <c r="Q35" i="2"/>
  <c r="H35" i="2"/>
  <c r="AA34" i="2"/>
  <c r="Q34" i="2"/>
  <c r="H34" i="2"/>
  <c r="AA33" i="2"/>
  <c r="Q33" i="2"/>
  <c r="H33" i="2"/>
  <c r="AA32" i="2"/>
  <c r="Q32" i="2"/>
  <c r="H32" i="2"/>
  <c r="AA31" i="2"/>
  <c r="Q31" i="2"/>
  <c r="H31" i="2"/>
  <c r="AA30" i="2"/>
  <c r="Q30" i="2"/>
  <c r="H30" i="2"/>
  <c r="AA29" i="2"/>
  <c r="Q29" i="2"/>
  <c r="H29" i="2"/>
  <c r="AA28" i="2"/>
  <c r="Q28" i="2"/>
  <c r="H28" i="2"/>
  <c r="AA27" i="2"/>
  <c r="Q27" i="2"/>
  <c r="H27" i="2"/>
  <c r="AA26" i="2"/>
  <c r="Q26" i="2"/>
  <c r="H26" i="2"/>
  <c r="AA25" i="2"/>
  <c r="Q25" i="2"/>
  <c r="H25" i="2"/>
  <c r="AA24" i="2"/>
  <c r="Q24" i="2"/>
  <c r="H24" i="2"/>
  <c r="AA23" i="2"/>
  <c r="Q23" i="2"/>
  <c r="H23" i="2"/>
  <c r="AA22" i="2"/>
  <c r="Q22" i="2"/>
  <c r="H22" i="2"/>
  <c r="AA21" i="2"/>
  <c r="Q21" i="2"/>
  <c r="H21" i="2"/>
  <c r="AA20" i="2"/>
  <c r="Q20" i="2"/>
  <c r="H20" i="2"/>
  <c r="AA19" i="2"/>
  <c r="Q19" i="2"/>
  <c r="H19" i="2"/>
  <c r="AA18" i="2"/>
  <c r="Q18" i="2"/>
  <c r="H18" i="2"/>
  <c r="AA17" i="2"/>
  <c r="Q17" i="2"/>
  <c r="H17" i="2"/>
  <c r="AA16" i="2"/>
  <c r="Q16" i="2"/>
  <c r="H16" i="2"/>
  <c r="AA15" i="2"/>
  <c r="Q15" i="2"/>
  <c r="H15" i="2"/>
  <c r="AA14" i="2"/>
  <c r="Q14" i="2"/>
  <c r="H14" i="2"/>
  <c r="AA13" i="2"/>
  <c r="Q13" i="2"/>
  <c r="H13" i="2"/>
  <c r="AA12" i="2"/>
  <c r="Q12" i="2"/>
  <c r="H12" i="2"/>
  <c r="AA11" i="2"/>
  <c r="Q11" i="2"/>
  <c r="H11" i="2"/>
  <c r="AA10" i="2"/>
  <c r="Q10" i="2"/>
  <c r="H10" i="2"/>
  <c r="AA9" i="2"/>
  <c r="Q9" i="2"/>
  <c r="H9" i="2"/>
  <c r="AA8" i="2"/>
  <c r="Q8" i="2"/>
  <c r="H8" i="2"/>
  <c r="AA7" i="2"/>
  <c r="Q7" i="2"/>
  <c r="H7" i="2"/>
  <c r="AA6" i="2"/>
  <c r="Q6" i="2"/>
  <c r="H6" i="2"/>
  <c r="AA5" i="2"/>
  <c r="Q5" i="2"/>
  <c r="Q169" i="2" s="1"/>
  <c r="H5" i="2"/>
  <c r="H169" i="2" s="1"/>
  <c r="AA4" i="2"/>
  <c r="AA170" i="2" s="1"/>
  <c r="Q4" i="2"/>
  <c r="Q170" i="2" s="1"/>
  <c r="H4" i="2"/>
  <c r="F200" i="2" l="1"/>
  <c r="C203" i="2"/>
  <c r="B204" i="2"/>
  <c r="F203" i="2"/>
  <c r="E203" i="2"/>
  <c r="D203" i="2"/>
  <c r="AA169" i="2"/>
  <c r="H170" i="2"/>
  <c r="D202" i="2" s="1"/>
  <c r="C202" i="2"/>
  <c r="C201" i="2"/>
  <c r="F201" i="2" s="1"/>
  <c r="F202" i="2"/>
  <c r="D201" i="2"/>
  <c r="E202" i="2" l="1"/>
  <c r="C204" i="2"/>
  <c r="F204" i="2" s="1"/>
  <c r="B205" i="2"/>
  <c r="E200" i="2"/>
  <c r="D200" i="2"/>
  <c r="E201" i="2"/>
  <c r="B206" i="2" l="1"/>
  <c r="C205" i="2"/>
  <c r="F205" i="2" s="1"/>
  <c r="D204" i="2"/>
  <c r="E204" i="2"/>
  <c r="D205" i="2" l="1"/>
  <c r="E205" i="2"/>
  <c r="C206" i="2"/>
  <c r="D206" i="2" s="1"/>
  <c r="B207" i="2"/>
  <c r="F206" i="2"/>
  <c r="E206" i="2"/>
  <c r="B208" i="2" l="1"/>
  <c r="C207" i="2"/>
  <c r="F207" i="2" s="1"/>
  <c r="D207" i="2" l="1"/>
  <c r="E207" i="2"/>
  <c r="B209" i="2"/>
  <c r="C208" i="2"/>
  <c r="F208" i="2" s="1"/>
  <c r="D208" i="2" l="1"/>
  <c r="E208" i="2"/>
  <c r="C209" i="2"/>
  <c r="E209" i="2" s="1"/>
  <c r="B210" i="2"/>
  <c r="F209" i="2"/>
  <c r="B211" i="2" l="1"/>
  <c r="C210" i="2"/>
  <c r="F210" i="2" s="1"/>
  <c r="D209" i="2"/>
  <c r="D210" i="2" l="1"/>
  <c r="E210" i="2"/>
  <c r="C211" i="2"/>
  <c r="B212" i="2"/>
  <c r="F211" i="2"/>
  <c r="E211" i="2"/>
  <c r="D211" i="2"/>
  <c r="C212" i="2" l="1"/>
  <c r="F212" i="2" s="1"/>
  <c r="B213" i="2"/>
  <c r="B214" i="2" l="1"/>
  <c r="C213" i="2"/>
  <c r="F213" i="2" s="1"/>
  <c r="D212" i="2"/>
  <c r="E212" i="2"/>
  <c r="D213" i="2" l="1"/>
  <c r="E213" i="2"/>
  <c r="C214" i="2"/>
  <c r="D214" i="2" s="1"/>
  <c r="B215" i="2"/>
  <c r="F214" i="2"/>
  <c r="E214" i="2"/>
  <c r="B216" i="2" l="1"/>
  <c r="C215" i="2"/>
  <c r="F215" i="2" s="1"/>
  <c r="D215" i="2" l="1"/>
  <c r="E215" i="2"/>
  <c r="B217" i="2"/>
  <c r="C216" i="2"/>
  <c r="F216" i="2" s="1"/>
  <c r="E216" i="2" l="1"/>
  <c r="D216" i="2"/>
  <c r="C217" i="2"/>
  <c r="E217" i="2" s="1"/>
  <c r="B218" i="2"/>
  <c r="F217" i="2"/>
  <c r="B219" i="2" l="1"/>
  <c r="C218" i="2"/>
  <c r="F218" i="2" s="1"/>
  <c r="D217" i="2"/>
  <c r="D218" i="2" l="1"/>
  <c r="E218" i="2"/>
  <c r="C219" i="2"/>
  <c r="B220" i="2"/>
  <c r="F219" i="2"/>
  <c r="E219" i="2"/>
  <c r="D219" i="2"/>
  <c r="C220" i="2" l="1"/>
  <c r="F220" i="2" s="1"/>
  <c r="B221" i="2"/>
  <c r="B222" i="2" l="1"/>
  <c r="C221" i="2"/>
  <c r="F221" i="2" s="1"/>
  <c r="D220" i="2"/>
  <c r="E220" i="2"/>
  <c r="D221" i="2" l="1"/>
  <c r="E221" i="2"/>
  <c r="C222" i="2"/>
  <c r="D222" i="2" s="1"/>
  <c r="B223" i="2"/>
  <c r="F222" i="2"/>
  <c r="E222" i="2"/>
  <c r="B224" i="2" l="1"/>
  <c r="C223" i="2"/>
  <c r="F223" i="2" s="1"/>
  <c r="D223" i="2" l="1"/>
  <c r="E223" i="2"/>
  <c r="B225" i="2"/>
  <c r="C224" i="2"/>
  <c r="F224" i="2" s="1"/>
  <c r="E224" i="2" l="1"/>
  <c r="D224" i="2"/>
  <c r="C225" i="2"/>
  <c r="E225" i="2" s="1"/>
  <c r="B226" i="2"/>
  <c r="F225" i="2"/>
  <c r="B227" i="2" l="1"/>
  <c r="C226" i="2"/>
  <c r="F226" i="2" s="1"/>
  <c r="D225" i="2"/>
  <c r="D226" i="2" l="1"/>
  <c r="E226" i="2"/>
  <c r="C227" i="2"/>
  <c r="B228" i="2"/>
  <c r="F227" i="2"/>
  <c r="E227" i="2"/>
  <c r="D227" i="2"/>
  <c r="C228" i="2" l="1"/>
  <c r="F228" i="2" s="1"/>
  <c r="B229" i="2"/>
  <c r="B230" i="2" l="1"/>
  <c r="C229" i="2"/>
  <c r="F229" i="2" s="1"/>
  <c r="D228" i="2"/>
  <c r="E228" i="2"/>
  <c r="D229" i="2" l="1"/>
  <c r="E229" i="2"/>
  <c r="C230" i="2"/>
  <c r="D230" i="2" s="1"/>
  <c r="B231" i="2"/>
  <c r="F230" i="2"/>
  <c r="E230" i="2"/>
  <c r="B232" i="2" l="1"/>
  <c r="C231" i="2"/>
  <c r="F231" i="2" s="1"/>
  <c r="D231" i="2" l="1"/>
  <c r="E231" i="2"/>
  <c r="B233" i="2"/>
  <c r="C232" i="2"/>
  <c r="F232" i="2" s="1"/>
  <c r="D232" i="2" l="1"/>
  <c r="E232" i="2"/>
  <c r="C233" i="2"/>
  <c r="E233" i="2" s="1"/>
  <c r="B234" i="2"/>
  <c r="F233" i="2"/>
  <c r="D233" i="2" l="1"/>
  <c r="B235" i="2"/>
  <c r="C234" i="2"/>
  <c r="F234" i="2" s="1"/>
  <c r="D234" i="2" l="1"/>
  <c r="E234" i="2"/>
  <c r="C235" i="2"/>
  <c r="B236" i="2"/>
  <c r="F235" i="2"/>
  <c r="E235" i="2"/>
  <c r="D235" i="2"/>
  <c r="C236" i="2" l="1"/>
  <c r="F236" i="2" s="1"/>
  <c r="B237" i="2"/>
  <c r="B238" i="2" l="1"/>
  <c r="C237" i="2"/>
  <c r="F237" i="2" s="1"/>
  <c r="D236" i="2"/>
  <c r="E236" i="2"/>
  <c r="D237" i="2" l="1"/>
  <c r="E237" i="2"/>
  <c r="C238" i="2"/>
  <c r="D238" i="2" s="1"/>
  <c r="B239" i="2"/>
  <c r="F238" i="2"/>
  <c r="E238" i="2"/>
  <c r="B240" i="2" l="1"/>
  <c r="C239" i="2"/>
  <c r="F239" i="2" s="1"/>
  <c r="D239" i="2" l="1"/>
  <c r="E239" i="2"/>
  <c r="B241" i="2"/>
  <c r="C240" i="2"/>
  <c r="F240" i="2" s="1"/>
  <c r="D240" i="2" l="1"/>
  <c r="E240" i="2"/>
  <c r="C241" i="2"/>
  <c r="E241" i="2" s="1"/>
  <c r="B242" i="2"/>
  <c r="F241" i="2"/>
  <c r="B243" i="2" l="1"/>
  <c r="C242" i="2"/>
  <c r="F242" i="2" s="1"/>
  <c r="D241" i="2"/>
  <c r="D242" i="2" l="1"/>
  <c r="E242" i="2"/>
  <c r="C243" i="2"/>
  <c r="B244" i="2"/>
  <c r="F243" i="2"/>
  <c r="E243" i="2"/>
  <c r="D243" i="2"/>
  <c r="C244" i="2" l="1"/>
  <c r="F244" i="2" s="1"/>
  <c r="B245" i="2"/>
  <c r="B246" i="2" l="1"/>
  <c r="C245" i="2"/>
  <c r="F245" i="2" s="1"/>
  <c r="D244" i="2"/>
  <c r="E244" i="2"/>
  <c r="D245" i="2" l="1"/>
  <c r="E245" i="2"/>
  <c r="C246" i="2"/>
  <c r="D246" i="2" s="1"/>
  <c r="B247" i="2"/>
  <c r="F246" i="2"/>
  <c r="E246" i="2"/>
  <c r="B248" i="2" l="1"/>
  <c r="C247" i="2"/>
  <c r="F247" i="2" s="1"/>
  <c r="D247" i="2" l="1"/>
  <c r="E247" i="2"/>
  <c r="B249" i="2"/>
  <c r="C248" i="2"/>
  <c r="F248" i="2" s="1"/>
  <c r="E248" i="2" l="1"/>
  <c r="D248" i="2"/>
  <c r="C249" i="2"/>
  <c r="E249" i="2" s="1"/>
  <c r="B250" i="2"/>
  <c r="F249" i="2"/>
  <c r="B251" i="2" l="1"/>
  <c r="C250" i="2"/>
  <c r="F250" i="2" s="1"/>
  <c r="D249" i="2"/>
  <c r="D250" i="2" l="1"/>
  <c r="E250" i="2"/>
  <c r="C251" i="2"/>
  <c r="B252" i="2"/>
  <c r="F251" i="2"/>
  <c r="E251" i="2"/>
  <c r="D251" i="2"/>
  <c r="C252" i="2" l="1"/>
  <c r="F252" i="2" s="1"/>
  <c r="B253" i="2"/>
  <c r="B254" i="2" l="1"/>
  <c r="C253" i="2"/>
  <c r="F253" i="2" s="1"/>
  <c r="D252" i="2"/>
  <c r="E252" i="2"/>
  <c r="D253" i="2" l="1"/>
  <c r="E253" i="2"/>
  <c r="C254" i="2"/>
  <c r="D254" i="2" s="1"/>
  <c r="B255" i="2"/>
  <c r="F254" i="2"/>
  <c r="E254" i="2"/>
  <c r="B256" i="2" l="1"/>
  <c r="C255" i="2"/>
  <c r="F255" i="2" s="1"/>
  <c r="D255" i="2" l="1"/>
  <c r="E255" i="2"/>
  <c r="B257" i="2"/>
  <c r="C256" i="2"/>
  <c r="F256" i="2" s="1"/>
  <c r="E256" i="2"/>
  <c r="D256" i="2"/>
  <c r="C257" i="2" l="1"/>
  <c r="E257" i="2" s="1"/>
  <c r="F257" i="2"/>
  <c r="B258" i="2"/>
  <c r="B259" i="2" l="1"/>
  <c r="C258" i="2"/>
  <c r="F258" i="2" s="1"/>
  <c r="D257" i="2"/>
  <c r="D258" i="2" l="1"/>
  <c r="E258" i="2"/>
  <c r="C259" i="2"/>
  <c r="B260" i="2"/>
  <c r="F259" i="2"/>
  <c r="E259" i="2"/>
  <c r="D259" i="2"/>
  <c r="C260" i="2" l="1"/>
  <c r="F260" i="2" s="1"/>
  <c r="D260" i="2" l="1"/>
  <c r="E260" i="2"/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22" i="1"/>
  <c r="K2" i="1"/>
  <c r="G3" i="1"/>
  <c r="F3" i="1"/>
  <c r="E3" i="1"/>
  <c r="D3" i="1"/>
  <c r="C3" i="1"/>
  <c r="K9" i="1" a="1"/>
  <c r="K9" i="1" s="1"/>
  <c r="K16" i="1" s="1" a="1"/>
  <c r="K16" i="1" s="1"/>
  <c r="K17" i="1" s="1" a="1"/>
  <c r="K17" i="1" s="1"/>
  <c r="A49" i="1" l="1"/>
  <c r="K19" i="1" a="1"/>
  <c r="K19" i="1" s="1"/>
  <c r="K20" i="1" s="1" a="1"/>
  <c r="K20" i="1" s="1"/>
  <c r="K22" i="1" a="1"/>
  <c r="K22" i="1" s="1"/>
  <c r="K23" i="1" s="1" a="1"/>
  <c r="K23" i="1" s="1"/>
  <c r="C48" i="1" l="1" a="1"/>
  <c r="C48" i="1" s="1"/>
  <c r="H48" i="1" s="1"/>
  <c r="B49" i="1"/>
  <c r="A50" i="1"/>
  <c r="C49" i="1" a="1"/>
  <c r="C49" i="1" s="1"/>
  <c r="H49" i="1" s="1"/>
  <c r="B48" i="1"/>
  <c r="Q17" i="1"/>
  <c r="C21" i="1" a="1"/>
  <c r="C21" i="1" s="1"/>
  <c r="H21" i="1" s="1"/>
  <c r="C22" i="1" a="1"/>
  <c r="C22" i="1" s="1"/>
  <c r="H22" i="1" s="1"/>
  <c r="B22" i="1"/>
  <c r="B23" i="1"/>
  <c r="B21" i="1"/>
  <c r="C23" i="1" a="1"/>
  <c r="C23" i="1" s="1"/>
  <c r="H23" i="1" s="1"/>
  <c r="A51" i="1" l="1"/>
  <c r="C50" i="1" a="1"/>
  <c r="C50" i="1" s="1"/>
  <c r="H50" i="1" s="1"/>
  <c r="B50" i="1"/>
  <c r="C24" i="1" a="1"/>
  <c r="C24" i="1" s="1"/>
  <c r="H24" i="1" s="1"/>
  <c r="B24" i="1"/>
  <c r="A52" i="1" l="1"/>
  <c r="C51" i="1" a="1"/>
  <c r="C51" i="1" s="1"/>
  <c r="H51" i="1" s="1"/>
  <c r="B51" i="1"/>
  <c r="C25" i="1" a="1"/>
  <c r="C25" i="1" s="1"/>
  <c r="H25" i="1" s="1"/>
  <c r="B25" i="1"/>
  <c r="A53" i="1" l="1"/>
  <c r="C52" i="1" a="1"/>
  <c r="C52" i="1" s="1"/>
  <c r="H52" i="1" s="1"/>
  <c r="B52" i="1"/>
  <c r="C26" i="1" a="1"/>
  <c r="C26" i="1" s="1"/>
  <c r="H26" i="1" s="1"/>
  <c r="B26" i="1"/>
  <c r="A54" i="1" l="1"/>
  <c r="C53" i="1" a="1"/>
  <c r="C53" i="1" s="1"/>
  <c r="H53" i="1" s="1"/>
  <c r="B53" i="1"/>
  <c r="C27" i="1" a="1"/>
  <c r="C27" i="1" s="1"/>
  <c r="H27" i="1" s="1"/>
  <c r="B27" i="1"/>
  <c r="A55" i="1" l="1"/>
  <c r="C54" i="1" a="1"/>
  <c r="C54" i="1" s="1"/>
  <c r="H54" i="1" s="1"/>
  <c r="B54" i="1"/>
  <c r="C28" i="1" a="1"/>
  <c r="C28" i="1" s="1"/>
  <c r="H28" i="1" s="1"/>
  <c r="B28" i="1"/>
  <c r="A56" i="1" l="1"/>
  <c r="C55" i="1" a="1"/>
  <c r="C55" i="1" s="1"/>
  <c r="H55" i="1" s="1"/>
  <c r="B55" i="1"/>
  <c r="C29" i="1" a="1"/>
  <c r="C29" i="1" s="1"/>
  <c r="H29" i="1" s="1"/>
  <c r="B29" i="1"/>
  <c r="A57" i="1" l="1"/>
  <c r="C56" i="1" a="1"/>
  <c r="C56" i="1" s="1"/>
  <c r="H56" i="1" s="1"/>
  <c r="B56" i="1"/>
  <c r="C30" i="1" a="1"/>
  <c r="C30" i="1" s="1"/>
  <c r="H30" i="1" s="1"/>
  <c r="B30" i="1"/>
  <c r="A58" i="1" l="1"/>
  <c r="C57" i="1" a="1"/>
  <c r="C57" i="1" s="1"/>
  <c r="H57" i="1" s="1"/>
  <c r="B57" i="1"/>
  <c r="C31" i="1" a="1"/>
  <c r="C31" i="1" s="1"/>
  <c r="H31" i="1" s="1"/>
  <c r="B31" i="1"/>
  <c r="A59" i="1" l="1"/>
  <c r="C58" i="1" a="1"/>
  <c r="C58" i="1" s="1"/>
  <c r="H58" i="1" s="1"/>
  <c r="B58" i="1"/>
  <c r="C32" i="1" a="1"/>
  <c r="C32" i="1" s="1"/>
  <c r="H32" i="1" s="1"/>
  <c r="B32" i="1"/>
  <c r="A60" i="1" l="1"/>
  <c r="C59" i="1" a="1"/>
  <c r="C59" i="1" s="1"/>
  <c r="H59" i="1" s="1"/>
  <c r="B59" i="1"/>
  <c r="C33" i="1" a="1"/>
  <c r="C33" i="1" s="1"/>
  <c r="H33" i="1" s="1"/>
  <c r="B33" i="1"/>
  <c r="A61" i="1" l="1"/>
  <c r="C60" i="1" a="1"/>
  <c r="C60" i="1" s="1"/>
  <c r="H60" i="1" s="1"/>
  <c r="B60" i="1"/>
  <c r="C34" i="1" a="1"/>
  <c r="C34" i="1" s="1"/>
  <c r="H34" i="1" s="1"/>
  <c r="B34" i="1"/>
  <c r="A62" i="1" l="1"/>
  <c r="C61" i="1" a="1"/>
  <c r="C61" i="1" s="1"/>
  <c r="H61" i="1" s="1"/>
  <c r="B61" i="1"/>
  <c r="C35" i="1" a="1"/>
  <c r="C35" i="1" s="1"/>
  <c r="H35" i="1" s="1"/>
  <c r="B35" i="1"/>
  <c r="A63" i="1" l="1"/>
  <c r="C62" i="1" a="1"/>
  <c r="C62" i="1" s="1"/>
  <c r="H62" i="1" s="1"/>
  <c r="B62" i="1"/>
  <c r="C36" i="1" a="1"/>
  <c r="C36" i="1" s="1"/>
  <c r="H36" i="1" s="1"/>
  <c r="B36" i="1"/>
  <c r="A64" i="1" l="1"/>
  <c r="C63" i="1" a="1"/>
  <c r="C63" i="1" s="1"/>
  <c r="H63" i="1" s="1"/>
  <c r="B63" i="1"/>
  <c r="C37" i="1" a="1"/>
  <c r="C37" i="1" s="1"/>
  <c r="H37" i="1" s="1"/>
  <c r="B37" i="1"/>
  <c r="A65" i="1" l="1"/>
  <c r="C64" i="1" a="1"/>
  <c r="C64" i="1" s="1"/>
  <c r="H64" i="1" s="1"/>
  <c r="B64" i="1"/>
  <c r="C38" i="1" a="1"/>
  <c r="C38" i="1" s="1"/>
  <c r="H38" i="1" s="1"/>
  <c r="B38" i="1"/>
  <c r="A66" i="1" l="1"/>
  <c r="C65" i="1" a="1"/>
  <c r="C65" i="1" s="1"/>
  <c r="H65" i="1" s="1"/>
  <c r="B65" i="1"/>
  <c r="C39" i="1" a="1"/>
  <c r="C39" i="1" s="1"/>
  <c r="H39" i="1" s="1"/>
  <c r="B39" i="1"/>
  <c r="A67" i="1" l="1"/>
  <c r="C66" i="1" a="1"/>
  <c r="C66" i="1" s="1"/>
  <c r="H66" i="1" s="1"/>
  <c r="B66" i="1"/>
  <c r="C40" i="1" a="1"/>
  <c r="C40" i="1" s="1"/>
  <c r="H40" i="1" s="1"/>
  <c r="B40" i="1"/>
  <c r="A68" i="1" l="1"/>
  <c r="C67" i="1" a="1"/>
  <c r="C67" i="1" s="1"/>
  <c r="H67" i="1" s="1"/>
  <c r="B67" i="1"/>
  <c r="C41" i="1" a="1"/>
  <c r="C41" i="1" s="1"/>
  <c r="H41" i="1" s="1"/>
  <c r="B41" i="1"/>
  <c r="A69" i="1" l="1"/>
  <c r="C68" i="1" a="1"/>
  <c r="C68" i="1" s="1"/>
  <c r="H68" i="1" s="1"/>
  <c r="B68" i="1"/>
  <c r="C42" i="1" a="1"/>
  <c r="C42" i="1" s="1"/>
  <c r="H42" i="1" s="1"/>
  <c r="B42" i="1"/>
  <c r="A70" i="1" l="1"/>
  <c r="C69" i="1" a="1"/>
  <c r="C69" i="1" s="1"/>
  <c r="H69" i="1" s="1"/>
  <c r="B69" i="1"/>
  <c r="C43" i="1" a="1"/>
  <c r="C43" i="1" s="1"/>
  <c r="H43" i="1" s="1"/>
  <c r="B43" i="1"/>
  <c r="A71" i="1" l="1"/>
  <c r="C70" i="1" a="1"/>
  <c r="C70" i="1" s="1"/>
  <c r="H70" i="1" s="1"/>
  <c r="B70" i="1"/>
  <c r="C44" i="1" a="1"/>
  <c r="C44" i="1" s="1"/>
  <c r="H44" i="1" s="1"/>
  <c r="B44" i="1"/>
  <c r="A72" i="1" l="1"/>
  <c r="C71" i="1" a="1"/>
  <c r="C71" i="1" s="1"/>
  <c r="H71" i="1" s="1"/>
  <c r="B71" i="1"/>
  <c r="C45" i="1" a="1"/>
  <c r="C45" i="1" s="1"/>
  <c r="H45" i="1" s="1"/>
  <c r="B45" i="1"/>
  <c r="A73" i="1" l="1"/>
  <c r="C72" i="1" a="1"/>
  <c r="C72" i="1" s="1"/>
  <c r="H72" i="1" s="1"/>
  <c r="B72" i="1"/>
  <c r="C46" i="1" a="1"/>
  <c r="C46" i="1" s="1"/>
  <c r="H46" i="1" s="1"/>
  <c r="B46" i="1"/>
  <c r="A74" i="1" l="1"/>
  <c r="C73" i="1" a="1"/>
  <c r="C73" i="1" s="1"/>
  <c r="H73" i="1" s="1"/>
  <c r="B73" i="1"/>
  <c r="B47" i="1"/>
  <c r="C47" i="1" a="1"/>
  <c r="C47" i="1" s="1"/>
  <c r="H47" i="1" s="1"/>
  <c r="A75" i="1" l="1"/>
  <c r="C74" i="1" a="1"/>
  <c r="C74" i="1" s="1"/>
  <c r="H74" i="1" s="1"/>
  <c r="B74" i="1"/>
  <c r="A76" i="1" l="1"/>
  <c r="C75" i="1" a="1"/>
  <c r="C75" i="1" s="1"/>
  <c r="H75" i="1" s="1"/>
  <c r="B75" i="1"/>
  <c r="A77" i="1" l="1"/>
  <c r="C76" i="1" a="1"/>
  <c r="C76" i="1" s="1"/>
  <c r="H76" i="1" s="1"/>
  <c r="B76" i="1"/>
  <c r="A78" i="1" l="1"/>
  <c r="C77" i="1" a="1"/>
  <c r="C77" i="1" s="1"/>
  <c r="H77" i="1" s="1"/>
  <c r="B77" i="1"/>
  <c r="A79" i="1" l="1"/>
  <c r="C78" i="1" a="1"/>
  <c r="C78" i="1" s="1"/>
  <c r="H78" i="1" s="1"/>
  <c r="B78" i="1"/>
  <c r="A80" i="1" l="1"/>
  <c r="C79" i="1" a="1"/>
  <c r="C79" i="1" s="1"/>
  <c r="H79" i="1" s="1"/>
  <c r="B79" i="1"/>
  <c r="C80" i="1" l="1" a="1"/>
  <c r="C80" i="1" s="1"/>
  <c r="H80" i="1" s="1"/>
  <c r="A81" i="1"/>
  <c r="B80" i="1"/>
  <c r="A82" i="1" l="1"/>
  <c r="C81" i="1" a="1"/>
  <c r="C81" i="1" s="1"/>
  <c r="H81" i="1" s="1"/>
  <c r="B81" i="1"/>
  <c r="A83" i="1" l="1"/>
  <c r="C82" i="1" a="1"/>
  <c r="C82" i="1" s="1"/>
  <c r="H82" i="1" s="1"/>
  <c r="B82" i="1"/>
  <c r="A84" i="1" l="1"/>
  <c r="C83" i="1" a="1"/>
  <c r="C83" i="1" s="1"/>
  <c r="H83" i="1" s="1"/>
  <c r="B83" i="1"/>
  <c r="A85" i="1" l="1"/>
  <c r="C84" i="1" a="1"/>
  <c r="C84" i="1" s="1"/>
  <c r="H84" i="1" s="1"/>
  <c r="B84" i="1"/>
  <c r="A86" i="1" l="1"/>
  <c r="C85" i="1" a="1"/>
  <c r="C85" i="1" s="1"/>
  <c r="H85" i="1" s="1"/>
  <c r="B85" i="1"/>
  <c r="A87" i="1" l="1"/>
  <c r="C86" i="1" a="1"/>
  <c r="C86" i="1" s="1"/>
  <c r="H86" i="1" s="1"/>
  <c r="B86" i="1"/>
  <c r="A88" i="1" l="1"/>
  <c r="C87" i="1" a="1"/>
  <c r="C87" i="1" s="1"/>
  <c r="H87" i="1" s="1"/>
  <c r="B87" i="1"/>
  <c r="A89" i="1" l="1"/>
  <c r="C88" i="1" a="1"/>
  <c r="C88" i="1" s="1"/>
  <c r="H88" i="1" s="1"/>
  <c r="B88" i="1"/>
  <c r="A90" i="1" l="1"/>
  <c r="C89" i="1" a="1"/>
  <c r="C89" i="1" s="1"/>
  <c r="H89" i="1" s="1"/>
  <c r="B89" i="1"/>
  <c r="A91" i="1" l="1"/>
  <c r="C90" i="1" a="1"/>
  <c r="C90" i="1" s="1"/>
  <c r="H90" i="1" s="1"/>
  <c r="B90" i="1"/>
  <c r="A92" i="1" l="1"/>
  <c r="C91" i="1" a="1"/>
  <c r="C91" i="1" s="1"/>
  <c r="H91" i="1" s="1"/>
  <c r="B91" i="1"/>
  <c r="A93" i="1" l="1"/>
  <c r="C92" i="1" a="1"/>
  <c r="C92" i="1" s="1"/>
  <c r="H92" i="1" s="1"/>
  <c r="B92" i="1"/>
  <c r="A94" i="1" l="1"/>
  <c r="C93" i="1" a="1"/>
  <c r="C93" i="1" s="1"/>
  <c r="H93" i="1" s="1"/>
  <c r="B93" i="1"/>
  <c r="A95" i="1" l="1"/>
  <c r="C94" i="1" a="1"/>
  <c r="C94" i="1" s="1"/>
  <c r="H94" i="1" s="1"/>
  <c r="B94" i="1"/>
  <c r="A96" i="1" l="1"/>
  <c r="C95" i="1" a="1"/>
  <c r="C95" i="1" s="1"/>
  <c r="H95" i="1" s="1"/>
  <c r="B95" i="1"/>
  <c r="A97" i="1" l="1"/>
  <c r="C96" i="1" a="1"/>
  <c r="C96" i="1" s="1"/>
  <c r="H96" i="1" s="1"/>
  <c r="B96" i="1"/>
  <c r="A98" i="1" l="1"/>
  <c r="C97" i="1" a="1"/>
  <c r="C97" i="1" s="1"/>
  <c r="H97" i="1" s="1"/>
  <c r="B97" i="1"/>
  <c r="A99" i="1" l="1"/>
  <c r="C98" i="1" a="1"/>
  <c r="C98" i="1" s="1"/>
  <c r="H98" i="1" s="1"/>
  <c r="B98" i="1"/>
  <c r="A100" i="1" l="1"/>
  <c r="C99" i="1" a="1"/>
  <c r="C99" i="1" s="1"/>
  <c r="H99" i="1" s="1"/>
  <c r="B99" i="1"/>
  <c r="C100" i="1" l="1" a="1"/>
  <c r="C100" i="1" s="1"/>
  <c r="H100" i="1" s="1"/>
  <c r="B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<sst xmlns="http://schemas.openxmlformats.org/spreadsheetml/2006/main" count="75" uniqueCount="48">
  <si>
    <t>A</t>
  </si>
  <si>
    <t>B</t>
  </si>
  <si>
    <t>C</t>
  </si>
  <si>
    <t>D</t>
  </si>
  <si>
    <t>E</t>
  </si>
  <si>
    <t>E[r]</t>
  </si>
  <si>
    <t>risk-free rate</t>
  </si>
  <si>
    <t>w_A</t>
  </si>
  <si>
    <t>w_B</t>
  </si>
  <si>
    <t>w_C</t>
  </si>
  <si>
    <t>w_D</t>
  </si>
  <si>
    <t>w_E</t>
  </si>
  <si>
    <t>Step 1: i'*Sigma^(-1)*i</t>
  </si>
  <si>
    <t>Step 2: mu'*Sigma^(-1)*i</t>
  </si>
  <si>
    <t>Sigma^(-1)</t>
  </si>
  <si>
    <t>Step 3: mu'*Sigma^(-1)*mu</t>
  </si>
  <si>
    <t>mu_p</t>
  </si>
  <si>
    <t>sigma_p</t>
  </si>
  <si>
    <t>sum(w)</t>
  </si>
  <si>
    <t>Covariance matrix (Sigma)</t>
  </si>
  <si>
    <t>Diagonal elements: variances of A, B, C, D, E; nondiagonal element 1,2: rho_AB*sigma*A*sigma_B, analogous for other nondiagonal elements</t>
  </si>
  <si>
    <t>sigma[r]</t>
  </si>
  <si>
    <t>General Motors</t>
  </si>
  <si>
    <t>Tesla</t>
  </si>
  <si>
    <t>United</t>
  </si>
  <si>
    <t>Date</t>
  </si>
  <si>
    <t>Open</t>
  </si>
  <si>
    <t>High</t>
  </si>
  <si>
    <t>Low</t>
  </si>
  <si>
    <t>Close</t>
  </si>
  <si>
    <t>Adj Close</t>
  </si>
  <si>
    <t>Volume</t>
  </si>
  <si>
    <t>GM</t>
  </si>
  <si>
    <t>TSLA</t>
  </si>
  <si>
    <t>UAL</t>
  </si>
  <si>
    <t>av</t>
  </si>
  <si>
    <t>av.</t>
  </si>
  <si>
    <t>st.dev.</t>
  </si>
  <si>
    <t>Corr with GM</t>
  </si>
  <si>
    <t>Corr with TSLA</t>
  </si>
  <si>
    <t>correl</t>
  </si>
  <si>
    <t>correl (low)</t>
  </si>
  <si>
    <t>Opportunity set</t>
  </si>
  <si>
    <t>w(GM)</t>
  </si>
  <si>
    <t>w(TSLA)</t>
  </si>
  <si>
    <t>St. dev.</t>
  </si>
  <si>
    <t>St. dev. (low correl)</t>
  </si>
  <si>
    <t>Exp. Ret.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</si>
</sst>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'Optimal-Portfolio'!$B$20</c:f>
              <c:strCache>
                <c:ptCount val="1"/>
                <c:pt idx="0">
                  <c:v>sigma_p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'Optimal-Portfolio'!$B$21:$B$100</c:f>
              <c:numCache>
                <c:formatCode>General</c:formatCode>
                <c:ptCount val="80"/>
                <c:pt idx="0">
                  <c:v>0.38288382446998964</c:v>
                </c:pt>
                <c:pt idx="1">
                  <c:v>0.37284605547281013</c:v>
                </c:pt>
                <c:pt idx="2">
                  <c:v>0.36281098636549397</c:v>
                </c:pt>
                <c:pt idx="3">
                  <c:v>0.35277884754952704</c:v>
                </c:pt>
                <c:pt idx="4">
                  <c:v>0.34274989633002534</c:v>
                </c:pt>
                <c:pt idx="5">
                  <c:v>0.33272442094789906</c:v>
                </c:pt>
                <c:pt idx="6">
                  <c:v>0.32270274535706572</c:v>
                </c:pt>
                <c:pt idx="7">
                  <c:v>0.31268523491182099</c:v>
                </c:pt>
                <c:pt idx="8">
                  <c:v>0.30267230317248223</c:v>
                </c:pt>
                <c:pt idx="9">
                  <c:v>0.29266442009340704</c:v>
                </c:pt>
                <c:pt idx="10">
                  <c:v>0.28266212193091311</c:v>
                </c:pt>
                <c:pt idx="11">
                  <c:v>0.27266602330573464</c:v>
                </c:pt>
                <c:pt idx="12">
                  <c:v>0.26267683198417291</c:v>
                </c:pt>
                <c:pt idx="13">
                  <c:v>0.25269536711645563</c:v>
                </c:pt>
                <c:pt idx="14">
                  <c:v>0.2427225819078235</c:v>
                </c:pt>
                <c:pt idx="15">
                  <c:v>0.23275959202335958</c:v>
                </c:pt>
                <c:pt idx="16">
                  <c:v>0.22280771147956799</c:v>
                </c:pt>
                <c:pt idx="17">
                  <c:v>0.21286849841074404</c:v>
                </c:pt>
                <c:pt idx="18">
                  <c:v>0.20294381400163045</c:v>
                </c:pt>
                <c:pt idx="19">
                  <c:v>0.1930358991804704</c:v>
                </c:pt>
                <c:pt idx="20">
                  <c:v>0.18314747557173153</c:v>
                </c:pt>
                <c:pt idx="21">
                  <c:v>0.17328188003707765</c:v>
                </c:pt>
                <c:pt idx="22">
                  <c:v>0.16344324640397734</c:v>
                </c:pt>
                <c:pt idx="23">
                  <c:v>0.15363675454122053</c:v>
                </c:pt>
                <c:pt idx="24">
                  <c:v>0.14386897720442773</c:v>
                </c:pt>
                <c:pt idx="25">
                  <c:v>0.13414837145018926</c:v>
                </c:pt>
                <c:pt idx="26">
                  <c:v>0.12448598808150532</c:v>
                </c:pt>
                <c:pt idx="27">
                  <c:v>0.11489651691639882</c:v>
                </c:pt>
                <c:pt idx="28">
                  <c:v>0.10539986088896353</c:v>
                </c:pt>
                <c:pt idx="29">
                  <c:v>9.6023561985099884E-2</c:v>
                </c:pt>
                <c:pt idx="30">
                  <c:v>8.6806629598209173E-2</c:v>
                </c:pt>
                <c:pt idx="31">
                  <c:v>7.7805720439412182E-2</c:v>
                </c:pt>
                <c:pt idx="32">
                  <c:v>6.9105296678273156E-2</c:v>
                </c:pt>
                <c:pt idx="33">
                  <c:v>6.0834419779342425E-2</c:v>
                </c:pt>
                <c:pt idx="34">
                  <c:v>5.3193833625592914E-2</c:v>
                </c:pt>
                <c:pt idx="35">
                  <c:v>4.6495311018275601E-2</c:v>
                </c:pt>
                <c:pt idx="36">
                  <c:v>4.1200930360684972E-2</c:v>
                </c:pt>
                <c:pt idx="37">
                  <c:v>3.7903721235345161E-2</c:v>
                </c:pt>
                <c:pt idx="38">
                  <c:v>3.7139469697188864E-2</c:v>
                </c:pt>
                <c:pt idx="39">
                  <c:v>3.9057150949486509E-2</c:v>
                </c:pt>
                <c:pt idx="40">
                  <c:v>4.3301900376247357E-2</c:v>
                </c:pt>
                <c:pt idx="41">
                  <c:v>4.9275965917461612E-2</c:v>
                </c:pt>
                <c:pt idx="42">
                  <c:v>5.6432789785763174E-2</c:v>
                </c:pt>
                <c:pt idx="43">
                  <c:v>6.4379122500313302E-2</c:v>
                </c:pt>
                <c:pt idx="44">
                  <c:v>7.2857091417496661E-2</c:v>
                </c:pt>
                <c:pt idx="45">
                  <c:v>8.1701363701749172E-2</c:v>
                </c:pt>
                <c:pt idx="46">
                  <c:v>9.0804970109760186E-2</c:v>
                </c:pt>
                <c:pt idx="47">
                  <c:v>0.10009717811978663</c:v>
                </c:pt>
                <c:pt idx="48">
                  <c:v>0.10952999700289896</c:v>
                </c:pt>
                <c:pt idx="49">
                  <c:v>0.11907001353979403</c:v>
                </c:pt>
                <c:pt idx="50">
                  <c:v>0.12869339031309773</c:v>
                </c:pt>
                <c:pt idx="51">
                  <c:v>0.13838273736703149</c:v>
                </c:pt>
                <c:pt idx="52">
                  <c:v>0.14812510927289543</c:v>
                </c:pt>
                <c:pt idx="53">
                  <c:v>0.15791069215864559</c:v>
                </c:pt>
                <c:pt idx="54">
                  <c:v>0.16773192332987411</c:v>
                </c:pt>
                <c:pt idx="55">
                  <c:v>0.17758288829404678</c:v>
                </c:pt>
                <c:pt idx="56">
                  <c:v>0.18745889957741124</c:v>
                </c:pt>
                <c:pt idx="57">
                  <c:v>0.19735619714539729</c:v>
                </c:pt>
                <c:pt idx="58">
                  <c:v>0.20727173173786337</c:v>
                </c:pt>
                <c:pt idx="59">
                  <c:v>0.21720300575391119</c:v>
                </c:pt>
                <c:pt idx="60">
                  <c:v>0.22714795474416069</c:v>
                </c:pt>
                <c:pt idx="61">
                  <c:v>0.23710485799615721</c:v>
                </c:pt>
                <c:pt idx="62">
                  <c:v>0.24707227025973877</c:v>
                </c:pt>
                <c:pt idx="63">
                  <c:v>0.2570489690355241</c:v>
                </c:pt>
                <c:pt idx="64">
                  <c:v>0.26703391346072725</c:v>
                </c:pt>
                <c:pt idx="65">
                  <c:v>0.27702621193503946</c:v>
                </c:pt>
                <c:pt idx="66">
                  <c:v>0.28702509640274415</c:v>
                </c:pt>
                <c:pt idx="67">
                  <c:v>0.29702990175390193</c:v>
                </c:pt>
                <c:pt idx="68">
                  <c:v>0.3070400491985722</c:v>
                </c:pt>
                <c:pt idx="69">
                  <c:v>0.31705503275108493</c:v>
                </c:pt>
                <c:pt idx="70">
                  <c:v>0.32707440816842021</c:v>
                </c:pt>
                <c:pt idx="71">
                  <c:v>0.33709778383972511</c:v>
                </c:pt>
                <c:pt idx="72">
                  <c:v>0.34712481323810129</c:v>
                </c:pt>
                <c:pt idx="73">
                  <c:v>0.35715518863166495</c:v>
                </c:pt>
                <c:pt idx="74">
                  <c:v>0.36718863581605388</c:v>
                </c:pt>
                <c:pt idx="75">
                  <c:v>0.37722490968040545</c:v>
                </c:pt>
                <c:pt idx="76">
                  <c:v>0.38726379045726222</c:v>
                </c:pt>
                <c:pt idx="77">
                  <c:v>0.39730508053668717</c:v>
                </c:pt>
                <c:pt idx="78">
                  <c:v>0.40734860174818516</c:v>
                </c:pt>
                <c:pt idx="79">
                  <c:v>0.41739419303236669</c:v>
                </c:pt>
              </c:numCache>
            </c:numRef>
          </c:xVal>
          <c:yVal>
            <c:numRef>
              <c:f>'Optimal-Portfolio'!$A$21:$A$100</c:f>
              <c:numCache>
                <c:formatCode>General</c:formatCode>
                <c:ptCount val="80"/>
                <c:pt idx="0">
                  <c:v>-0.02</c:v>
                </c:pt>
                <c:pt idx="1">
                  <c:v>-1.9E-2</c:v>
                </c:pt>
                <c:pt idx="2">
                  <c:v>-1.7999999999999999E-2</c:v>
                </c:pt>
                <c:pt idx="3">
                  <c:v>-1.6999999999999998E-2</c:v>
                </c:pt>
                <c:pt idx="4">
                  <c:v>-1.5999999999999997E-2</c:v>
                </c:pt>
                <c:pt idx="5">
                  <c:v>-1.4999999999999996E-2</c:v>
                </c:pt>
                <c:pt idx="6">
                  <c:v>-1.3999999999999995E-2</c:v>
                </c:pt>
                <c:pt idx="7">
                  <c:v>-1.2999999999999994E-2</c:v>
                </c:pt>
                <c:pt idx="8">
                  <c:v>-1.1999999999999993E-2</c:v>
                </c:pt>
                <c:pt idx="9">
                  <c:v>-1.0999999999999992E-2</c:v>
                </c:pt>
                <c:pt idx="10">
                  <c:v>-9.9999999999999915E-3</c:v>
                </c:pt>
                <c:pt idx="11">
                  <c:v>-8.9999999999999906E-3</c:v>
                </c:pt>
                <c:pt idx="12">
                  <c:v>-7.9999999999999898E-3</c:v>
                </c:pt>
                <c:pt idx="13">
                  <c:v>-6.9999999999999897E-3</c:v>
                </c:pt>
                <c:pt idx="14">
                  <c:v>-5.9999999999999897E-3</c:v>
                </c:pt>
                <c:pt idx="15">
                  <c:v>-4.9999999999999897E-3</c:v>
                </c:pt>
                <c:pt idx="16">
                  <c:v>-3.9999999999999897E-3</c:v>
                </c:pt>
                <c:pt idx="17">
                  <c:v>-2.9999999999999897E-3</c:v>
                </c:pt>
                <c:pt idx="18">
                  <c:v>-1.9999999999999896E-3</c:v>
                </c:pt>
                <c:pt idx="19">
                  <c:v>-9.9999999999998961E-4</c:v>
                </c:pt>
                <c:pt idx="20">
                  <c:v>1.0408340855860843E-17</c:v>
                </c:pt>
                <c:pt idx="21">
                  <c:v>1.0000000000000104E-3</c:v>
                </c:pt>
                <c:pt idx="22">
                  <c:v>2.0000000000000104E-3</c:v>
                </c:pt>
                <c:pt idx="23">
                  <c:v>3.0000000000000105E-3</c:v>
                </c:pt>
                <c:pt idx="24">
                  <c:v>4.0000000000000105E-3</c:v>
                </c:pt>
                <c:pt idx="25">
                  <c:v>5.0000000000000105E-3</c:v>
                </c:pt>
                <c:pt idx="26">
                  <c:v>6.0000000000000105E-3</c:v>
                </c:pt>
                <c:pt idx="27">
                  <c:v>7.0000000000000106E-3</c:v>
                </c:pt>
                <c:pt idx="28">
                  <c:v>8.0000000000000106E-3</c:v>
                </c:pt>
                <c:pt idx="29">
                  <c:v>9.0000000000000115E-3</c:v>
                </c:pt>
                <c:pt idx="30">
                  <c:v>1.0000000000000012E-2</c:v>
                </c:pt>
                <c:pt idx="31">
                  <c:v>1.1000000000000013E-2</c:v>
                </c:pt>
                <c:pt idx="32">
                  <c:v>1.2000000000000014E-2</c:v>
                </c:pt>
                <c:pt idx="33">
                  <c:v>1.3000000000000015E-2</c:v>
                </c:pt>
                <c:pt idx="34">
                  <c:v>1.4000000000000016E-2</c:v>
                </c:pt>
                <c:pt idx="35">
                  <c:v>1.5000000000000017E-2</c:v>
                </c:pt>
                <c:pt idx="36">
                  <c:v>1.6000000000000018E-2</c:v>
                </c:pt>
                <c:pt idx="37">
                  <c:v>1.7000000000000019E-2</c:v>
                </c:pt>
                <c:pt idx="38">
                  <c:v>1.8000000000000019E-2</c:v>
                </c:pt>
                <c:pt idx="39">
                  <c:v>1.900000000000002E-2</c:v>
                </c:pt>
                <c:pt idx="40">
                  <c:v>2.0000000000000021E-2</c:v>
                </c:pt>
                <c:pt idx="41">
                  <c:v>2.1000000000000022E-2</c:v>
                </c:pt>
                <c:pt idx="42">
                  <c:v>2.2000000000000023E-2</c:v>
                </c:pt>
                <c:pt idx="43">
                  <c:v>2.3000000000000024E-2</c:v>
                </c:pt>
                <c:pt idx="44">
                  <c:v>2.4000000000000025E-2</c:v>
                </c:pt>
                <c:pt idx="45">
                  <c:v>2.5000000000000026E-2</c:v>
                </c:pt>
                <c:pt idx="46">
                  <c:v>2.6000000000000027E-2</c:v>
                </c:pt>
                <c:pt idx="47">
                  <c:v>2.7000000000000027E-2</c:v>
                </c:pt>
                <c:pt idx="48">
                  <c:v>2.8000000000000028E-2</c:v>
                </c:pt>
                <c:pt idx="49">
                  <c:v>2.9000000000000029E-2</c:v>
                </c:pt>
                <c:pt idx="50">
                  <c:v>3.000000000000003E-2</c:v>
                </c:pt>
                <c:pt idx="51">
                  <c:v>3.1000000000000031E-2</c:v>
                </c:pt>
                <c:pt idx="52">
                  <c:v>3.2000000000000028E-2</c:v>
                </c:pt>
                <c:pt idx="53">
                  <c:v>3.3000000000000029E-2</c:v>
                </c:pt>
                <c:pt idx="54">
                  <c:v>3.400000000000003E-2</c:v>
                </c:pt>
                <c:pt idx="55">
                  <c:v>3.5000000000000031E-2</c:v>
                </c:pt>
                <c:pt idx="56">
                  <c:v>3.6000000000000032E-2</c:v>
                </c:pt>
                <c:pt idx="57">
                  <c:v>3.7000000000000033E-2</c:v>
                </c:pt>
                <c:pt idx="58">
                  <c:v>3.8000000000000034E-2</c:v>
                </c:pt>
                <c:pt idx="59">
                  <c:v>3.9000000000000035E-2</c:v>
                </c:pt>
                <c:pt idx="60">
                  <c:v>4.0000000000000036E-2</c:v>
                </c:pt>
                <c:pt idx="61">
                  <c:v>4.1000000000000036E-2</c:v>
                </c:pt>
                <c:pt idx="62">
                  <c:v>4.2000000000000037E-2</c:v>
                </c:pt>
                <c:pt idx="63">
                  <c:v>4.3000000000000038E-2</c:v>
                </c:pt>
                <c:pt idx="64">
                  <c:v>4.4000000000000039E-2</c:v>
                </c:pt>
                <c:pt idx="65">
                  <c:v>4.500000000000004E-2</c:v>
                </c:pt>
                <c:pt idx="66">
                  <c:v>4.6000000000000041E-2</c:v>
                </c:pt>
                <c:pt idx="67">
                  <c:v>4.7000000000000042E-2</c:v>
                </c:pt>
                <c:pt idx="68">
                  <c:v>4.8000000000000043E-2</c:v>
                </c:pt>
                <c:pt idx="69">
                  <c:v>4.9000000000000044E-2</c:v>
                </c:pt>
                <c:pt idx="70">
                  <c:v>5.0000000000000044E-2</c:v>
                </c:pt>
                <c:pt idx="71">
                  <c:v>5.1000000000000045E-2</c:v>
                </c:pt>
                <c:pt idx="72">
                  <c:v>5.2000000000000046E-2</c:v>
                </c:pt>
                <c:pt idx="73">
                  <c:v>5.3000000000000047E-2</c:v>
                </c:pt>
                <c:pt idx="74">
                  <c:v>5.4000000000000048E-2</c:v>
                </c:pt>
                <c:pt idx="75">
                  <c:v>5.5000000000000049E-2</c:v>
                </c:pt>
                <c:pt idx="76">
                  <c:v>5.600000000000005E-2</c:v>
                </c:pt>
                <c:pt idx="77">
                  <c:v>5.7000000000000051E-2</c:v>
                </c:pt>
                <c:pt idx="78">
                  <c:v>5.8000000000000052E-2</c:v>
                </c:pt>
                <c:pt idx="79">
                  <c:v>5.9000000000000052E-2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C-7440-88C6-48450058B2F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'Optimal-Portfolio'!$C$3</c:f>
              <c:numCache>
                <c:formatCode>0.00%</c:formatCode>
                <c:ptCount val="1"/>
                <c:pt idx="0">
                  <c:v>0.11789826122551596</c:v>
                </c:pt>
              </c:numCache>
            </c:numRef>
          </c:xVal>
          <c:yVal>
            <c:numRef>
              <c:f>'Optimal-Portfolio'!$C$2</c:f>
              <c:numCache>
                <c:formatCode>0.00%</c:formatCode>
                <c:ptCount val="1"/>
                <c:pt idx="0">
                  <c:v>2.18E-2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BC-7440-88C6-48450058B2FB}"/>
            </c:ext>
          </c:extLst>
        </c:ser>
        <c:ser>
          <c:idx val="2"/>
          <c:order val="2"/>
          <c:tx>
            <c:v>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'Optimal-Portfolio'!$D$3</c:f>
              <c:numCache>
                <c:formatCode>0.00%</c:formatCode>
                <c:ptCount val="1"/>
                <c:pt idx="0">
                  <c:v>0.25690465157330261</c:v>
                </c:pt>
              </c:numCache>
            </c:numRef>
          </c:xVal>
          <c:yVal>
            <c:numRef>
              <c:f>'Optimal-Portfolio'!$D$2</c:f>
              <c:numCache>
                <c:formatCode>0.00%</c:formatCode>
                <c:ptCount val="1"/>
                <c:pt idx="0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BC-7440-88C6-48450058B2FB}"/>
            </c:ext>
          </c:extLst>
        </c:ser>
        <c:ser>
          <c:idx val="3"/>
          <c:order val="3"/>
          <c:tx>
            <c:v>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'Optimal-Portfolio'!$E$3</c:f>
              <c:numCache>
                <c:formatCode>0.00%</c:formatCode>
                <c:ptCount val="1"/>
                <c:pt idx="0">
                  <c:v>0.15811388300841897</c:v>
                </c:pt>
              </c:numCache>
            </c:numRef>
          </c:xVal>
          <c:yVal>
            <c:numRef>
              <c:f>'Optimal-Portfolio'!$E$2</c:f>
              <c:numCache>
                <c:formatCode>0.00%</c:formatCode>
                <c:ptCount val="1"/>
                <c:pt idx="0">
                  <c:v>3.1099999999999999E-2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BC-7440-88C6-48450058B2FB}"/>
            </c:ext>
          </c:extLst>
        </c:ser>
        <c:ser>
          <c:idx val="4"/>
          <c:order val="4"/>
          <c:tx>
            <c:v>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'Optimal-Portfolio'!$F$3</c:f>
              <c:numCache>
                <c:formatCode>0.00%</c:formatCode>
                <c:ptCount val="1"/>
                <c:pt idx="0">
                  <c:v>0.12609520212918493</c:v>
                </c:pt>
              </c:numCache>
            </c:numRef>
          </c:xVal>
          <c:yVal>
            <c:numRef>
              <c:f>'Optimal-Portfolio'!$F$2</c:f>
              <c:numCache>
                <c:formatCode>0.00%</c:formatCode>
                <c:ptCount val="1"/>
                <c:pt idx="0">
                  <c:v>1.7000000000000001E-2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BC-7440-88C6-48450058B2FB}"/>
            </c:ext>
          </c:extLst>
        </c:ser>
        <c:ser>
          <c:idx val="5"/>
          <c:order val="5"/>
          <c:tx>
            <c:v>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'Optimal-Portfolio'!$G$3</c:f>
              <c:numCache>
                <c:formatCode>0.00%</c:formatCode>
                <c:ptCount val="1"/>
                <c:pt idx="0">
                  <c:v>0.24083189157584592</c:v>
                </c:pt>
              </c:numCache>
            </c:numRef>
          </c:xVal>
          <c:yVal>
            <c:numRef>
              <c:f>'Optimal-Portfolio'!$G$2</c:f>
              <c:numCache>
                <c:formatCode>0.00%</c:formatCode>
                <c:ptCount val="1"/>
                <c:pt idx="0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0BC-7440-88C6-48450058B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887408"/>
        <c:axId val="718824352"/>
      </c:scatterChart>
      <c:valAx>
        <c:axId val="71888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24352"/>
        <c:crosses val="autoZero"/>
        <c:crossBetween val="midCat"/>
      </c:valAx>
      <c:valAx>
        <c:axId val="718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8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 sz="1600"/>
              <a:t>Monthly stock returns:</a:t>
            </a:r>
            <a:r>
              <a:rPr lang="en-HK" sz="1600" baseline="0"/>
              <a:t> GM and TSLA</a:t>
            </a:r>
            <a:endParaRPr lang="en-HK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K"/>
        </a:p>
      </c:txPr>
    </c:title>
    <c:autoTitleDeleted val="0"/>
    <c:plotArea>
      <c:layout>
        <c:manualLayout>
          <c:layoutTarget val="inner"/>
          <c:xMode val="edge"/>
          <c:yMode val="edge"/>
          <c:x val="6.6144653579261498E-2"/>
          <c:y val="0.14477385024705439"/>
          <c:w val="0.91815899938877499"/>
          <c:h val="0.7302732112875856"/>
        </c:manualLayout>
      </c:layout>
      <c:lineChart>
        <c:grouping val="standard"/>
        <c:varyColors val="0"/>
        <c:ser>
          <c:idx val="0"/>
          <c:order val="0"/>
          <c:tx>
            <c:strRef>
              <c:f>[1]GM_TSLA!$H$2:$H$3</c:f>
              <c:strCache>
                <c:ptCount val="1"/>
                <c:pt idx="0">
                  <c:v>GM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[1]GM_TSLA!$A$2:$A$167</c:f>
              <c:strCache>
                <c:ptCount val="166"/>
                <c:pt idx="0">
                  <c:v>Date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  <c:pt idx="20">
                  <c:v>41091</c:v>
                </c:pt>
                <c:pt idx="21">
                  <c:v>41122</c:v>
                </c:pt>
                <c:pt idx="22">
                  <c:v>41153</c:v>
                </c:pt>
                <c:pt idx="23">
                  <c:v>41183</c:v>
                </c:pt>
                <c:pt idx="24">
                  <c:v>41214</c:v>
                </c:pt>
                <c:pt idx="25">
                  <c:v>41244</c:v>
                </c:pt>
                <c:pt idx="26">
                  <c:v>41275</c:v>
                </c:pt>
                <c:pt idx="27">
                  <c:v>41306</c:v>
                </c:pt>
                <c:pt idx="28">
                  <c:v>41334</c:v>
                </c:pt>
                <c:pt idx="29">
                  <c:v>41365</c:v>
                </c:pt>
                <c:pt idx="30">
                  <c:v>41395</c:v>
                </c:pt>
                <c:pt idx="31">
                  <c:v>41426</c:v>
                </c:pt>
                <c:pt idx="32">
                  <c:v>41456</c:v>
                </c:pt>
                <c:pt idx="33">
                  <c:v>41487</c:v>
                </c:pt>
                <c:pt idx="34">
                  <c:v>41518</c:v>
                </c:pt>
                <c:pt idx="35">
                  <c:v>41548</c:v>
                </c:pt>
                <c:pt idx="36">
                  <c:v>41579</c:v>
                </c:pt>
                <c:pt idx="37">
                  <c:v>41609</c:v>
                </c:pt>
                <c:pt idx="38">
                  <c:v>41640</c:v>
                </c:pt>
                <c:pt idx="39">
                  <c:v>41671</c:v>
                </c:pt>
                <c:pt idx="40">
                  <c:v>41699</c:v>
                </c:pt>
                <c:pt idx="41">
                  <c:v>41730</c:v>
                </c:pt>
                <c:pt idx="42">
                  <c:v>41760</c:v>
                </c:pt>
                <c:pt idx="43">
                  <c:v>41791</c:v>
                </c:pt>
                <c:pt idx="44">
                  <c:v>41821</c:v>
                </c:pt>
                <c:pt idx="45">
                  <c:v>41852</c:v>
                </c:pt>
                <c:pt idx="46">
                  <c:v>41883</c:v>
                </c:pt>
                <c:pt idx="47">
                  <c:v>41913</c:v>
                </c:pt>
                <c:pt idx="48">
                  <c:v>41944</c:v>
                </c:pt>
                <c:pt idx="49">
                  <c:v>41974</c:v>
                </c:pt>
                <c:pt idx="50">
                  <c:v>42005</c:v>
                </c:pt>
                <c:pt idx="51">
                  <c:v>42036</c:v>
                </c:pt>
                <c:pt idx="52">
                  <c:v>42064</c:v>
                </c:pt>
                <c:pt idx="53">
                  <c:v>42095</c:v>
                </c:pt>
                <c:pt idx="54">
                  <c:v>42125</c:v>
                </c:pt>
                <c:pt idx="55">
                  <c:v>42156</c:v>
                </c:pt>
                <c:pt idx="56">
                  <c:v>42186</c:v>
                </c:pt>
                <c:pt idx="57">
                  <c:v>42217</c:v>
                </c:pt>
                <c:pt idx="58">
                  <c:v>42248</c:v>
                </c:pt>
                <c:pt idx="59">
                  <c:v>42278</c:v>
                </c:pt>
                <c:pt idx="60">
                  <c:v>42309</c:v>
                </c:pt>
                <c:pt idx="61">
                  <c:v>42339</c:v>
                </c:pt>
                <c:pt idx="62">
                  <c:v>42370</c:v>
                </c:pt>
                <c:pt idx="63">
                  <c:v>42401</c:v>
                </c:pt>
                <c:pt idx="64">
                  <c:v>42430</c:v>
                </c:pt>
                <c:pt idx="65">
                  <c:v>42461</c:v>
                </c:pt>
                <c:pt idx="66">
                  <c:v>42491</c:v>
                </c:pt>
                <c:pt idx="67">
                  <c:v>42522</c:v>
                </c:pt>
                <c:pt idx="68">
                  <c:v>42552</c:v>
                </c:pt>
                <c:pt idx="69">
                  <c:v>42583</c:v>
                </c:pt>
                <c:pt idx="70">
                  <c:v>42614</c:v>
                </c:pt>
                <c:pt idx="71">
                  <c:v>42644</c:v>
                </c:pt>
                <c:pt idx="72">
                  <c:v>42675</c:v>
                </c:pt>
                <c:pt idx="73">
                  <c:v>42705</c:v>
                </c:pt>
                <c:pt idx="74">
                  <c:v>42736</c:v>
                </c:pt>
                <c:pt idx="75">
                  <c:v>42767</c:v>
                </c:pt>
                <c:pt idx="76">
                  <c:v>42795</c:v>
                </c:pt>
                <c:pt idx="77">
                  <c:v>42826</c:v>
                </c:pt>
                <c:pt idx="78">
                  <c:v>42856</c:v>
                </c:pt>
                <c:pt idx="79">
                  <c:v>42887</c:v>
                </c:pt>
                <c:pt idx="80">
                  <c:v>42917</c:v>
                </c:pt>
                <c:pt idx="81">
                  <c:v>42948</c:v>
                </c:pt>
                <c:pt idx="82">
                  <c:v>42979</c:v>
                </c:pt>
                <c:pt idx="83">
                  <c:v>43009</c:v>
                </c:pt>
                <c:pt idx="84">
                  <c:v>43040</c:v>
                </c:pt>
                <c:pt idx="85">
                  <c:v>43070</c:v>
                </c:pt>
                <c:pt idx="86">
                  <c:v>43101</c:v>
                </c:pt>
                <c:pt idx="87">
                  <c:v>43132</c:v>
                </c:pt>
                <c:pt idx="88">
                  <c:v>43160</c:v>
                </c:pt>
                <c:pt idx="89">
                  <c:v>43191</c:v>
                </c:pt>
                <c:pt idx="90">
                  <c:v>43221</c:v>
                </c:pt>
                <c:pt idx="91">
                  <c:v>43252</c:v>
                </c:pt>
                <c:pt idx="92">
                  <c:v>43282</c:v>
                </c:pt>
                <c:pt idx="93">
                  <c:v>43313</c:v>
                </c:pt>
                <c:pt idx="94">
                  <c:v>43344</c:v>
                </c:pt>
                <c:pt idx="95">
                  <c:v>43374</c:v>
                </c:pt>
                <c:pt idx="96">
                  <c:v>43405</c:v>
                </c:pt>
                <c:pt idx="97">
                  <c:v>43435</c:v>
                </c:pt>
                <c:pt idx="98">
                  <c:v>43466</c:v>
                </c:pt>
                <c:pt idx="99">
                  <c:v>43497</c:v>
                </c:pt>
                <c:pt idx="100">
                  <c:v>43525</c:v>
                </c:pt>
                <c:pt idx="101">
                  <c:v>43556</c:v>
                </c:pt>
                <c:pt idx="102">
                  <c:v>43586</c:v>
                </c:pt>
                <c:pt idx="103">
                  <c:v>43617</c:v>
                </c:pt>
                <c:pt idx="104">
                  <c:v>43647</c:v>
                </c:pt>
                <c:pt idx="105">
                  <c:v>43678</c:v>
                </c:pt>
                <c:pt idx="106">
                  <c:v>43709</c:v>
                </c:pt>
                <c:pt idx="107">
                  <c:v>43739</c:v>
                </c:pt>
                <c:pt idx="108">
                  <c:v>43770</c:v>
                </c:pt>
                <c:pt idx="109">
                  <c:v>43800</c:v>
                </c:pt>
                <c:pt idx="110">
                  <c:v>43831</c:v>
                </c:pt>
                <c:pt idx="111">
                  <c:v>43862</c:v>
                </c:pt>
                <c:pt idx="112">
                  <c:v>43891</c:v>
                </c:pt>
                <c:pt idx="113">
                  <c:v>43922</c:v>
                </c:pt>
                <c:pt idx="114">
                  <c:v>43952</c:v>
                </c:pt>
                <c:pt idx="115">
                  <c:v>43983</c:v>
                </c:pt>
                <c:pt idx="116">
                  <c:v>44013</c:v>
                </c:pt>
                <c:pt idx="117">
                  <c:v>44044</c:v>
                </c:pt>
                <c:pt idx="118">
                  <c:v>44075</c:v>
                </c:pt>
                <c:pt idx="119">
                  <c:v>44105</c:v>
                </c:pt>
                <c:pt idx="120">
                  <c:v>44136</c:v>
                </c:pt>
                <c:pt idx="121">
                  <c:v>44166</c:v>
                </c:pt>
                <c:pt idx="122">
                  <c:v>44197</c:v>
                </c:pt>
                <c:pt idx="123">
                  <c:v>44228</c:v>
                </c:pt>
                <c:pt idx="124">
                  <c:v>44256</c:v>
                </c:pt>
                <c:pt idx="125">
                  <c:v>44287</c:v>
                </c:pt>
                <c:pt idx="126">
                  <c:v>44317</c:v>
                </c:pt>
                <c:pt idx="127">
                  <c:v>44348</c:v>
                </c:pt>
                <c:pt idx="128">
                  <c:v>44378</c:v>
                </c:pt>
                <c:pt idx="129">
                  <c:v>44409</c:v>
                </c:pt>
                <c:pt idx="130">
                  <c:v>44440</c:v>
                </c:pt>
                <c:pt idx="131">
                  <c:v>44470</c:v>
                </c:pt>
                <c:pt idx="132">
                  <c:v>44501</c:v>
                </c:pt>
                <c:pt idx="133">
                  <c:v>44531</c:v>
                </c:pt>
                <c:pt idx="134">
                  <c:v>44562</c:v>
                </c:pt>
                <c:pt idx="135">
                  <c:v>44593</c:v>
                </c:pt>
                <c:pt idx="136">
                  <c:v>44621</c:v>
                </c:pt>
                <c:pt idx="137">
                  <c:v>44652</c:v>
                </c:pt>
                <c:pt idx="138">
                  <c:v>44682</c:v>
                </c:pt>
                <c:pt idx="139">
                  <c:v>44713</c:v>
                </c:pt>
                <c:pt idx="140">
                  <c:v>44743</c:v>
                </c:pt>
                <c:pt idx="141">
                  <c:v>44774</c:v>
                </c:pt>
                <c:pt idx="142">
                  <c:v>44805</c:v>
                </c:pt>
                <c:pt idx="143">
                  <c:v>44835</c:v>
                </c:pt>
                <c:pt idx="144">
                  <c:v>44866</c:v>
                </c:pt>
                <c:pt idx="145">
                  <c:v>44896</c:v>
                </c:pt>
                <c:pt idx="146">
                  <c:v>44927</c:v>
                </c:pt>
                <c:pt idx="147">
                  <c:v>44958</c:v>
                </c:pt>
                <c:pt idx="148">
                  <c:v>44986</c:v>
                </c:pt>
                <c:pt idx="149">
                  <c:v>45017</c:v>
                </c:pt>
                <c:pt idx="150">
                  <c:v>45047</c:v>
                </c:pt>
                <c:pt idx="151">
                  <c:v>45078</c:v>
                </c:pt>
                <c:pt idx="152">
                  <c:v>45108</c:v>
                </c:pt>
                <c:pt idx="153">
                  <c:v>45139</c:v>
                </c:pt>
                <c:pt idx="154">
                  <c:v>45170</c:v>
                </c:pt>
                <c:pt idx="155">
                  <c:v>45200</c:v>
                </c:pt>
                <c:pt idx="156">
                  <c:v>45231</c:v>
                </c:pt>
                <c:pt idx="157">
                  <c:v>45261</c:v>
                </c:pt>
                <c:pt idx="158">
                  <c:v>45292</c:v>
                </c:pt>
                <c:pt idx="159">
                  <c:v>45323</c:v>
                </c:pt>
                <c:pt idx="160">
                  <c:v>45352</c:v>
                </c:pt>
                <c:pt idx="161">
                  <c:v>45383</c:v>
                </c:pt>
                <c:pt idx="162">
                  <c:v>45413</c:v>
                </c:pt>
                <c:pt idx="163">
                  <c:v>45444</c:v>
                </c:pt>
                <c:pt idx="164">
                  <c:v>45474</c:v>
                </c:pt>
                <c:pt idx="165">
                  <c:v>45505</c:v>
                </c:pt>
              </c:strCache>
            </c:strRef>
          </c:cat>
          <c:val>
            <c:numRef>
              <c:f>[1]GM_TSLA!$H$4:$H$167</c:f>
              <c:numCache>
                <c:formatCode>General</c:formatCode>
                <c:ptCount val="164"/>
                <c:pt idx="0">
                  <c:v>-1.0037875604583458E-2</c:v>
                </c:pt>
                <c:pt idx="1">
                  <c:v>-8.1118190922051248E-2</c:v>
                </c:pt>
                <c:pt idx="2">
                  <c:v>-7.4560093568722285E-2</c:v>
                </c:pt>
                <c:pt idx="3">
                  <c:v>3.4160491988733763E-2</c:v>
                </c:pt>
                <c:pt idx="4">
                  <c:v>-8.7253250292865254E-3</c:v>
                </c:pt>
                <c:pt idx="5">
                  <c:v>-4.5583131637141901E-2</c:v>
                </c:pt>
                <c:pt idx="6">
                  <c:v>-8.8274185874443675E-2</c:v>
                </c:pt>
                <c:pt idx="7">
                  <c:v>-0.13186398521619533</c:v>
                </c:pt>
                <c:pt idx="8">
                  <c:v>-0.16021628300241991</c:v>
                </c:pt>
                <c:pt idx="9">
                  <c:v>0.28097059269230912</c:v>
                </c:pt>
                <c:pt idx="10">
                  <c:v>-0.17640210633865436</c:v>
                </c:pt>
                <c:pt idx="11">
                  <c:v>-4.7909738652492873E-2</c:v>
                </c:pt>
                <c:pt idx="12">
                  <c:v>0.18500239886230976</c:v>
                </c:pt>
                <c:pt idx="13">
                  <c:v>8.3264177587775004E-2</c:v>
                </c:pt>
                <c:pt idx="14">
                  <c:v>-1.422008204436306E-2</c:v>
                </c:pt>
                <c:pt idx="15">
                  <c:v>-0.10331394295485712</c:v>
                </c:pt>
                <c:pt idx="16">
                  <c:v>-3.4782607197386191E-2</c:v>
                </c:pt>
                <c:pt idx="17">
                  <c:v>-0.11171167697470467</c:v>
                </c:pt>
                <c:pt idx="18">
                  <c:v>-5.070867890762913E-4</c:v>
                </c:pt>
                <c:pt idx="19">
                  <c:v>8.3206703965279322E-2</c:v>
                </c:pt>
                <c:pt idx="20">
                  <c:v>6.557361226133189E-2</c:v>
                </c:pt>
                <c:pt idx="21">
                  <c:v>0.12087907110941064</c:v>
                </c:pt>
                <c:pt idx="22">
                  <c:v>1.4901797453167663E-2</c:v>
                </c:pt>
                <c:pt idx="23">
                  <c:v>0.1139878817724536</c:v>
                </c:pt>
                <c:pt idx="24">
                  <c:v>-2.5667617295400794E-2</c:v>
                </c:pt>
                <c:pt idx="25">
                  <c:v>-3.3464110551110579E-2</c:v>
                </c:pt>
                <c:pt idx="26">
                  <c:v>2.4677883715509212E-2</c:v>
                </c:pt>
                <c:pt idx="27">
                  <c:v>0.1085549968150922</c:v>
                </c:pt>
                <c:pt idx="28">
                  <c:v>9.8897511751459444E-2</c:v>
                </c:pt>
                <c:pt idx="29">
                  <c:v>-1.7114234451276047E-2</c:v>
                </c:pt>
                <c:pt idx="30">
                  <c:v>7.685390920007E-2</c:v>
                </c:pt>
                <c:pt idx="31">
                  <c:v>-4.9902652503834674E-2</c:v>
                </c:pt>
                <c:pt idx="32">
                  <c:v>5.5457886714152818E-2</c:v>
                </c:pt>
                <c:pt idx="33">
                  <c:v>2.7245203785961288E-2</c:v>
                </c:pt>
                <c:pt idx="34">
                  <c:v>4.817274708257626E-2</c:v>
                </c:pt>
                <c:pt idx="35">
                  <c:v>5.5254461100651096E-2</c:v>
                </c:pt>
                <c:pt idx="36">
                  <c:v>-0.11720075122437899</c:v>
                </c:pt>
                <c:pt idx="37">
                  <c:v>3.3258959152487671E-3</c:v>
                </c:pt>
                <c:pt idx="38">
                  <c:v>-4.9171285899258191E-2</c:v>
                </c:pt>
                <c:pt idx="39">
                  <c:v>1.0636964032398931E-2</c:v>
                </c:pt>
                <c:pt idx="40">
                  <c:v>2.9001564228295011E-3</c:v>
                </c:pt>
                <c:pt idx="41">
                  <c:v>4.9739751316578422E-2</c:v>
                </c:pt>
                <c:pt idx="42">
                  <c:v>-6.0549152843894768E-2</c:v>
                </c:pt>
                <c:pt idx="43">
                  <c:v>2.8976843903923976E-2</c:v>
                </c:pt>
                <c:pt idx="44">
                  <c:v>-8.218367352726208E-2</c:v>
                </c:pt>
                <c:pt idx="45">
                  <c:v>-8.3031454055636205E-3</c:v>
                </c:pt>
                <c:pt idx="46">
                  <c:v>6.4649673042384517E-2</c:v>
                </c:pt>
                <c:pt idx="47">
                  <c:v>4.4271725987380758E-2</c:v>
                </c:pt>
                <c:pt idx="48">
                  <c:v>-5.7261934023588909E-2</c:v>
                </c:pt>
                <c:pt idx="49">
                  <c:v>0.14377651306000142</c:v>
                </c:pt>
                <c:pt idx="50">
                  <c:v>5.0928095184324682E-3</c:v>
                </c:pt>
                <c:pt idx="51">
                  <c:v>-5.7390913347518238E-2</c:v>
                </c:pt>
                <c:pt idx="52">
                  <c:v>2.5955617683336069E-2</c:v>
                </c:pt>
                <c:pt idx="53">
                  <c:v>-7.3394475078565558E-2</c:v>
                </c:pt>
                <c:pt idx="54">
                  <c:v>-4.4814341464055524E-2</c:v>
                </c:pt>
                <c:pt idx="55">
                  <c:v>-6.5693298642060444E-2</c:v>
                </c:pt>
                <c:pt idx="56">
                  <c:v>1.9701085482496411E-2</c:v>
                </c:pt>
                <c:pt idx="57">
                  <c:v>0.17719878714538323</c:v>
                </c:pt>
                <c:pt idx="58">
                  <c:v>3.6952466850616088E-2</c:v>
                </c:pt>
                <c:pt idx="59">
                  <c:v>-6.0497474538084448E-2</c:v>
                </c:pt>
                <c:pt idx="60">
                  <c:v>-0.11931242757190282</c:v>
                </c:pt>
                <c:pt idx="61">
                  <c:v>-6.7477712836416332E-3</c:v>
                </c:pt>
                <c:pt idx="62">
                  <c:v>6.7595264358884424E-2</c:v>
                </c:pt>
                <c:pt idx="63">
                  <c:v>2.4461055568209801E-2</c:v>
                </c:pt>
                <c:pt idx="64">
                  <c:v>-1.6352166436654395E-2</c:v>
                </c:pt>
                <c:pt idx="65">
                  <c:v>-9.5268664550731186E-2</c:v>
                </c:pt>
                <c:pt idx="66">
                  <c:v>0.12867552804203142</c:v>
                </c:pt>
                <c:pt idx="67">
                  <c:v>1.2048318202347261E-2</c:v>
                </c:pt>
                <c:pt idx="68">
                  <c:v>-4.6992600384279685E-3</c:v>
                </c:pt>
                <c:pt idx="69">
                  <c:v>6.5571314634783658E-3</c:v>
                </c:pt>
                <c:pt idx="70">
                  <c:v>9.2721757623071166E-2</c:v>
                </c:pt>
                <c:pt idx="71">
                  <c:v>8.9774357385707833E-3</c:v>
                </c:pt>
                <c:pt idx="72">
                  <c:v>6.2202815850507666E-2</c:v>
                </c:pt>
                <c:pt idx="73">
                  <c:v>6.2821555638706058E-3</c:v>
                </c:pt>
                <c:pt idx="74">
                  <c:v>-4.0173564520345054E-2</c:v>
                </c:pt>
                <c:pt idx="75">
                  <c:v>-1.0338748500435778E-2</c:v>
                </c:pt>
                <c:pt idx="76">
                  <c:v>-2.0496653135917739E-2</c:v>
                </c:pt>
                <c:pt idx="77">
                  <c:v>2.947255508903129E-2</c:v>
                </c:pt>
                <c:pt idx="78">
                  <c:v>4.1555731398086347E-2</c:v>
                </c:pt>
                <c:pt idx="79">
                  <c:v>1.5564332827636277E-2</c:v>
                </c:pt>
                <c:pt idx="80">
                  <c:v>0.10508997785913797</c:v>
                </c:pt>
                <c:pt idx="81">
                  <c:v>7.5234793918922974E-2</c:v>
                </c:pt>
                <c:pt idx="82">
                  <c:v>2.5595286140720121E-3</c:v>
                </c:pt>
                <c:pt idx="83">
                  <c:v>-4.8734953399817649E-2</c:v>
                </c:pt>
                <c:pt idx="84">
                  <c:v>4.4054971868858116E-2</c:v>
                </c:pt>
                <c:pt idx="85">
                  <c:v>-7.2152985582042209E-2</c:v>
                </c:pt>
                <c:pt idx="86">
                  <c:v>-7.6493134835602078E-2</c:v>
                </c:pt>
                <c:pt idx="87">
                  <c:v>2.1290779576555889E-2</c:v>
                </c:pt>
                <c:pt idx="88">
                  <c:v>0.16222084618311028</c:v>
                </c:pt>
                <c:pt idx="89">
                  <c:v>-7.7283322582022404E-2</c:v>
                </c:pt>
                <c:pt idx="90">
                  <c:v>-2.9421484502968987E-2</c:v>
                </c:pt>
                <c:pt idx="91">
                  <c:v>-4.9063906974905931E-2</c:v>
                </c:pt>
                <c:pt idx="92">
                  <c:v>-6.6019457589127403E-2</c:v>
                </c:pt>
                <c:pt idx="93">
                  <c:v>9.8553736768375727E-2</c:v>
                </c:pt>
                <c:pt idx="94">
                  <c:v>3.7168540905767329E-2</c:v>
                </c:pt>
                <c:pt idx="95">
                  <c:v>-0.11857715114922353</c:v>
                </c:pt>
                <c:pt idx="96">
                  <c:v>0.17878265754507669</c:v>
                </c:pt>
                <c:pt idx="97">
                  <c:v>1.1788840063295013E-2</c:v>
                </c:pt>
                <c:pt idx="98">
                  <c:v>-6.0283661730559213E-2</c:v>
                </c:pt>
                <c:pt idx="99">
                  <c:v>6.0284204965141634E-2</c:v>
                </c:pt>
                <c:pt idx="100">
                  <c:v>-0.14403075109511485</c:v>
                </c:pt>
                <c:pt idx="101">
                  <c:v>0.15566897525937601</c:v>
                </c:pt>
                <c:pt idx="102">
                  <c:v>5.8195948215448094E-2</c:v>
                </c:pt>
                <c:pt idx="103">
                  <c:v>-8.056522460714742E-2</c:v>
                </c:pt>
                <c:pt idx="104">
                  <c:v>1.0514886904671146E-2</c:v>
                </c:pt>
                <c:pt idx="105">
                  <c:v>1.4135200432198285E-3</c:v>
                </c:pt>
                <c:pt idx="106">
                  <c:v>-3.1216322496754906E-2</c:v>
                </c:pt>
                <c:pt idx="107">
                  <c:v>1.666658204184996E-2</c:v>
                </c:pt>
                <c:pt idx="108">
                  <c:v>-7.7917492846733077E-2</c:v>
                </c:pt>
                <c:pt idx="109">
                  <c:v>-8.6552808118543434E-2</c:v>
                </c:pt>
                <c:pt idx="110">
                  <c:v>-0.31868834433372001</c:v>
                </c:pt>
                <c:pt idx="111">
                  <c:v>8.5751135486719393E-2</c:v>
                </c:pt>
                <c:pt idx="112">
                  <c:v>0.16105891800412719</c:v>
                </c:pt>
                <c:pt idx="113">
                  <c:v>-2.2411085053840436E-2</c:v>
                </c:pt>
                <c:pt idx="114">
                  <c:v>-1.6205621292223783E-2</c:v>
                </c:pt>
                <c:pt idx="115">
                  <c:v>0.19043794291352914</c:v>
                </c:pt>
                <c:pt idx="116">
                  <c:v>-1.3500031390614098E-3</c:v>
                </c:pt>
                <c:pt idx="117">
                  <c:v>0.16694830471148978</c:v>
                </c:pt>
                <c:pt idx="118">
                  <c:v>0.26962065026905058</c:v>
                </c:pt>
                <c:pt idx="119">
                  <c:v>-5.018243321983739E-2</c:v>
                </c:pt>
                <c:pt idx="120">
                  <c:v>0.21709886225329836</c:v>
                </c:pt>
                <c:pt idx="121">
                  <c:v>1.2825666692258075E-2</c:v>
                </c:pt>
                <c:pt idx="122">
                  <c:v>0.11942325390485278</c:v>
                </c:pt>
                <c:pt idx="123">
                  <c:v>-4.1767916730337147E-3</c:v>
                </c:pt>
                <c:pt idx="124">
                  <c:v>3.652571728821398E-2</c:v>
                </c:pt>
                <c:pt idx="125">
                  <c:v>-2.3605222802080181E-3</c:v>
                </c:pt>
                <c:pt idx="126">
                  <c:v>-3.9377994646092256E-2</c:v>
                </c:pt>
                <c:pt idx="127">
                  <c:v>-0.13775520459018403</c:v>
                </c:pt>
                <c:pt idx="128">
                  <c:v>7.5494886743025E-2</c:v>
                </c:pt>
                <c:pt idx="129">
                  <c:v>3.2631338051051111E-2</c:v>
                </c:pt>
                <c:pt idx="130">
                  <c:v>6.3200401185210725E-2</c:v>
                </c:pt>
                <c:pt idx="131">
                  <c:v>1.3132937825416668E-2</c:v>
                </c:pt>
                <c:pt idx="132">
                  <c:v>-0.1006311278020304</c:v>
                </c:pt>
                <c:pt idx="133">
                  <c:v>-0.1139768176049117</c:v>
                </c:pt>
                <c:pt idx="134">
                  <c:v>-6.3784261477638049E-2</c:v>
                </c:pt>
                <c:pt idx="135">
                  <c:v>-0.13328752272148925</c:v>
                </c:pt>
                <c:pt idx="136">
                  <c:v>2.0311165085267043E-2</c:v>
                </c:pt>
                <c:pt idx="137">
                  <c:v>-0.17890380950701709</c:v>
                </c:pt>
                <c:pt idx="138">
                  <c:v>0.14168771131848981</c:v>
                </c:pt>
                <c:pt idx="139">
                  <c:v>5.3778096389043156E-2</c:v>
                </c:pt>
                <c:pt idx="140">
                  <c:v>-0.15824989174401341</c:v>
                </c:pt>
                <c:pt idx="141">
                  <c:v>0.2231224921356619</c:v>
                </c:pt>
                <c:pt idx="142">
                  <c:v>3.3375670011739154E-2</c:v>
                </c:pt>
                <c:pt idx="143">
                  <c:v>-0.17061145720441001</c:v>
                </c:pt>
                <c:pt idx="144">
                  <c:v>0.17144587298610656</c:v>
                </c:pt>
                <c:pt idx="145">
                  <c:v>-1.4750497419580526E-2</c:v>
                </c:pt>
                <c:pt idx="146">
                  <c:v>-5.3175146822764773E-2</c:v>
                </c:pt>
                <c:pt idx="147">
                  <c:v>-9.7137983438867342E-2</c:v>
                </c:pt>
                <c:pt idx="148">
                  <c:v>-1.9067781394850537E-2</c:v>
                </c:pt>
                <c:pt idx="149">
                  <c:v>0.18975627249518356</c:v>
                </c:pt>
                <c:pt idx="150">
                  <c:v>-2.1565841902772115E-3</c:v>
                </c:pt>
                <c:pt idx="151">
                  <c:v>-0.12666151251209851</c:v>
                </c:pt>
                <c:pt idx="152">
                  <c:v>-1.3455346354041187E-2</c:v>
                </c:pt>
                <c:pt idx="153">
                  <c:v>-0.1446769080992466</c:v>
                </c:pt>
                <c:pt idx="154">
                  <c:v>0.12056730943569106</c:v>
                </c:pt>
                <c:pt idx="155">
                  <c:v>0.13995557836054168</c:v>
                </c:pt>
                <c:pt idx="156">
                  <c:v>8.017822665569431E-2</c:v>
                </c:pt>
                <c:pt idx="157">
                  <c:v>5.6185465824285165E-2</c:v>
                </c:pt>
                <c:pt idx="158">
                  <c:v>0.1099154840200223</c:v>
                </c:pt>
                <c:pt idx="159">
                  <c:v>-1.808153147016452E-2</c:v>
                </c:pt>
                <c:pt idx="160">
                  <c:v>1.0330120283678322E-2</c:v>
                </c:pt>
                <c:pt idx="161">
                  <c:v>3.2673850596742333E-2</c:v>
                </c:pt>
                <c:pt idx="162">
                  <c:v>-4.3544637385479201E-2</c:v>
                </c:pt>
                <c:pt idx="163">
                  <c:v>-2.1435040613718419E-2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7-9C47-B4A6-E97DA2D91AE5}"/>
            </c:ext>
          </c:extLst>
        </c:ser>
        <c:ser>
          <c:idx val="1"/>
          <c:order val="1"/>
          <c:tx>
            <c:strRef>
              <c:f>[1]GM_TSLA!$Q$2:$Q$3</c:f>
              <c:strCache>
                <c:ptCount val="1"/>
                <c:pt idx="0">
                  <c:v>TSLA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[1]GM_TSLA!$A$2:$A$167</c:f>
              <c:strCache>
                <c:ptCount val="166"/>
                <c:pt idx="0">
                  <c:v>Date</c:v>
                </c:pt>
                <c:pt idx="1">
                  <c:v>40513</c:v>
                </c:pt>
                <c:pt idx="2">
                  <c:v>40544</c:v>
                </c:pt>
                <c:pt idx="3">
                  <c:v>40575</c:v>
                </c:pt>
                <c:pt idx="4">
                  <c:v>40603</c:v>
                </c:pt>
                <c:pt idx="5">
                  <c:v>40634</c:v>
                </c:pt>
                <c:pt idx="6">
                  <c:v>40664</c:v>
                </c:pt>
                <c:pt idx="7">
                  <c:v>40695</c:v>
                </c:pt>
                <c:pt idx="8">
                  <c:v>40725</c:v>
                </c:pt>
                <c:pt idx="9">
                  <c:v>40756</c:v>
                </c:pt>
                <c:pt idx="10">
                  <c:v>40787</c:v>
                </c:pt>
                <c:pt idx="11">
                  <c:v>40817</c:v>
                </c:pt>
                <c:pt idx="12">
                  <c:v>40848</c:v>
                </c:pt>
                <c:pt idx="13">
                  <c:v>40878</c:v>
                </c:pt>
                <c:pt idx="14">
                  <c:v>40909</c:v>
                </c:pt>
                <c:pt idx="15">
                  <c:v>40940</c:v>
                </c:pt>
                <c:pt idx="16">
                  <c:v>40969</c:v>
                </c:pt>
                <c:pt idx="17">
                  <c:v>41000</c:v>
                </c:pt>
                <c:pt idx="18">
                  <c:v>41030</c:v>
                </c:pt>
                <c:pt idx="19">
                  <c:v>41061</c:v>
                </c:pt>
                <c:pt idx="20">
                  <c:v>41091</c:v>
                </c:pt>
                <c:pt idx="21">
                  <c:v>41122</c:v>
                </c:pt>
                <c:pt idx="22">
                  <c:v>41153</c:v>
                </c:pt>
                <c:pt idx="23">
                  <c:v>41183</c:v>
                </c:pt>
                <c:pt idx="24">
                  <c:v>41214</c:v>
                </c:pt>
                <c:pt idx="25">
                  <c:v>41244</c:v>
                </c:pt>
                <c:pt idx="26">
                  <c:v>41275</c:v>
                </c:pt>
                <c:pt idx="27">
                  <c:v>41306</c:v>
                </c:pt>
                <c:pt idx="28">
                  <c:v>41334</c:v>
                </c:pt>
                <c:pt idx="29">
                  <c:v>41365</c:v>
                </c:pt>
                <c:pt idx="30">
                  <c:v>41395</c:v>
                </c:pt>
                <c:pt idx="31">
                  <c:v>41426</c:v>
                </c:pt>
                <c:pt idx="32">
                  <c:v>41456</c:v>
                </c:pt>
                <c:pt idx="33">
                  <c:v>41487</c:v>
                </c:pt>
                <c:pt idx="34">
                  <c:v>41518</c:v>
                </c:pt>
                <c:pt idx="35">
                  <c:v>41548</c:v>
                </c:pt>
                <c:pt idx="36">
                  <c:v>41579</c:v>
                </c:pt>
                <c:pt idx="37">
                  <c:v>41609</c:v>
                </c:pt>
                <c:pt idx="38">
                  <c:v>41640</c:v>
                </c:pt>
                <c:pt idx="39">
                  <c:v>41671</c:v>
                </c:pt>
                <c:pt idx="40">
                  <c:v>41699</c:v>
                </c:pt>
                <c:pt idx="41">
                  <c:v>41730</c:v>
                </c:pt>
                <c:pt idx="42">
                  <c:v>41760</c:v>
                </c:pt>
                <c:pt idx="43">
                  <c:v>41791</c:v>
                </c:pt>
                <c:pt idx="44">
                  <c:v>41821</c:v>
                </c:pt>
                <c:pt idx="45">
                  <c:v>41852</c:v>
                </c:pt>
                <c:pt idx="46">
                  <c:v>41883</c:v>
                </c:pt>
                <c:pt idx="47">
                  <c:v>41913</c:v>
                </c:pt>
                <c:pt idx="48">
                  <c:v>41944</c:v>
                </c:pt>
                <c:pt idx="49">
                  <c:v>41974</c:v>
                </c:pt>
                <c:pt idx="50">
                  <c:v>42005</c:v>
                </c:pt>
                <c:pt idx="51">
                  <c:v>42036</c:v>
                </c:pt>
                <c:pt idx="52">
                  <c:v>42064</c:v>
                </c:pt>
                <c:pt idx="53">
                  <c:v>42095</c:v>
                </c:pt>
                <c:pt idx="54">
                  <c:v>42125</c:v>
                </c:pt>
                <c:pt idx="55">
                  <c:v>42156</c:v>
                </c:pt>
                <c:pt idx="56">
                  <c:v>42186</c:v>
                </c:pt>
                <c:pt idx="57">
                  <c:v>42217</c:v>
                </c:pt>
                <c:pt idx="58">
                  <c:v>42248</c:v>
                </c:pt>
                <c:pt idx="59">
                  <c:v>42278</c:v>
                </c:pt>
                <c:pt idx="60">
                  <c:v>42309</c:v>
                </c:pt>
                <c:pt idx="61">
                  <c:v>42339</c:v>
                </c:pt>
                <c:pt idx="62">
                  <c:v>42370</c:v>
                </c:pt>
                <c:pt idx="63">
                  <c:v>42401</c:v>
                </c:pt>
                <c:pt idx="64">
                  <c:v>42430</c:v>
                </c:pt>
                <c:pt idx="65">
                  <c:v>42461</c:v>
                </c:pt>
                <c:pt idx="66">
                  <c:v>42491</c:v>
                </c:pt>
                <c:pt idx="67">
                  <c:v>42522</c:v>
                </c:pt>
                <c:pt idx="68">
                  <c:v>42552</c:v>
                </c:pt>
                <c:pt idx="69">
                  <c:v>42583</c:v>
                </c:pt>
                <c:pt idx="70">
                  <c:v>42614</c:v>
                </c:pt>
                <c:pt idx="71">
                  <c:v>42644</c:v>
                </c:pt>
                <c:pt idx="72">
                  <c:v>42675</c:v>
                </c:pt>
                <c:pt idx="73">
                  <c:v>42705</c:v>
                </c:pt>
                <c:pt idx="74">
                  <c:v>42736</c:v>
                </c:pt>
                <c:pt idx="75">
                  <c:v>42767</c:v>
                </c:pt>
                <c:pt idx="76">
                  <c:v>42795</c:v>
                </c:pt>
                <c:pt idx="77">
                  <c:v>42826</c:v>
                </c:pt>
                <c:pt idx="78">
                  <c:v>42856</c:v>
                </c:pt>
                <c:pt idx="79">
                  <c:v>42887</c:v>
                </c:pt>
                <c:pt idx="80">
                  <c:v>42917</c:v>
                </c:pt>
                <c:pt idx="81">
                  <c:v>42948</c:v>
                </c:pt>
                <c:pt idx="82">
                  <c:v>42979</c:v>
                </c:pt>
                <c:pt idx="83">
                  <c:v>43009</c:v>
                </c:pt>
                <c:pt idx="84">
                  <c:v>43040</c:v>
                </c:pt>
                <c:pt idx="85">
                  <c:v>43070</c:v>
                </c:pt>
                <c:pt idx="86">
                  <c:v>43101</c:v>
                </c:pt>
                <c:pt idx="87">
                  <c:v>43132</c:v>
                </c:pt>
                <c:pt idx="88">
                  <c:v>43160</c:v>
                </c:pt>
                <c:pt idx="89">
                  <c:v>43191</c:v>
                </c:pt>
                <c:pt idx="90">
                  <c:v>43221</c:v>
                </c:pt>
                <c:pt idx="91">
                  <c:v>43252</c:v>
                </c:pt>
                <c:pt idx="92">
                  <c:v>43282</c:v>
                </c:pt>
                <c:pt idx="93">
                  <c:v>43313</c:v>
                </c:pt>
                <c:pt idx="94">
                  <c:v>43344</c:v>
                </c:pt>
                <c:pt idx="95">
                  <c:v>43374</c:v>
                </c:pt>
                <c:pt idx="96">
                  <c:v>43405</c:v>
                </c:pt>
                <c:pt idx="97">
                  <c:v>43435</c:v>
                </c:pt>
                <c:pt idx="98">
                  <c:v>43466</c:v>
                </c:pt>
                <c:pt idx="99">
                  <c:v>43497</c:v>
                </c:pt>
                <c:pt idx="100">
                  <c:v>43525</c:v>
                </c:pt>
                <c:pt idx="101">
                  <c:v>43556</c:v>
                </c:pt>
                <c:pt idx="102">
                  <c:v>43586</c:v>
                </c:pt>
                <c:pt idx="103">
                  <c:v>43617</c:v>
                </c:pt>
                <c:pt idx="104">
                  <c:v>43647</c:v>
                </c:pt>
                <c:pt idx="105">
                  <c:v>43678</c:v>
                </c:pt>
                <c:pt idx="106">
                  <c:v>43709</c:v>
                </c:pt>
                <c:pt idx="107">
                  <c:v>43739</c:v>
                </c:pt>
                <c:pt idx="108">
                  <c:v>43770</c:v>
                </c:pt>
                <c:pt idx="109">
                  <c:v>43800</c:v>
                </c:pt>
                <c:pt idx="110">
                  <c:v>43831</c:v>
                </c:pt>
                <c:pt idx="111">
                  <c:v>43862</c:v>
                </c:pt>
                <c:pt idx="112">
                  <c:v>43891</c:v>
                </c:pt>
                <c:pt idx="113">
                  <c:v>43922</c:v>
                </c:pt>
                <c:pt idx="114">
                  <c:v>43952</c:v>
                </c:pt>
                <c:pt idx="115">
                  <c:v>43983</c:v>
                </c:pt>
                <c:pt idx="116">
                  <c:v>44013</c:v>
                </c:pt>
                <c:pt idx="117">
                  <c:v>44044</c:v>
                </c:pt>
                <c:pt idx="118">
                  <c:v>44075</c:v>
                </c:pt>
                <c:pt idx="119">
                  <c:v>44105</c:v>
                </c:pt>
                <c:pt idx="120">
                  <c:v>44136</c:v>
                </c:pt>
                <c:pt idx="121">
                  <c:v>44166</c:v>
                </c:pt>
                <c:pt idx="122">
                  <c:v>44197</c:v>
                </c:pt>
                <c:pt idx="123">
                  <c:v>44228</c:v>
                </c:pt>
                <c:pt idx="124">
                  <c:v>44256</c:v>
                </c:pt>
                <c:pt idx="125">
                  <c:v>44287</c:v>
                </c:pt>
                <c:pt idx="126">
                  <c:v>44317</c:v>
                </c:pt>
                <c:pt idx="127">
                  <c:v>44348</c:v>
                </c:pt>
                <c:pt idx="128">
                  <c:v>44378</c:v>
                </c:pt>
                <c:pt idx="129">
                  <c:v>44409</c:v>
                </c:pt>
                <c:pt idx="130">
                  <c:v>44440</c:v>
                </c:pt>
                <c:pt idx="131">
                  <c:v>44470</c:v>
                </c:pt>
                <c:pt idx="132">
                  <c:v>44501</c:v>
                </c:pt>
                <c:pt idx="133">
                  <c:v>44531</c:v>
                </c:pt>
                <c:pt idx="134">
                  <c:v>44562</c:v>
                </c:pt>
                <c:pt idx="135">
                  <c:v>44593</c:v>
                </c:pt>
                <c:pt idx="136">
                  <c:v>44621</c:v>
                </c:pt>
                <c:pt idx="137">
                  <c:v>44652</c:v>
                </c:pt>
                <c:pt idx="138">
                  <c:v>44682</c:v>
                </c:pt>
                <c:pt idx="139">
                  <c:v>44713</c:v>
                </c:pt>
                <c:pt idx="140">
                  <c:v>44743</c:v>
                </c:pt>
                <c:pt idx="141">
                  <c:v>44774</c:v>
                </c:pt>
                <c:pt idx="142">
                  <c:v>44805</c:v>
                </c:pt>
                <c:pt idx="143">
                  <c:v>44835</c:v>
                </c:pt>
                <c:pt idx="144">
                  <c:v>44866</c:v>
                </c:pt>
                <c:pt idx="145">
                  <c:v>44896</c:v>
                </c:pt>
                <c:pt idx="146">
                  <c:v>44927</c:v>
                </c:pt>
                <c:pt idx="147">
                  <c:v>44958</c:v>
                </c:pt>
                <c:pt idx="148">
                  <c:v>44986</c:v>
                </c:pt>
                <c:pt idx="149">
                  <c:v>45017</c:v>
                </c:pt>
                <c:pt idx="150">
                  <c:v>45047</c:v>
                </c:pt>
                <c:pt idx="151">
                  <c:v>45078</c:v>
                </c:pt>
                <c:pt idx="152">
                  <c:v>45108</c:v>
                </c:pt>
                <c:pt idx="153">
                  <c:v>45139</c:v>
                </c:pt>
                <c:pt idx="154">
                  <c:v>45170</c:v>
                </c:pt>
                <c:pt idx="155">
                  <c:v>45200</c:v>
                </c:pt>
                <c:pt idx="156">
                  <c:v>45231</c:v>
                </c:pt>
                <c:pt idx="157">
                  <c:v>45261</c:v>
                </c:pt>
                <c:pt idx="158">
                  <c:v>45292</c:v>
                </c:pt>
                <c:pt idx="159">
                  <c:v>45323</c:v>
                </c:pt>
                <c:pt idx="160">
                  <c:v>45352</c:v>
                </c:pt>
                <c:pt idx="161">
                  <c:v>45383</c:v>
                </c:pt>
                <c:pt idx="162">
                  <c:v>45413</c:v>
                </c:pt>
                <c:pt idx="163">
                  <c:v>45444</c:v>
                </c:pt>
                <c:pt idx="164">
                  <c:v>45474</c:v>
                </c:pt>
                <c:pt idx="165">
                  <c:v>45505</c:v>
                </c:pt>
              </c:strCache>
            </c:strRef>
          </c:cat>
          <c:val>
            <c:numRef>
              <c:f>[1]GM_TSLA!$Q$4:$Q$167</c:f>
              <c:numCache>
                <c:formatCode>General</c:formatCode>
                <c:ptCount val="164"/>
                <c:pt idx="0">
                  <c:v>-9.500527506670578E-2</c:v>
                </c:pt>
                <c:pt idx="1">
                  <c:v>-8.7136911382383608E-3</c:v>
                </c:pt>
                <c:pt idx="2">
                  <c:v>0.16157363717588172</c:v>
                </c:pt>
                <c:pt idx="3">
                  <c:v>-5.40540540540541E-3</c:v>
                </c:pt>
                <c:pt idx="4">
                  <c:v>9.202880434782594E-2</c:v>
                </c:pt>
                <c:pt idx="5">
                  <c:v>-3.3510125001679596E-2</c:v>
                </c:pt>
                <c:pt idx="6">
                  <c:v>-3.295571575695163E-2</c:v>
                </c:pt>
                <c:pt idx="7">
                  <c:v>-0.1217609158679446</c:v>
                </c:pt>
                <c:pt idx="8">
                  <c:v>-1.4146930910859147E-2</c:v>
                </c:pt>
                <c:pt idx="9">
                  <c:v>0.20418204182041827</c:v>
                </c:pt>
                <c:pt idx="10">
                  <c:v>0.11474310520939732</c:v>
                </c:pt>
                <c:pt idx="11">
                  <c:v>-0.12767270499805972</c:v>
                </c:pt>
                <c:pt idx="12">
                  <c:v>1.7857142857142873E-2</c:v>
                </c:pt>
                <c:pt idx="13">
                  <c:v>0.14929463364293077</c:v>
                </c:pt>
                <c:pt idx="14">
                  <c:v>0.11463665289384228</c:v>
                </c:pt>
                <c:pt idx="15">
                  <c:v>-0.11036518389296672</c:v>
                </c:pt>
                <c:pt idx="16">
                  <c:v>-0.10956835050281469</c:v>
                </c:pt>
                <c:pt idx="17">
                  <c:v>6.0677786325798885E-2</c:v>
                </c:pt>
                <c:pt idx="18">
                  <c:v>-0.12368168744007661</c:v>
                </c:pt>
                <c:pt idx="19">
                  <c:v>4.01165207877461E-2</c:v>
                </c:pt>
                <c:pt idx="20">
                  <c:v>2.6648146326813883E-2</c:v>
                </c:pt>
                <c:pt idx="21">
                  <c:v>-3.9276127049180348E-2</c:v>
                </c:pt>
                <c:pt idx="22">
                  <c:v>0.20227554253031332</c:v>
                </c:pt>
                <c:pt idx="23">
                  <c:v>1.4782670789078966E-3</c:v>
                </c:pt>
                <c:pt idx="24">
                  <c:v>0.10746988485385295</c:v>
                </c:pt>
                <c:pt idx="25">
                  <c:v>-7.1447737743569981E-2</c:v>
                </c:pt>
                <c:pt idx="26">
                  <c:v>8.7855297157622622E-2</c:v>
                </c:pt>
                <c:pt idx="27">
                  <c:v>0.42491409342834535</c:v>
                </c:pt>
                <c:pt idx="28">
                  <c:v>0.81070576131744398</c:v>
                </c:pt>
                <c:pt idx="29">
                  <c:v>9.8199677690245471E-2</c:v>
                </c:pt>
                <c:pt idx="30">
                  <c:v>0.25074521473291789</c:v>
                </c:pt>
                <c:pt idx="31">
                  <c:v>0.25856423145665774</c:v>
                </c:pt>
                <c:pt idx="32">
                  <c:v>0.14420111999404966</c:v>
                </c:pt>
                <c:pt idx="33">
                  <c:v>-0.17288095808245732</c:v>
                </c:pt>
                <c:pt idx="34">
                  <c:v>-0.20420163173059797</c:v>
                </c:pt>
                <c:pt idx="35">
                  <c:v>0.18188254957112462</c:v>
                </c:pt>
                <c:pt idx="36">
                  <c:v>0.20594292342142767</c:v>
                </c:pt>
                <c:pt idx="37">
                  <c:v>0.34948462047296186</c:v>
                </c:pt>
                <c:pt idx="38">
                  <c:v>-0.1485233416011735</c:v>
                </c:pt>
                <c:pt idx="39">
                  <c:v>-2.6865434711791907E-3</c:v>
                </c:pt>
                <c:pt idx="40">
                  <c:v>-5.7722835579454795E-4</c:v>
                </c:pt>
                <c:pt idx="41">
                  <c:v>0.15541226248766099</c:v>
                </c:pt>
                <c:pt idx="42">
                  <c:v>-6.9815858535366287E-2</c:v>
                </c:pt>
                <c:pt idx="43">
                  <c:v>0.20779218074804801</c:v>
                </c:pt>
                <c:pt idx="44">
                  <c:v>-0.1001853726362625</c:v>
                </c:pt>
                <c:pt idx="45">
                  <c:v>-4.0382807804870448E-3</c:v>
                </c:pt>
                <c:pt idx="46">
                  <c:v>1.1667294407680757E-2</c:v>
                </c:pt>
                <c:pt idx="47">
                  <c:v>-9.0421997417143532E-2</c:v>
                </c:pt>
                <c:pt idx="48">
                  <c:v>-8.4573537263916546E-2</c:v>
                </c:pt>
                <c:pt idx="49">
                  <c:v>-1.2769892258593161E-3</c:v>
                </c:pt>
                <c:pt idx="50">
                  <c:v>-7.1653363824136881E-2</c:v>
                </c:pt>
                <c:pt idx="51">
                  <c:v>0.19748897606905297</c:v>
                </c:pt>
                <c:pt idx="52">
                  <c:v>0.10948898473788991</c:v>
                </c:pt>
                <c:pt idx="53">
                  <c:v>6.9617348661324671E-2</c:v>
                </c:pt>
                <c:pt idx="54">
                  <c:v>-7.8655218147214677E-3</c:v>
                </c:pt>
                <c:pt idx="55">
                  <c:v>-6.4211945736917395E-2</c:v>
                </c:pt>
                <c:pt idx="56">
                  <c:v>-2.6500240905804602E-3</c:v>
                </c:pt>
                <c:pt idx="57">
                  <c:v>-0.16694844003311846</c:v>
                </c:pt>
                <c:pt idx="58">
                  <c:v>0.11274349086027864</c:v>
                </c:pt>
                <c:pt idx="59">
                  <c:v>4.2343502077141104E-2</c:v>
                </c:pt>
                <c:pt idx="60">
                  <c:v>-0.2033665719456213</c:v>
                </c:pt>
                <c:pt idx="61">
                  <c:v>3.8179392307023463E-3</c:v>
                </c:pt>
                <c:pt idx="62">
                  <c:v>0.19715524402530207</c:v>
                </c:pt>
                <c:pt idx="63">
                  <c:v>4.7830460895678356E-2</c:v>
                </c:pt>
                <c:pt idx="64">
                  <c:v>-7.2811117444527437E-2</c:v>
                </c:pt>
                <c:pt idx="65">
                  <c:v>-4.9052546700712296E-2</c:v>
                </c:pt>
                <c:pt idx="66">
                  <c:v>0.10603921707179198</c:v>
                </c:pt>
                <c:pt idx="67">
                  <c:v>-9.7022890731656083E-2</c:v>
                </c:pt>
                <c:pt idx="68">
                  <c:v>-3.763973397481251E-2</c:v>
                </c:pt>
                <c:pt idx="69">
                  <c:v>-3.0877812086457866E-2</c:v>
                </c:pt>
                <c:pt idx="70">
                  <c:v>-4.2128129267182596E-2</c:v>
                </c:pt>
                <c:pt idx="71">
                  <c:v>0.12824706630815569</c:v>
                </c:pt>
                <c:pt idx="72">
                  <c:v>0.17895086340025271</c:v>
                </c:pt>
                <c:pt idx="73">
                  <c:v>-7.700591128464611E-3</c:v>
                </c:pt>
                <c:pt idx="74">
                  <c:v>0.11324450978039111</c:v>
                </c:pt>
                <c:pt idx="75">
                  <c:v>0.1285303831931438</c:v>
                </c:pt>
                <c:pt idx="76">
                  <c:v>8.5777008310249397E-2</c:v>
                </c:pt>
                <c:pt idx="77">
                  <c:v>6.0408773660982337E-2</c:v>
                </c:pt>
                <c:pt idx="78">
                  <c:v>-0.10547268358024851</c:v>
                </c:pt>
                <c:pt idx="79">
                  <c:v>0.10025659102456806</c:v>
                </c:pt>
                <c:pt idx="80">
                  <c:v>-4.1584728272201089E-2</c:v>
                </c:pt>
                <c:pt idx="81">
                  <c:v>-2.805633245382582E-2</c:v>
                </c:pt>
                <c:pt idx="82">
                  <c:v>-6.8410056484031131E-2</c:v>
                </c:pt>
                <c:pt idx="83">
                  <c:v>8.094511898980054E-3</c:v>
                </c:pt>
                <c:pt idx="84">
                  <c:v>0.13797981814613203</c:v>
                </c:pt>
                <c:pt idx="85">
                  <c:v>-3.1751855271487467E-2</c:v>
                </c:pt>
                <c:pt idx="86">
                  <c:v>-0.22424645507715199</c:v>
                </c:pt>
                <c:pt idx="87">
                  <c:v>0.10434736194637809</c:v>
                </c:pt>
                <c:pt idx="88">
                  <c:v>-3.1201022878599764E-2</c:v>
                </c:pt>
                <c:pt idx="89">
                  <c:v>0.20447439679696564</c:v>
                </c:pt>
                <c:pt idx="90">
                  <c:v>-0.13066047719289223</c:v>
                </c:pt>
                <c:pt idx="91">
                  <c:v>1.1806551207815928E-2</c:v>
                </c:pt>
                <c:pt idx="92">
                  <c:v>-0.12228998283796258</c:v>
                </c:pt>
                <c:pt idx="93">
                  <c:v>0.27401148683784954</c:v>
                </c:pt>
                <c:pt idx="94">
                  <c:v>3.9013383181546464E-2</c:v>
                </c:pt>
                <c:pt idx="95">
                  <c:v>-5.0445159482847612E-2</c:v>
                </c:pt>
                <c:pt idx="96">
                  <c:v>-7.7463914587257002E-2</c:v>
                </c:pt>
                <c:pt idx="97">
                  <c:v>4.1886505765096761E-2</c:v>
                </c:pt>
                <c:pt idx="98">
                  <c:v>-0.1251094179865796</c:v>
                </c:pt>
                <c:pt idx="99">
                  <c:v>-0.14710923581628738</c:v>
                </c:pt>
                <c:pt idx="100">
                  <c:v>-0.22426580032121587</c:v>
                </c:pt>
                <c:pt idx="101">
                  <c:v>0.20684810434219056</c:v>
                </c:pt>
                <c:pt idx="102">
                  <c:v>8.1222524864014239E-2</c:v>
                </c:pt>
                <c:pt idx="103">
                  <c:v>-6.6222326577734941E-2</c:v>
                </c:pt>
                <c:pt idx="104">
                  <c:v>6.7638888621096516E-2</c:v>
                </c:pt>
                <c:pt idx="105">
                  <c:v>0.30742718225014426</c:v>
                </c:pt>
                <c:pt idx="106">
                  <c:v>4.7694635975888494E-2</c:v>
                </c:pt>
                <c:pt idx="107">
                  <c:v>0.26789716312056749</c:v>
                </c:pt>
                <c:pt idx="108">
                  <c:v>0.55515986315014121</c:v>
                </c:pt>
                <c:pt idx="109">
                  <c:v>2.6776464841962302E-2</c:v>
                </c:pt>
                <c:pt idx="110">
                  <c:v>-0.21555707478993227</c:v>
                </c:pt>
                <c:pt idx="111">
                  <c:v>0.49213733793631026</c:v>
                </c:pt>
                <c:pt idx="112">
                  <c:v>6.793886703685649E-2</c:v>
                </c:pt>
                <c:pt idx="113">
                  <c:v>0.29318562770812867</c:v>
                </c:pt>
                <c:pt idx="114">
                  <c:v>0.32501089254102827</c:v>
                </c:pt>
                <c:pt idx="115">
                  <c:v>0.74145211750024775</c:v>
                </c:pt>
                <c:pt idx="116">
                  <c:v>-0.13908741559655821</c:v>
                </c:pt>
                <c:pt idx="117">
                  <c:v>-9.5498911682655438E-2</c:v>
                </c:pt>
                <c:pt idx="118">
                  <c:v>0.46273580739585207</c:v>
                </c:pt>
                <c:pt idx="119">
                  <c:v>0.24325228186975084</c:v>
                </c:pt>
                <c:pt idx="120">
                  <c:v>0.12450585683406372</c:v>
                </c:pt>
                <c:pt idx="121">
                  <c:v>-0.14874045031414884</c:v>
                </c:pt>
                <c:pt idx="122">
                  <c:v>-1.120656968274596E-2</c:v>
                </c:pt>
                <c:pt idx="123">
                  <c:v>6.21472480158691E-2</c:v>
                </c:pt>
                <c:pt idx="124">
                  <c:v>-0.11871335620286456</c:v>
                </c:pt>
                <c:pt idx="125">
                  <c:v>8.7137348805097145E-2</c:v>
                </c:pt>
                <c:pt idx="126">
                  <c:v>1.1034279861804561E-2</c:v>
                </c:pt>
                <c:pt idx="127">
                  <c:v>7.0605380007582597E-2</c:v>
                </c:pt>
                <c:pt idx="128">
                  <c:v>5.4042332938298673E-2</c:v>
                </c:pt>
                <c:pt idx="129">
                  <c:v>0.43652959857415585</c:v>
                </c:pt>
                <c:pt idx="130">
                  <c:v>2.7612187716705601E-2</c:v>
                </c:pt>
                <c:pt idx="131">
                  <c:v>-7.6854519053299222E-2</c:v>
                </c:pt>
                <c:pt idx="132">
                  <c:v>-0.11360931943424415</c:v>
                </c:pt>
                <c:pt idx="133">
                  <c:v>-7.0768158172180184E-2</c:v>
                </c:pt>
                <c:pt idx="134">
                  <c:v>0.23800880889422166</c:v>
                </c:pt>
                <c:pt idx="135">
                  <c:v>-0.19194511051408317</c:v>
                </c:pt>
                <c:pt idx="136">
                  <c:v>-0.12919748592303823</c:v>
                </c:pt>
                <c:pt idx="137">
                  <c:v>-0.11188773832396563</c:v>
                </c:pt>
                <c:pt idx="138">
                  <c:v>0.32376526265962424</c:v>
                </c:pt>
                <c:pt idx="139">
                  <c:v>-7.2488673851361402E-2</c:v>
                </c:pt>
                <c:pt idx="140">
                  <c:v>-3.7589294887120997E-2</c:v>
                </c:pt>
                <c:pt idx="141">
                  <c:v>-0.14216779264844481</c:v>
                </c:pt>
                <c:pt idx="142">
                  <c:v>-0.14432625916447142</c:v>
                </c:pt>
                <c:pt idx="143">
                  <c:v>-0.36733435080638438</c:v>
                </c:pt>
                <c:pt idx="144">
                  <c:v>0.40623478649131339</c:v>
                </c:pt>
                <c:pt idx="145">
                  <c:v>0.18756497986626841</c:v>
                </c:pt>
                <c:pt idx="146">
                  <c:v>8.507121386661565E-3</c:v>
                </c:pt>
                <c:pt idx="147">
                  <c:v>-0.2079919384173162</c:v>
                </c:pt>
                <c:pt idx="148">
                  <c:v>0.24112954465497582</c:v>
                </c:pt>
                <c:pt idx="149">
                  <c:v>0.28362672478491191</c:v>
                </c:pt>
                <c:pt idx="150">
                  <c:v>2.1622050799719499E-2</c:v>
                </c:pt>
                <c:pt idx="151">
                  <c:v>-3.4962443423464495E-2</c:v>
                </c:pt>
                <c:pt idx="152">
                  <c:v>-3.0455619947005113E-2</c:v>
                </c:pt>
                <c:pt idx="153">
                  <c:v>-0.19734635441872603</c:v>
                </c:pt>
                <c:pt idx="154">
                  <c:v>0.19537944025850304</c:v>
                </c:pt>
                <c:pt idx="155">
                  <c:v>3.4988311937784775E-2</c:v>
                </c:pt>
                <c:pt idx="156">
                  <c:v>-0.24625726008141111</c:v>
                </c:pt>
                <c:pt idx="157">
                  <c:v>7.7900648968468919E-2</c:v>
                </c:pt>
                <c:pt idx="158">
                  <c:v>-0.12923524546177814</c:v>
                </c:pt>
                <c:pt idx="159">
                  <c:v>4.2607692691585652E-2</c:v>
                </c:pt>
                <c:pt idx="160">
                  <c:v>-2.8371873790767513E-2</c:v>
                </c:pt>
                <c:pt idx="161">
                  <c:v>0.1111859994251348</c:v>
                </c:pt>
                <c:pt idx="162">
                  <c:v>0.17278148946883234</c:v>
                </c:pt>
                <c:pt idx="163">
                  <c:v>-6.5540593533053984E-2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77-9C47-B4A6-E97DA2D91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436592"/>
        <c:axId val="1363442832"/>
      </c:lineChart>
      <c:dateAx>
        <c:axId val="136343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442832"/>
        <c:crosses val="autoZero"/>
        <c:auto val="1"/>
        <c:lblOffset val="100"/>
        <c:baseTimeUnit val="months"/>
        <c:majorUnit val="12"/>
        <c:majorTimeUnit val="months"/>
        <c:minorUnit val="4"/>
        <c:minorTimeUnit val="months"/>
      </c:dateAx>
      <c:valAx>
        <c:axId val="13634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43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561100470549278"/>
          <c:y val="0.12793763018920112"/>
          <c:w val="0.23946868127970494"/>
          <c:h val="0.12928886084629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GM-TSLA</a:t>
            </a:r>
            <a:r>
              <a:rPr lang="en-HK" baseline="0"/>
              <a:t> opportunity set</a:t>
            </a:r>
            <a:endParaRPr lang="en-H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K"/>
        </a:p>
      </c:txPr>
    </c:title>
    <c:autoTitleDeleted val="0"/>
    <c:plotArea>
      <c:layout>
        <c:manualLayout>
          <c:layoutTarget val="inner"/>
          <c:xMode val="edge"/>
          <c:yMode val="edge"/>
          <c:x val="0.12935726719028817"/>
          <c:y val="0.17183229094278435"/>
          <c:w val="0.80819304631522981"/>
          <c:h val="0.67122947366117114"/>
        </c:manualLayout>
      </c:layout>
      <c:scatterChart>
        <c:scatterStyle val="lineMarker"/>
        <c:varyColors val="0"/>
        <c:ser>
          <c:idx val="0"/>
          <c:order val="0"/>
          <c:tx>
            <c:v>Correlation 0.35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[1]GM_TSLA!$D$200:$D$260</c:f>
              <c:numCache>
                <c:formatCode>General</c:formatCode>
                <c:ptCount val="61"/>
                <c:pt idx="0">
                  <c:v>0.74909088543882574</c:v>
                </c:pt>
                <c:pt idx="1">
                  <c:v>0.73569257258632192</c:v>
                </c:pt>
                <c:pt idx="2">
                  <c:v>0.7223510168646452</c:v>
                </c:pt>
                <c:pt idx="3">
                  <c:v>0.70906942203682954</c:v>
                </c:pt>
                <c:pt idx="4">
                  <c:v>0.69585122150173007</c:v>
                </c:pt>
                <c:pt idx="5">
                  <c:v>0.68270009752365368</c:v>
                </c:pt>
                <c:pt idx="6">
                  <c:v>0.66962000220103401</c:v>
                </c:pt>
                <c:pt idx="7">
                  <c:v>0.65661518032419031</c:v>
                </c:pt>
                <c:pt idx="8">
                  <c:v>0.6436901942799621</c:v>
                </c:pt>
                <c:pt idx="9">
                  <c:v>0.63084995116725795</c:v>
                </c:pt>
                <c:pt idx="10">
                  <c:v>0.61809973229151127</c:v>
                </c:pt>
                <c:pt idx="11">
                  <c:v>0.60544522520661959</c:v>
                </c:pt>
                <c:pt idx="12">
                  <c:v>0.59289255846881772</c:v>
                </c:pt>
                <c:pt idx="13">
                  <c:v>0.58044833925635175</c:v>
                </c:pt>
                <c:pt idx="14">
                  <c:v>0.5681196939895351</c:v>
                </c:pt>
                <c:pt idx="15">
                  <c:v>0.55591431205503172</c:v>
                </c:pt>
                <c:pt idx="16">
                  <c:v>0.5438404926925039</c:v>
                </c:pt>
                <c:pt idx="17">
                  <c:v>0.53190719503686112</c:v>
                </c:pt>
                <c:pt idx="18">
                  <c:v>0.52012409122005454</c:v>
                </c:pt>
                <c:pt idx="19">
                  <c:v>0.50850162231653084</c:v>
                </c:pt>
                <c:pt idx="20">
                  <c:v>0.49705105675891059</c:v>
                </c:pt>
                <c:pt idx="21">
                  <c:v>0.4857845506469981</c:v>
                </c:pt>
                <c:pt idx="22">
                  <c:v>0.47471520911490905</c:v>
                </c:pt>
                <c:pt idx="23">
                  <c:v>0.46385714759855534</c:v>
                </c:pt>
                <c:pt idx="24">
                  <c:v>0.45322555144990873</c:v>
                </c:pt>
                <c:pt idx="25">
                  <c:v>0.44283673186788586</c:v>
                </c:pt>
                <c:pt idx="26">
                  <c:v>0.43270817555407454</c:v>
                </c:pt>
                <c:pt idx="27">
                  <c:v>0.42285858485644079</c:v>
                </c:pt>
                <c:pt idx="28">
                  <c:v>0.41330790444630694</c:v>
                </c:pt>
                <c:pt idx="29">
                  <c:v>0.40407732980749306</c:v>
                </c:pt>
                <c:pt idx="30">
                  <c:v>0.3951892920442801</c:v>
                </c:pt>
                <c:pt idx="31">
                  <c:v>0.38666741280345202</c:v>
                </c:pt>
                <c:pt idx="32">
                  <c:v>0.37853642255048714</c:v>
                </c:pt>
                <c:pt idx="33">
                  <c:v>0.37082203516791817</c:v>
                </c:pt>
                <c:pt idx="34">
                  <c:v>0.3635507720118093</c:v>
                </c:pt>
                <c:pt idx="35">
                  <c:v>0.3567497293485144</c:v>
                </c:pt>
                <c:pt idx="36">
                  <c:v>0.35044628467946981</c:v>
                </c:pt>
                <c:pt idx="37">
                  <c:v>0.34466773999984346</c:v>
                </c:pt>
                <c:pt idx="38">
                  <c:v>0.33944090360931073</c:v>
                </c:pt>
                <c:pt idx="39">
                  <c:v>0.33479161665902124</c:v>
                </c:pt>
                <c:pt idx="40">
                  <c:v>0.33074423596302727</c:v>
                </c:pt>
                <c:pt idx="41">
                  <c:v>0.32732109030113271</c:v>
                </c:pt>
                <c:pt idx="42">
                  <c:v>0.32454193286018967</c:v>
                </c:pt>
                <c:pt idx="43">
                  <c:v>0.32242341681224618</c:v>
                </c:pt>
                <c:pt idx="44">
                  <c:v>0.32097862347621997</c:v>
                </c:pt>
                <c:pt idx="45">
                  <c:v>0.32021667233928425</c:v>
                </c:pt>
                <c:pt idx="46">
                  <c:v>0.32014243900949779</c:v>
                </c:pt>
                <c:pt idx="47">
                  <c:v>0.32075640096715996</c:v>
                </c:pt>
                <c:pt idx="48">
                  <c:v>0.32205462232890086</c:v>
                </c:pt>
                <c:pt idx="49">
                  <c:v>0.32402887874534642</c:v>
                </c:pt>
                <c:pt idx="50">
                  <c:v>0.32666691331396247</c:v>
                </c:pt>
                <c:pt idx="51">
                  <c:v>0.32995280532634846</c:v>
                </c:pt>
                <c:pt idx="52">
                  <c:v>0.33386742687320148</c:v>
                </c:pt>
                <c:pt idx="53">
                  <c:v>0.33838895845858785</c:v>
                </c:pt>
                <c:pt idx="54">
                  <c:v>0.34349343397216953</c:v>
                </c:pt>
                <c:pt idx="55">
                  <c:v>0.34915528730472989</c:v>
                </c:pt>
                <c:pt idx="56">
                  <c:v>0.3553478769026962</c:v>
                </c:pt>
                <c:pt idx="57">
                  <c:v>0.36204396981749187</c:v>
                </c:pt>
                <c:pt idx="58">
                  <c:v>0.36921617250428529</c:v>
                </c:pt>
                <c:pt idx="59">
                  <c:v>0.37683730108863878</c:v>
                </c:pt>
                <c:pt idx="60">
                  <c:v>0.38488068857812874</c:v>
                </c:pt>
              </c:numCache>
            </c:numRef>
          </c:xVal>
          <c:yVal>
            <c:numRef>
              <c:f>[1]GM_TSLA!$F$200:$F$260</c:f>
              <c:numCache>
                <c:formatCode>General</c:formatCode>
                <c:ptCount val="61"/>
                <c:pt idx="0">
                  <c:v>0.63369755020728902</c:v>
                </c:pt>
                <c:pt idx="1">
                  <c:v>0.6227264909262592</c:v>
                </c:pt>
                <c:pt idx="2">
                  <c:v>0.61175543164522939</c:v>
                </c:pt>
                <c:pt idx="3">
                  <c:v>0.60078437236419968</c:v>
                </c:pt>
                <c:pt idx="4">
                  <c:v>0.58981331308316975</c:v>
                </c:pt>
                <c:pt idx="5">
                  <c:v>0.57884225380214005</c:v>
                </c:pt>
                <c:pt idx="6">
                  <c:v>0.56787119452111035</c:v>
                </c:pt>
                <c:pt idx="7">
                  <c:v>0.55690013524008053</c:v>
                </c:pt>
                <c:pt idx="8">
                  <c:v>0.54592907595905071</c:v>
                </c:pt>
                <c:pt idx="9">
                  <c:v>0.53495801667802101</c:v>
                </c:pt>
                <c:pt idx="10">
                  <c:v>0.52398695739699108</c:v>
                </c:pt>
                <c:pt idx="11">
                  <c:v>0.51301589811596138</c:v>
                </c:pt>
                <c:pt idx="12">
                  <c:v>0.50204483883493167</c:v>
                </c:pt>
                <c:pt idx="13">
                  <c:v>0.49107377955390175</c:v>
                </c:pt>
                <c:pt idx="14">
                  <c:v>0.48010272027287193</c:v>
                </c:pt>
                <c:pt idx="15">
                  <c:v>0.46913166099184211</c:v>
                </c:pt>
                <c:pt idx="16">
                  <c:v>0.45816060171081252</c:v>
                </c:pt>
                <c:pt idx="17">
                  <c:v>0.4471895424297827</c:v>
                </c:pt>
                <c:pt idx="18">
                  <c:v>0.43621848314875289</c:v>
                </c:pt>
                <c:pt idx="19">
                  <c:v>0.42524742386772313</c:v>
                </c:pt>
                <c:pt idx="20">
                  <c:v>0.41427636458669326</c:v>
                </c:pt>
                <c:pt idx="21">
                  <c:v>0.4033053053056635</c:v>
                </c:pt>
                <c:pt idx="22">
                  <c:v>0.39233424602463368</c:v>
                </c:pt>
                <c:pt idx="23">
                  <c:v>0.38136318674360392</c:v>
                </c:pt>
                <c:pt idx="24">
                  <c:v>0.37039212746257405</c:v>
                </c:pt>
                <c:pt idx="25">
                  <c:v>0.35942106818154435</c:v>
                </c:pt>
                <c:pt idx="26">
                  <c:v>0.34845000890051447</c:v>
                </c:pt>
                <c:pt idx="27">
                  <c:v>0.33747894961948477</c:v>
                </c:pt>
                <c:pt idx="28">
                  <c:v>0.3265078903384549</c:v>
                </c:pt>
                <c:pt idx="29">
                  <c:v>0.31553683105742519</c:v>
                </c:pt>
                <c:pt idx="30">
                  <c:v>0.30456577177639538</c:v>
                </c:pt>
                <c:pt idx="31">
                  <c:v>0.29359471249536556</c:v>
                </c:pt>
                <c:pt idx="32">
                  <c:v>0.2826236532143358</c:v>
                </c:pt>
                <c:pt idx="33">
                  <c:v>0.27165259393330599</c:v>
                </c:pt>
                <c:pt idx="34">
                  <c:v>0.26068153465227617</c:v>
                </c:pt>
                <c:pt idx="35">
                  <c:v>0.24971047537124641</c:v>
                </c:pt>
                <c:pt idx="36">
                  <c:v>0.23873941609021659</c:v>
                </c:pt>
                <c:pt idx="37">
                  <c:v>0.22776835680918678</c:v>
                </c:pt>
                <c:pt idx="38">
                  <c:v>0.21679729752815696</c:v>
                </c:pt>
                <c:pt idx="39">
                  <c:v>0.2058262382471272</c:v>
                </c:pt>
                <c:pt idx="40">
                  <c:v>0.19485517896609741</c:v>
                </c:pt>
                <c:pt idx="41">
                  <c:v>0.1838841196850676</c:v>
                </c:pt>
                <c:pt idx="42">
                  <c:v>0.17291306040403781</c:v>
                </c:pt>
                <c:pt idx="43">
                  <c:v>0.16194200112300799</c:v>
                </c:pt>
                <c:pt idx="44">
                  <c:v>0.15097094184197821</c:v>
                </c:pt>
                <c:pt idx="45">
                  <c:v>0.13999988256094842</c:v>
                </c:pt>
                <c:pt idx="46">
                  <c:v>0.12902882327991863</c:v>
                </c:pt>
                <c:pt idx="47">
                  <c:v>0.11805776399888883</c:v>
                </c:pt>
                <c:pt idx="48">
                  <c:v>0.10708670471785903</c:v>
                </c:pt>
                <c:pt idx="49">
                  <c:v>9.6115645436829239E-2</c:v>
                </c:pt>
                <c:pt idx="50">
                  <c:v>8.5144586155799729E-2</c:v>
                </c:pt>
                <c:pt idx="51">
                  <c:v>7.4173526874769732E-2</c:v>
                </c:pt>
                <c:pt idx="52">
                  <c:v>6.320246759374E-2</c:v>
                </c:pt>
                <c:pt idx="53">
                  <c:v>5.2231408312710247E-2</c:v>
                </c:pt>
                <c:pt idx="54">
                  <c:v>4.1260349031680493E-2</c:v>
                </c:pt>
                <c:pt idx="55">
                  <c:v>3.0289289750650761E-2</c:v>
                </c:pt>
                <c:pt idx="56">
                  <c:v>1.9318230469620997E-2</c:v>
                </c:pt>
                <c:pt idx="57">
                  <c:v>8.3471711885912542E-3</c:v>
                </c:pt>
                <c:pt idx="58">
                  <c:v>-2.6238880924384991E-3</c:v>
                </c:pt>
                <c:pt idx="59">
                  <c:v>-1.3594947373468232E-2</c:v>
                </c:pt>
                <c:pt idx="60">
                  <c:v>-2.4566006654497985E-2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7F-654C-B5D2-CAF142F14C21}"/>
            </c:ext>
          </c:extLst>
        </c:ser>
        <c:ser>
          <c:idx val="1"/>
          <c:order val="1"/>
          <c:tx>
            <c:v>Correlation -0.5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0">
                <a:solidFill>
                  <a:schemeClr val="accent2"/>
                </a:solidFill>
              </a:ln>
              <a:effectLst/>
            </c:spPr>
          </c:marker>
          <c:xVal>
            <c:numRef>
              <c:f>[1]GM_TSLA!$E$200:$E$260</c:f>
              <c:numCache>
                <c:formatCode>General</c:formatCode>
                <c:ptCount val="61"/>
                <c:pt idx="0">
                  <c:v>0.81652682545738708</c:v>
                </c:pt>
                <c:pt idx="1">
                  <c:v>0.79646980668540324</c:v>
                </c:pt>
                <c:pt idx="2">
                  <c:v>0.77645063483467802</c:v>
                </c:pt>
                <c:pt idx="3">
                  <c:v>0.75647231463721909</c:v>
                </c:pt>
                <c:pt idx="4">
                  <c:v>0.73653817035760927</c:v>
                </c:pt>
                <c:pt idx="5">
                  <c:v>0.71665188835208116</c:v>
                </c:pt>
                <c:pt idx="6">
                  <c:v>0.69681756641692005</c:v>
                </c:pt>
                <c:pt idx="7">
                  <c:v>0.677039771180039</c:v>
                </c:pt>
                <c:pt idx="8">
                  <c:v>0.65732360504972465</c:v>
                </c:pt>
                <c:pt idx="9">
                  <c:v>0.63767478455348958</c:v>
                </c:pt>
                <c:pt idx="10">
                  <c:v>0.61809973229151127</c:v>
                </c:pt>
                <c:pt idx="11">
                  <c:v>0.59860568521027491</c:v>
                </c:pt>
                <c:pt idx="12">
                  <c:v>0.57920082249338478</c:v>
                </c:pt>
                <c:pt idx="13">
                  <c:v>0.5598944170928033</c:v>
                </c:pt>
                <c:pt idx="14">
                  <c:v>0.54069701581393315</c:v>
                </c:pt>
                <c:pt idx="15">
                  <c:v>0.5216206539547884</c:v>
                </c:pt>
                <c:pt idx="16">
                  <c:v>0.50267911181794267</c:v>
                </c:pt>
                <c:pt idx="17">
                  <c:v>0.48388822199724602</c:v>
                </c:pt>
                <c:pt idx="18">
                  <c:v>0.46526623821309293</c:v>
                </c:pt>
                <c:pt idx="19">
                  <c:v>0.44683427862910746</c:v>
                </c:pt>
                <c:pt idx="20">
                  <c:v>0.42861685897635099</c:v>
                </c:pt>
                <c:pt idx="21">
                  <c:v>0.41064253328562722</c:v>
                </c:pt>
                <c:pt idx="22">
                  <c:v>0.39294466225086661</c:v>
                </c:pt>
                <c:pt idx="23">
                  <c:v>0.37556233057028471</c:v>
                </c:pt>
                <c:pt idx="24">
                  <c:v>0.35854143386650017</c:v>
                </c:pt>
                <c:pt idx="25">
                  <c:v>0.34193595095929008</c:v>
                </c:pt>
                <c:pt idx="26">
                  <c:v>0.32580940505385664</c:v>
                </c:pt>
                <c:pt idx="27">
                  <c:v>0.31023649267677728</c:v>
                </c:pt>
                <c:pt idx="28">
                  <c:v>0.29530481448658091</c:v>
                </c:pt>
                <c:pt idx="29">
                  <c:v>0.2811165676961177</c:v>
                </c:pt>
                <c:pt idx="30">
                  <c:v>0.26778994550069235</c:v>
                </c:pt>
                <c:pt idx="31">
                  <c:v>0.25545982911801929</c:v>
                </c:pt>
                <c:pt idx="32">
                  <c:v>0.24427716384974954</c:v>
                </c:pt>
                <c:pt idx="33">
                  <c:v>0.23440622937045236</c:v>
                </c:pt>
                <c:pt idx="34">
                  <c:v>0.2260189528791664</c:v>
                </c:pt>
                <c:pt idx="35">
                  <c:v>0.21928564215935903</c:v>
                </c:pt>
                <c:pt idx="36">
                  <c:v>0.21436221158967378</c:v>
                </c:pt>
                <c:pt idx="37">
                  <c:v>0.21137516827128874</c:v>
                </c:pt>
                <c:pt idx="38">
                  <c:v>0.21040699814773547</c:v>
                </c:pt>
                <c:pt idx="39">
                  <c:v>0.21148542994989664</c:v>
                </c:pt>
                <c:pt idx="40">
                  <c:v>0.21457960852879301</c:v>
                </c:pt>
                <c:pt idx="41">
                  <c:v>0.21960434607578569</c:v>
                </c:pt>
                <c:pt idx="42">
                  <c:v>0.22643115584676679</c:v>
                </c:pt>
                <c:pt idx="43">
                  <c:v>0.23490297351152897</c:v>
                </c:pt>
                <c:pt idx="44">
                  <c:v>0.24484910597088028</c:v>
                </c:pt>
                <c:pt idx="45">
                  <c:v>0.25609783585311025</c:v>
                </c:pt>
                <c:pt idx="46">
                  <c:v>0.26848548837186664</c:v>
                </c:pt>
                <c:pt idx="47">
                  <c:v>0.28186193873532994</c:v>
                </c:pt>
                <c:pt idx="48">
                  <c:v>0.29609320602256978</c:v>
                </c:pt>
                <c:pt idx="49">
                  <c:v>0.31106198723330852</c:v>
                </c:pt>
                <c:pt idx="50">
                  <c:v>0.32666691331396247</c:v>
                </c:pt>
                <c:pt idx="51">
                  <c:v>0.34282112494759553</c:v>
                </c:pt>
                <c:pt idx="52">
                  <c:v>0.35945057277784892</c:v>
                </c:pt>
                <c:pt idx="53">
                  <c:v>0.37649228934207735</c:v>
                </c:pt>
                <c:pt idx="54">
                  <c:v>0.39389276802383577</c:v>
                </c:pt>
                <c:pt idx="55">
                  <c:v>0.411606511820022</c:v>
                </c:pt>
                <c:pt idx="56">
                  <c:v>0.42959477132239238</c:v>
                </c:pt>
                <c:pt idx="57">
                  <c:v>0.44782446742686721</c:v>
                </c:pt>
                <c:pt idx="58">
                  <c:v>0.46626728258425099</c:v>
                </c:pt>
                <c:pt idx="59">
                  <c:v>0.48489889986941842</c:v>
                </c:pt>
                <c:pt idx="60">
                  <c:v>0.50369836855440442</c:v>
                </c:pt>
              </c:numCache>
            </c:numRef>
          </c:xVal>
          <c:yVal>
            <c:numRef>
              <c:f>[1]GM_TSLA!$F$200:$F$260</c:f>
              <c:numCache>
                <c:formatCode>General</c:formatCode>
                <c:ptCount val="61"/>
                <c:pt idx="0">
                  <c:v>0.63369755020728902</c:v>
                </c:pt>
                <c:pt idx="1">
                  <c:v>0.6227264909262592</c:v>
                </c:pt>
                <c:pt idx="2">
                  <c:v>0.61175543164522939</c:v>
                </c:pt>
                <c:pt idx="3">
                  <c:v>0.60078437236419968</c:v>
                </c:pt>
                <c:pt idx="4">
                  <c:v>0.58981331308316975</c:v>
                </c:pt>
                <c:pt idx="5">
                  <c:v>0.57884225380214005</c:v>
                </c:pt>
                <c:pt idx="6">
                  <c:v>0.56787119452111035</c:v>
                </c:pt>
                <c:pt idx="7">
                  <c:v>0.55690013524008053</c:v>
                </c:pt>
                <c:pt idx="8">
                  <c:v>0.54592907595905071</c:v>
                </c:pt>
                <c:pt idx="9">
                  <c:v>0.53495801667802101</c:v>
                </c:pt>
                <c:pt idx="10">
                  <c:v>0.52398695739699108</c:v>
                </c:pt>
                <c:pt idx="11">
                  <c:v>0.51301589811596138</c:v>
                </c:pt>
                <c:pt idx="12">
                  <c:v>0.50204483883493167</c:v>
                </c:pt>
                <c:pt idx="13">
                  <c:v>0.49107377955390175</c:v>
                </c:pt>
                <c:pt idx="14">
                  <c:v>0.48010272027287193</c:v>
                </c:pt>
                <c:pt idx="15">
                  <c:v>0.46913166099184211</c:v>
                </c:pt>
                <c:pt idx="16">
                  <c:v>0.45816060171081252</c:v>
                </c:pt>
                <c:pt idx="17">
                  <c:v>0.4471895424297827</c:v>
                </c:pt>
                <c:pt idx="18">
                  <c:v>0.43621848314875289</c:v>
                </c:pt>
                <c:pt idx="19">
                  <c:v>0.42524742386772313</c:v>
                </c:pt>
                <c:pt idx="20">
                  <c:v>0.41427636458669326</c:v>
                </c:pt>
                <c:pt idx="21">
                  <c:v>0.4033053053056635</c:v>
                </c:pt>
                <c:pt idx="22">
                  <c:v>0.39233424602463368</c:v>
                </c:pt>
                <c:pt idx="23">
                  <c:v>0.38136318674360392</c:v>
                </c:pt>
                <c:pt idx="24">
                  <c:v>0.37039212746257405</c:v>
                </c:pt>
                <c:pt idx="25">
                  <c:v>0.35942106818154435</c:v>
                </c:pt>
                <c:pt idx="26">
                  <c:v>0.34845000890051447</c:v>
                </c:pt>
                <c:pt idx="27">
                  <c:v>0.33747894961948477</c:v>
                </c:pt>
                <c:pt idx="28">
                  <c:v>0.3265078903384549</c:v>
                </c:pt>
                <c:pt idx="29">
                  <c:v>0.31553683105742519</c:v>
                </c:pt>
                <c:pt idx="30">
                  <c:v>0.30456577177639538</c:v>
                </c:pt>
                <c:pt idx="31">
                  <c:v>0.29359471249536556</c:v>
                </c:pt>
                <c:pt idx="32">
                  <c:v>0.2826236532143358</c:v>
                </c:pt>
                <c:pt idx="33">
                  <c:v>0.27165259393330599</c:v>
                </c:pt>
                <c:pt idx="34">
                  <c:v>0.26068153465227617</c:v>
                </c:pt>
                <c:pt idx="35">
                  <c:v>0.24971047537124641</c:v>
                </c:pt>
                <c:pt idx="36">
                  <c:v>0.23873941609021659</c:v>
                </c:pt>
                <c:pt idx="37">
                  <c:v>0.22776835680918678</c:v>
                </c:pt>
                <c:pt idx="38">
                  <c:v>0.21679729752815696</c:v>
                </c:pt>
                <c:pt idx="39">
                  <c:v>0.2058262382471272</c:v>
                </c:pt>
                <c:pt idx="40">
                  <c:v>0.19485517896609741</c:v>
                </c:pt>
                <c:pt idx="41">
                  <c:v>0.1838841196850676</c:v>
                </c:pt>
                <c:pt idx="42">
                  <c:v>0.17291306040403781</c:v>
                </c:pt>
                <c:pt idx="43">
                  <c:v>0.16194200112300799</c:v>
                </c:pt>
                <c:pt idx="44">
                  <c:v>0.15097094184197821</c:v>
                </c:pt>
                <c:pt idx="45">
                  <c:v>0.13999988256094842</c:v>
                </c:pt>
                <c:pt idx="46">
                  <c:v>0.12902882327991863</c:v>
                </c:pt>
                <c:pt idx="47">
                  <c:v>0.11805776399888883</c:v>
                </c:pt>
                <c:pt idx="48">
                  <c:v>0.10708670471785903</c:v>
                </c:pt>
                <c:pt idx="49">
                  <c:v>9.6115645436829239E-2</c:v>
                </c:pt>
                <c:pt idx="50">
                  <c:v>8.5144586155799729E-2</c:v>
                </c:pt>
                <c:pt idx="51">
                  <c:v>7.4173526874769732E-2</c:v>
                </c:pt>
                <c:pt idx="52">
                  <c:v>6.320246759374E-2</c:v>
                </c:pt>
                <c:pt idx="53">
                  <c:v>5.2231408312710247E-2</c:v>
                </c:pt>
                <c:pt idx="54">
                  <c:v>4.1260349031680493E-2</c:v>
                </c:pt>
                <c:pt idx="55">
                  <c:v>3.0289289750650761E-2</c:v>
                </c:pt>
                <c:pt idx="56">
                  <c:v>1.9318230469620997E-2</c:v>
                </c:pt>
                <c:pt idx="57">
                  <c:v>8.3471711885912542E-3</c:v>
                </c:pt>
                <c:pt idx="58">
                  <c:v>-2.6238880924384991E-3</c:v>
                </c:pt>
                <c:pt idx="59">
                  <c:v>-1.3594947373468232E-2</c:v>
                </c:pt>
                <c:pt idx="60">
                  <c:v>-2.4566006654497985E-2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7F-654C-B5D2-CAF142F14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10543"/>
        <c:axId val="546985263"/>
      </c:scatterChart>
      <c:valAx>
        <c:axId val="18931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85263"/>
        <c:crosses val="autoZero"/>
        <c:crossBetween val="midCat"/>
      </c:valAx>
      <c:valAx>
        <c:axId val="54698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23</xdr:row>
      <xdr:rowOff>127000</xdr:rowOff>
    </xdr:from>
    <xdr:to>
      <xdr:col>16</xdr:col>
      <xdr:colOff>31750</xdr:colOff>
      <xdr:row>45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8B8ADB-6EDE-5EC2-9AB2-06CAC7A65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174</xdr:row>
      <xdr:rowOff>5715</xdr:rowOff>
    </xdr:from>
    <xdr:to>
      <xdr:col>15</xdr:col>
      <xdr:colOff>390525</xdr:colOff>
      <xdr:row>193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7A202-5686-5840-B4C3-A993BD74F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277177</xdr:colOff>
      <xdr:row>198</xdr:row>
      <xdr:rowOff>50482</xdr:rowOff>
    </xdr:from>
    <xdr:to>
      <xdr:col>15</xdr:col>
      <xdr:colOff>198120</xdr:colOff>
      <xdr:row>217</xdr:row>
      <xdr:rowOff>93345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072222-C07C-854F-BFA4-ABE04DBE2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eddytenetcha/Downloads/GM_TSLA.xlsx" TargetMode="External"/><Relationship Id="rId1" Type="http://schemas.openxmlformats.org/officeDocument/2006/relationships/externalLinkPath" Target="GM_TS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M_TSLA"/>
    </sheetNames>
    <sheetDataSet>
      <sheetData sheetId="0">
        <row r="2">
          <cell r="A2" t="str">
            <v>Date</v>
          </cell>
          <cell r="H2" t="str">
            <v>GM</v>
          </cell>
          <cell r="Q2" t="str">
            <v>TSLA</v>
          </cell>
        </row>
        <row r="3">
          <cell r="A3">
            <v>40513</v>
          </cell>
        </row>
        <row r="4">
          <cell r="A4">
            <v>40544</v>
          </cell>
          <cell r="H4">
            <v>-1.0037875604583458E-2</v>
          </cell>
          <cell r="Q4">
            <v>-9.500527506670578E-2</v>
          </cell>
        </row>
        <row r="5">
          <cell r="A5">
            <v>40575</v>
          </cell>
          <cell r="H5">
            <v>-8.1118190922051248E-2</v>
          </cell>
          <cell r="Q5">
            <v>-8.7136911382383608E-3</v>
          </cell>
        </row>
        <row r="6">
          <cell r="A6">
            <v>40603</v>
          </cell>
          <cell r="H6">
            <v>-7.4560093568722285E-2</v>
          </cell>
          <cell r="Q6">
            <v>0.16157363717588172</v>
          </cell>
        </row>
        <row r="7">
          <cell r="A7">
            <v>40634</v>
          </cell>
          <cell r="H7">
            <v>3.4160491988733763E-2</v>
          </cell>
          <cell r="Q7">
            <v>-5.40540540540541E-3</v>
          </cell>
        </row>
        <row r="8">
          <cell r="A8">
            <v>40664</v>
          </cell>
          <cell r="H8">
            <v>-8.7253250292865254E-3</v>
          </cell>
          <cell r="Q8">
            <v>9.202880434782594E-2</v>
          </cell>
        </row>
        <row r="9">
          <cell r="A9">
            <v>40695</v>
          </cell>
          <cell r="H9">
            <v>-4.5583131637141901E-2</v>
          </cell>
          <cell r="Q9">
            <v>-3.3510125001679596E-2</v>
          </cell>
        </row>
        <row r="10">
          <cell r="A10">
            <v>40725</v>
          </cell>
          <cell r="H10">
            <v>-8.8274185874443675E-2</v>
          </cell>
          <cell r="Q10">
            <v>-3.295571575695163E-2</v>
          </cell>
        </row>
        <row r="11">
          <cell r="A11">
            <v>40756</v>
          </cell>
          <cell r="H11">
            <v>-0.13186398521619533</v>
          </cell>
          <cell r="Q11">
            <v>-0.1217609158679446</v>
          </cell>
        </row>
        <row r="12">
          <cell r="A12">
            <v>40787</v>
          </cell>
          <cell r="H12">
            <v>-0.16021628300241991</v>
          </cell>
          <cell r="Q12">
            <v>-1.4146930910859147E-2</v>
          </cell>
        </row>
        <row r="13">
          <cell r="A13">
            <v>40817</v>
          </cell>
          <cell r="H13">
            <v>0.28097059269230912</v>
          </cell>
          <cell r="Q13">
            <v>0.20418204182041827</v>
          </cell>
        </row>
        <row r="14">
          <cell r="A14">
            <v>40848</v>
          </cell>
          <cell r="H14">
            <v>-0.17640210633865436</v>
          </cell>
          <cell r="Q14">
            <v>0.11474310520939732</v>
          </cell>
        </row>
        <row r="15">
          <cell r="A15">
            <v>40878</v>
          </cell>
          <cell r="H15">
            <v>-4.7909738652492873E-2</v>
          </cell>
          <cell r="Q15">
            <v>-0.12767270499805972</v>
          </cell>
        </row>
        <row r="16">
          <cell r="A16">
            <v>40909</v>
          </cell>
          <cell r="H16">
            <v>0.18500239886230976</v>
          </cell>
          <cell r="Q16">
            <v>1.7857142857142873E-2</v>
          </cell>
        </row>
        <row r="17">
          <cell r="A17">
            <v>40940</v>
          </cell>
          <cell r="H17">
            <v>8.3264177587775004E-2</v>
          </cell>
          <cell r="Q17">
            <v>0.14929463364293077</v>
          </cell>
        </row>
        <row r="18">
          <cell r="A18">
            <v>40969</v>
          </cell>
          <cell r="H18">
            <v>-1.422008204436306E-2</v>
          </cell>
          <cell r="Q18">
            <v>0.11463665289384228</v>
          </cell>
        </row>
        <row r="19">
          <cell r="A19">
            <v>41000</v>
          </cell>
          <cell r="H19">
            <v>-0.10331394295485712</v>
          </cell>
          <cell r="Q19">
            <v>-0.11036518389296672</v>
          </cell>
        </row>
        <row r="20">
          <cell r="A20">
            <v>41030</v>
          </cell>
          <cell r="H20">
            <v>-3.4782607197386191E-2</v>
          </cell>
          <cell r="Q20">
            <v>-0.10956835050281469</v>
          </cell>
        </row>
        <row r="21">
          <cell r="A21">
            <v>41061</v>
          </cell>
          <cell r="H21">
            <v>-0.11171167697470467</v>
          </cell>
          <cell r="Q21">
            <v>6.0677786325798885E-2</v>
          </cell>
        </row>
        <row r="22">
          <cell r="A22">
            <v>41091</v>
          </cell>
          <cell r="H22">
            <v>-5.070867890762913E-4</v>
          </cell>
          <cell r="Q22">
            <v>-0.12368168744007661</v>
          </cell>
        </row>
        <row r="23">
          <cell r="A23">
            <v>41122</v>
          </cell>
          <cell r="H23">
            <v>8.3206703965279322E-2</v>
          </cell>
          <cell r="Q23">
            <v>4.01165207877461E-2</v>
          </cell>
        </row>
        <row r="24">
          <cell r="A24">
            <v>41153</v>
          </cell>
          <cell r="H24">
            <v>6.557361226133189E-2</v>
          </cell>
          <cell r="Q24">
            <v>2.6648146326813883E-2</v>
          </cell>
        </row>
        <row r="25">
          <cell r="A25">
            <v>41183</v>
          </cell>
          <cell r="H25">
            <v>0.12087907110941064</v>
          </cell>
          <cell r="Q25">
            <v>-3.9276127049180348E-2</v>
          </cell>
        </row>
        <row r="26">
          <cell r="A26">
            <v>41214</v>
          </cell>
          <cell r="H26">
            <v>1.4901797453167663E-2</v>
          </cell>
          <cell r="Q26">
            <v>0.20227554253031332</v>
          </cell>
        </row>
        <row r="27">
          <cell r="A27">
            <v>41244</v>
          </cell>
          <cell r="H27">
            <v>0.1139878817724536</v>
          </cell>
          <cell r="Q27">
            <v>1.4782670789078966E-3</v>
          </cell>
        </row>
        <row r="28">
          <cell r="A28">
            <v>41275</v>
          </cell>
          <cell r="H28">
            <v>-2.5667617295400794E-2</v>
          </cell>
          <cell r="Q28">
            <v>0.10746988485385295</v>
          </cell>
        </row>
        <row r="29">
          <cell r="A29">
            <v>41306</v>
          </cell>
          <cell r="H29">
            <v>-3.3464110551110579E-2</v>
          </cell>
          <cell r="Q29">
            <v>-7.1447737743569981E-2</v>
          </cell>
        </row>
        <row r="30">
          <cell r="A30">
            <v>41334</v>
          </cell>
          <cell r="H30">
            <v>2.4677883715509212E-2</v>
          </cell>
          <cell r="Q30">
            <v>8.7855297157622622E-2</v>
          </cell>
        </row>
        <row r="31">
          <cell r="A31">
            <v>41365</v>
          </cell>
          <cell r="H31">
            <v>0.1085549968150922</v>
          </cell>
          <cell r="Q31">
            <v>0.42491409342834535</v>
          </cell>
        </row>
        <row r="32">
          <cell r="A32">
            <v>41395</v>
          </cell>
          <cell r="H32">
            <v>9.8897511751459444E-2</v>
          </cell>
          <cell r="Q32">
            <v>0.81070576131744398</v>
          </cell>
        </row>
        <row r="33">
          <cell r="A33">
            <v>41426</v>
          </cell>
          <cell r="H33">
            <v>-1.7114234451276047E-2</v>
          </cell>
          <cell r="Q33">
            <v>9.8199677690245471E-2</v>
          </cell>
        </row>
        <row r="34">
          <cell r="A34">
            <v>41456</v>
          </cell>
          <cell r="H34">
            <v>7.685390920007E-2</v>
          </cell>
          <cell r="Q34">
            <v>0.25074521473291789</v>
          </cell>
        </row>
        <row r="35">
          <cell r="A35">
            <v>41487</v>
          </cell>
          <cell r="H35">
            <v>-4.9902652503834674E-2</v>
          </cell>
          <cell r="Q35">
            <v>0.25856423145665774</v>
          </cell>
        </row>
        <row r="36">
          <cell r="A36">
            <v>41518</v>
          </cell>
          <cell r="H36">
            <v>5.5457886714152818E-2</v>
          </cell>
          <cell r="Q36">
            <v>0.14420111999404966</v>
          </cell>
        </row>
        <row r="37">
          <cell r="A37">
            <v>41548</v>
          </cell>
          <cell r="H37">
            <v>2.7245203785961288E-2</v>
          </cell>
          <cell r="Q37">
            <v>-0.17288095808245732</v>
          </cell>
        </row>
        <row r="38">
          <cell r="A38">
            <v>41579</v>
          </cell>
          <cell r="H38">
            <v>4.817274708257626E-2</v>
          </cell>
          <cell r="Q38">
            <v>-0.20420163173059797</v>
          </cell>
        </row>
        <row r="39">
          <cell r="A39">
            <v>41609</v>
          </cell>
          <cell r="H39">
            <v>5.5254461100651096E-2</v>
          </cell>
          <cell r="Q39">
            <v>0.18188254957112462</v>
          </cell>
        </row>
        <row r="40">
          <cell r="A40">
            <v>41640</v>
          </cell>
          <cell r="H40">
            <v>-0.11720075122437899</v>
          </cell>
          <cell r="Q40">
            <v>0.20594292342142767</v>
          </cell>
        </row>
        <row r="41">
          <cell r="A41">
            <v>41671</v>
          </cell>
          <cell r="H41">
            <v>3.3258959152487671E-3</v>
          </cell>
          <cell r="Q41">
            <v>0.34948462047296186</v>
          </cell>
        </row>
        <row r="42">
          <cell r="A42">
            <v>41699</v>
          </cell>
          <cell r="H42">
            <v>-4.9171285899258191E-2</v>
          </cell>
          <cell r="Q42">
            <v>-0.1485233416011735</v>
          </cell>
        </row>
        <row r="43">
          <cell r="A43">
            <v>41730</v>
          </cell>
          <cell r="H43">
            <v>1.0636964032398931E-2</v>
          </cell>
          <cell r="Q43">
            <v>-2.6865434711791907E-3</v>
          </cell>
        </row>
        <row r="44">
          <cell r="A44">
            <v>41760</v>
          </cell>
          <cell r="H44">
            <v>2.9001564228295011E-3</v>
          </cell>
          <cell r="Q44">
            <v>-5.7722835579454795E-4</v>
          </cell>
        </row>
        <row r="45">
          <cell r="A45">
            <v>41791</v>
          </cell>
          <cell r="H45">
            <v>4.9739751316578422E-2</v>
          </cell>
          <cell r="Q45">
            <v>0.15541226248766099</v>
          </cell>
        </row>
        <row r="46">
          <cell r="A46">
            <v>41821</v>
          </cell>
          <cell r="H46">
            <v>-6.0549152843894768E-2</v>
          </cell>
          <cell r="Q46">
            <v>-6.9815858535366287E-2</v>
          </cell>
        </row>
        <row r="47">
          <cell r="A47">
            <v>41852</v>
          </cell>
          <cell r="H47">
            <v>2.8976843903923976E-2</v>
          </cell>
          <cell r="Q47">
            <v>0.20779218074804801</v>
          </cell>
        </row>
        <row r="48">
          <cell r="A48">
            <v>41883</v>
          </cell>
          <cell r="H48">
            <v>-8.218367352726208E-2</v>
          </cell>
          <cell r="Q48">
            <v>-0.1001853726362625</v>
          </cell>
        </row>
        <row r="49">
          <cell r="A49">
            <v>41913</v>
          </cell>
          <cell r="H49">
            <v>-8.3031454055636205E-3</v>
          </cell>
          <cell r="Q49">
            <v>-4.0382807804870448E-3</v>
          </cell>
        </row>
        <row r="50">
          <cell r="A50">
            <v>41944</v>
          </cell>
          <cell r="H50">
            <v>6.4649673042384517E-2</v>
          </cell>
          <cell r="Q50">
            <v>1.1667294407680757E-2</v>
          </cell>
        </row>
        <row r="51">
          <cell r="A51">
            <v>41974</v>
          </cell>
          <cell r="H51">
            <v>4.4271725987380758E-2</v>
          </cell>
          <cell r="Q51">
            <v>-9.0421997417143532E-2</v>
          </cell>
        </row>
        <row r="52">
          <cell r="A52">
            <v>42005</v>
          </cell>
          <cell r="H52">
            <v>-5.7261934023588909E-2</v>
          </cell>
          <cell r="Q52">
            <v>-8.4573537263916546E-2</v>
          </cell>
        </row>
        <row r="53">
          <cell r="A53">
            <v>42036</v>
          </cell>
          <cell r="H53">
            <v>0.14377651306000142</v>
          </cell>
          <cell r="Q53">
            <v>-1.2769892258593161E-3</v>
          </cell>
        </row>
        <row r="54">
          <cell r="A54">
            <v>42064</v>
          </cell>
          <cell r="H54">
            <v>5.0928095184324682E-3</v>
          </cell>
          <cell r="Q54">
            <v>-7.1653363824136881E-2</v>
          </cell>
        </row>
        <row r="55">
          <cell r="A55">
            <v>42095</v>
          </cell>
          <cell r="H55">
            <v>-5.7390913347518238E-2</v>
          </cell>
          <cell r="Q55">
            <v>0.19748897606905297</v>
          </cell>
        </row>
        <row r="56">
          <cell r="A56">
            <v>42125</v>
          </cell>
          <cell r="H56">
            <v>2.5955617683336069E-2</v>
          </cell>
          <cell r="Q56">
            <v>0.10948898473788991</v>
          </cell>
        </row>
        <row r="57">
          <cell r="A57">
            <v>42156</v>
          </cell>
          <cell r="H57">
            <v>-7.3394475078565558E-2</v>
          </cell>
          <cell r="Q57">
            <v>6.9617348661324671E-2</v>
          </cell>
        </row>
        <row r="58">
          <cell r="A58">
            <v>42186</v>
          </cell>
          <cell r="H58">
            <v>-4.4814341464055524E-2</v>
          </cell>
          <cell r="Q58">
            <v>-7.8655218147214677E-3</v>
          </cell>
        </row>
        <row r="59">
          <cell r="A59">
            <v>42217</v>
          </cell>
          <cell r="H59">
            <v>-6.5693298642060444E-2</v>
          </cell>
          <cell r="Q59">
            <v>-6.4211945736917395E-2</v>
          </cell>
        </row>
        <row r="60">
          <cell r="A60">
            <v>42248</v>
          </cell>
          <cell r="H60">
            <v>1.9701085482496411E-2</v>
          </cell>
          <cell r="Q60">
            <v>-2.6500240905804602E-3</v>
          </cell>
        </row>
        <row r="61">
          <cell r="A61">
            <v>42278</v>
          </cell>
          <cell r="H61">
            <v>0.17719878714538323</v>
          </cell>
          <cell r="Q61">
            <v>-0.16694844003311846</v>
          </cell>
        </row>
        <row r="62">
          <cell r="A62">
            <v>42309</v>
          </cell>
          <cell r="H62">
            <v>3.6952466850616088E-2</v>
          </cell>
          <cell r="Q62">
            <v>0.11274349086027864</v>
          </cell>
        </row>
        <row r="63">
          <cell r="A63">
            <v>42339</v>
          </cell>
          <cell r="H63">
            <v>-6.0497474538084448E-2</v>
          </cell>
          <cell r="Q63">
            <v>4.2343502077141104E-2</v>
          </cell>
        </row>
        <row r="64">
          <cell r="A64">
            <v>42370</v>
          </cell>
          <cell r="H64">
            <v>-0.11931242757190282</v>
          </cell>
          <cell r="Q64">
            <v>-0.2033665719456213</v>
          </cell>
        </row>
        <row r="65">
          <cell r="A65">
            <v>42401</v>
          </cell>
          <cell r="H65">
            <v>-6.7477712836416332E-3</v>
          </cell>
          <cell r="Q65">
            <v>3.8179392307023463E-3</v>
          </cell>
        </row>
        <row r="66">
          <cell r="A66">
            <v>42430</v>
          </cell>
          <cell r="H66">
            <v>6.7595264358884424E-2</v>
          </cell>
          <cell r="Q66">
            <v>0.19715524402530207</v>
          </cell>
        </row>
        <row r="67">
          <cell r="A67">
            <v>42461</v>
          </cell>
          <cell r="H67">
            <v>2.4461055568209801E-2</v>
          </cell>
          <cell r="Q67">
            <v>4.7830460895678356E-2</v>
          </cell>
        </row>
        <row r="68">
          <cell r="A68">
            <v>42491</v>
          </cell>
          <cell r="H68">
            <v>-1.6352166436654395E-2</v>
          </cell>
          <cell r="Q68">
            <v>-7.2811117444527437E-2</v>
          </cell>
        </row>
        <row r="69">
          <cell r="A69">
            <v>42522</v>
          </cell>
          <cell r="H69">
            <v>-9.5268664550731186E-2</v>
          </cell>
          <cell r="Q69">
            <v>-4.9052546700712296E-2</v>
          </cell>
        </row>
        <row r="70">
          <cell r="A70">
            <v>42552</v>
          </cell>
          <cell r="H70">
            <v>0.12867552804203142</v>
          </cell>
          <cell r="Q70">
            <v>0.10603921707179198</v>
          </cell>
        </row>
        <row r="71">
          <cell r="A71">
            <v>42583</v>
          </cell>
          <cell r="H71">
            <v>1.2048318202347261E-2</v>
          </cell>
          <cell r="Q71">
            <v>-9.7022890731656083E-2</v>
          </cell>
        </row>
        <row r="72">
          <cell r="A72">
            <v>42614</v>
          </cell>
          <cell r="H72">
            <v>-4.6992600384279685E-3</v>
          </cell>
          <cell r="Q72">
            <v>-3.763973397481251E-2</v>
          </cell>
        </row>
        <row r="73">
          <cell r="A73">
            <v>42644</v>
          </cell>
          <cell r="H73">
            <v>6.5571314634783658E-3</v>
          </cell>
          <cell r="Q73">
            <v>-3.0877812086457866E-2</v>
          </cell>
        </row>
        <row r="74">
          <cell r="A74">
            <v>42675</v>
          </cell>
          <cell r="H74">
            <v>9.2721757623071166E-2</v>
          </cell>
          <cell r="Q74">
            <v>-4.2128129267182596E-2</v>
          </cell>
        </row>
        <row r="75">
          <cell r="A75">
            <v>42705</v>
          </cell>
          <cell r="H75">
            <v>8.9774357385707833E-3</v>
          </cell>
          <cell r="Q75">
            <v>0.12824706630815569</v>
          </cell>
        </row>
        <row r="76">
          <cell r="A76">
            <v>42736</v>
          </cell>
          <cell r="H76">
            <v>6.2202815850507666E-2</v>
          </cell>
          <cell r="Q76">
            <v>0.17895086340025271</v>
          </cell>
        </row>
        <row r="77">
          <cell r="A77">
            <v>42767</v>
          </cell>
          <cell r="H77">
            <v>6.2821555638706058E-3</v>
          </cell>
          <cell r="Q77">
            <v>-7.700591128464611E-3</v>
          </cell>
        </row>
        <row r="78">
          <cell r="A78">
            <v>42795</v>
          </cell>
          <cell r="H78">
            <v>-4.0173564520345054E-2</v>
          </cell>
          <cell r="Q78">
            <v>0.11324450978039111</v>
          </cell>
        </row>
        <row r="79">
          <cell r="A79">
            <v>42826</v>
          </cell>
          <cell r="H79">
            <v>-1.0338748500435778E-2</v>
          </cell>
          <cell r="Q79">
            <v>0.1285303831931438</v>
          </cell>
        </row>
        <row r="80">
          <cell r="A80">
            <v>42856</v>
          </cell>
          <cell r="H80">
            <v>-2.0496653135917739E-2</v>
          </cell>
          <cell r="Q80">
            <v>8.5777008310249397E-2</v>
          </cell>
        </row>
        <row r="81">
          <cell r="A81">
            <v>42887</v>
          </cell>
          <cell r="H81">
            <v>2.947255508903129E-2</v>
          </cell>
          <cell r="Q81">
            <v>6.0408773660982337E-2</v>
          </cell>
        </row>
        <row r="82">
          <cell r="A82">
            <v>42917</v>
          </cell>
          <cell r="H82">
            <v>4.1555731398086347E-2</v>
          </cell>
          <cell r="Q82">
            <v>-0.10547268358024851</v>
          </cell>
        </row>
        <row r="83">
          <cell r="A83">
            <v>42948</v>
          </cell>
          <cell r="H83">
            <v>1.5564332827636277E-2</v>
          </cell>
          <cell r="Q83">
            <v>0.10025659102456806</v>
          </cell>
        </row>
        <row r="84">
          <cell r="A84">
            <v>42979</v>
          </cell>
          <cell r="H84">
            <v>0.10508997785913797</v>
          </cell>
          <cell r="Q84">
            <v>-4.1584728272201089E-2</v>
          </cell>
        </row>
        <row r="85">
          <cell r="A85">
            <v>43009</v>
          </cell>
          <cell r="H85">
            <v>7.5234793918922974E-2</v>
          </cell>
          <cell r="Q85">
            <v>-2.805633245382582E-2</v>
          </cell>
        </row>
        <row r="86">
          <cell r="A86">
            <v>43040</v>
          </cell>
          <cell r="H86">
            <v>2.5595286140720121E-3</v>
          </cell>
          <cell r="Q86">
            <v>-6.8410056484031131E-2</v>
          </cell>
        </row>
        <row r="87">
          <cell r="A87">
            <v>43070</v>
          </cell>
          <cell r="H87">
            <v>-4.8734953399817649E-2</v>
          </cell>
          <cell r="Q87">
            <v>8.094511898980054E-3</v>
          </cell>
        </row>
        <row r="88">
          <cell r="A88">
            <v>43101</v>
          </cell>
          <cell r="H88">
            <v>4.4054971868858116E-2</v>
          </cell>
          <cell r="Q88">
            <v>0.13797981814613203</v>
          </cell>
        </row>
        <row r="89">
          <cell r="A89">
            <v>43132</v>
          </cell>
          <cell r="H89">
            <v>-7.2152985582042209E-2</v>
          </cell>
          <cell r="Q89">
            <v>-3.1751855271487467E-2</v>
          </cell>
        </row>
        <row r="90">
          <cell r="A90">
            <v>43160</v>
          </cell>
          <cell r="H90">
            <v>-7.6493134835602078E-2</v>
          </cell>
          <cell r="Q90">
            <v>-0.22424645507715199</v>
          </cell>
        </row>
        <row r="91">
          <cell r="A91">
            <v>43191</v>
          </cell>
          <cell r="H91">
            <v>2.1290779576555889E-2</v>
          </cell>
          <cell r="Q91">
            <v>0.10434736194637809</v>
          </cell>
        </row>
        <row r="92">
          <cell r="A92">
            <v>43221</v>
          </cell>
          <cell r="H92">
            <v>0.16222084618311028</v>
          </cell>
          <cell r="Q92">
            <v>-3.1201022878599764E-2</v>
          </cell>
        </row>
        <row r="93">
          <cell r="A93">
            <v>43252</v>
          </cell>
          <cell r="H93">
            <v>-7.7283322582022404E-2</v>
          </cell>
          <cell r="Q93">
            <v>0.20447439679696564</v>
          </cell>
        </row>
        <row r="94">
          <cell r="A94">
            <v>43282</v>
          </cell>
          <cell r="H94">
            <v>-2.9421484502968987E-2</v>
          </cell>
          <cell r="Q94">
            <v>-0.13066047719289223</v>
          </cell>
        </row>
        <row r="95">
          <cell r="A95">
            <v>43313</v>
          </cell>
          <cell r="H95">
            <v>-4.9063906974905931E-2</v>
          </cell>
          <cell r="Q95">
            <v>1.1806551207815928E-2</v>
          </cell>
        </row>
        <row r="96">
          <cell r="A96">
            <v>43344</v>
          </cell>
          <cell r="H96">
            <v>-6.6019457589127403E-2</v>
          </cell>
          <cell r="Q96">
            <v>-0.12228998283796258</v>
          </cell>
        </row>
        <row r="97">
          <cell r="A97">
            <v>43374</v>
          </cell>
          <cell r="H97">
            <v>9.8553736768375727E-2</v>
          </cell>
          <cell r="Q97">
            <v>0.27401148683784954</v>
          </cell>
        </row>
        <row r="98">
          <cell r="A98">
            <v>43405</v>
          </cell>
          <cell r="H98">
            <v>3.7168540905767329E-2</v>
          </cell>
          <cell r="Q98">
            <v>3.9013383181546464E-2</v>
          </cell>
        </row>
        <row r="99">
          <cell r="A99">
            <v>43435</v>
          </cell>
          <cell r="H99">
            <v>-0.11857715114922353</v>
          </cell>
          <cell r="Q99">
            <v>-5.0445159482847612E-2</v>
          </cell>
        </row>
        <row r="100">
          <cell r="A100">
            <v>43466</v>
          </cell>
          <cell r="H100">
            <v>0.17878265754507669</v>
          </cell>
          <cell r="Q100">
            <v>-7.7463914587257002E-2</v>
          </cell>
        </row>
        <row r="101">
          <cell r="A101">
            <v>43497</v>
          </cell>
          <cell r="H101">
            <v>1.1788840063295013E-2</v>
          </cell>
          <cell r="Q101">
            <v>4.1886505765096761E-2</v>
          </cell>
        </row>
        <row r="102">
          <cell r="A102">
            <v>43525</v>
          </cell>
          <cell r="H102">
            <v>-6.0283661730559213E-2</v>
          </cell>
          <cell r="Q102">
            <v>-0.1251094179865796</v>
          </cell>
        </row>
        <row r="103">
          <cell r="A103">
            <v>43556</v>
          </cell>
          <cell r="H103">
            <v>6.0284204965141634E-2</v>
          </cell>
          <cell r="Q103">
            <v>-0.14710923581628738</v>
          </cell>
        </row>
        <row r="104">
          <cell r="A104">
            <v>43586</v>
          </cell>
          <cell r="H104">
            <v>-0.14403075109511485</v>
          </cell>
          <cell r="Q104">
            <v>-0.22426580032121587</v>
          </cell>
        </row>
        <row r="105">
          <cell r="A105">
            <v>43617</v>
          </cell>
          <cell r="H105">
            <v>0.15566897525937601</v>
          </cell>
          <cell r="Q105">
            <v>0.20684810434219056</v>
          </cell>
        </row>
        <row r="106">
          <cell r="A106">
            <v>43647</v>
          </cell>
          <cell r="H106">
            <v>5.8195948215448094E-2</v>
          </cell>
          <cell r="Q106">
            <v>8.1222524864014239E-2</v>
          </cell>
        </row>
        <row r="107">
          <cell r="A107">
            <v>43678</v>
          </cell>
          <cell r="H107">
            <v>-8.056522460714742E-2</v>
          </cell>
          <cell r="Q107">
            <v>-6.6222326577734941E-2</v>
          </cell>
        </row>
        <row r="108">
          <cell r="A108">
            <v>43709</v>
          </cell>
          <cell r="H108">
            <v>1.0514886904671146E-2</v>
          </cell>
          <cell r="Q108">
            <v>6.7638888621096516E-2</v>
          </cell>
        </row>
        <row r="109">
          <cell r="A109">
            <v>43739</v>
          </cell>
          <cell r="H109">
            <v>1.4135200432198285E-3</v>
          </cell>
          <cell r="Q109">
            <v>0.30742718225014426</v>
          </cell>
        </row>
        <row r="110">
          <cell r="A110">
            <v>43770</v>
          </cell>
          <cell r="H110">
            <v>-3.1216322496754906E-2</v>
          </cell>
          <cell r="Q110">
            <v>4.7694635975888494E-2</v>
          </cell>
        </row>
        <row r="111">
          <cell r="A111">
            <v>43800</v>
          </cell>
          <cell r="H111">
            <v>1.666658204184996E-2</v>
          </cell>
          <cell r="Q111">
            <v>0.26789716312056749</v>
          </cell>
        </row>
        <row r="112">
          <cell r="A112">
            <v>43831</v>
          </cell>
          <cell r="H112">
            <v>-7.7917492846733077E-2</v>
          </cell>
          <cell r="Q112">
            <v>0.55515986315014121</v>
          </cell>
        </row>
        <row r="113">
          <cell r="A113">
            <v>43862</v>
          </cell>
          <cell r="H113">
            <v>-8.6552808118543434E-2</v>
          </cell>
          <cell r="Q113">
            <v>2.6776464841962302E-2</v>
          </cell>
        </row>
        <row r="114">
          <cell r="A114">
            <v>43891</v>
          </cell>
          <cell r="H114">
            <v>-0.31868834433372001</v>
          </cell>
          <cell r="Q114">
            <v>-0.21555707478993227</v>
          </cell>
        </row>
        <row r="115">
          <cell r="A115">
            <v>43922</v>
          </cell>
          <cell r="H115">
            <v>8.5751135486719393E-2</v>
          </cell>
          <cell r="Q115">
            <v>0.49213733793631026</v>
          </cell>
        </row>
        <row r="116">
          <cell r="A116">
            <v>43952</v>
          </cell>
          <cell r="H116">
            <v>0.16105891800412719</v>
          </cell>
          <cell r="Q116">
            <v>6.793886703685649E-2</v>
          </cell>
        </row>
        <row r="117">
          <cell r="A117">
            <v>43983</v>
          </cell>
          <cell r="H117">
            <v>-2.2411085053840436E-2</v>
          </cell>
          <cell r="Q117">
            <v>0.29318562770812867</v>
          </cell>
        </row>
        <row r="118">
          <cell r="A118">
            <v>44013</v>
          </cell>
          <cell r="H118">
            <v>-1.6205621292223783E-2</v>
          </cell>
          <cell r="Q118">
            <v>0.32501089254102827</v>
          </cell>
        </row>
        <row r="119">
          <cell r="A119">
            <v>44044</v>
          </cell>
          <cell r="H119">
            <v>0.19043794291352914</v>
          </cell>
          <cell r="Q119">
            <v>0.74145211750024775</v>
          </cell>
        </row>
        <row r="120">
          <cell r="A120">
            <v>44075</v>
          </cell>
          <cell r="H120">
            <v>-1.3500031390614098E-3</v>
          </cell>
          <cell r="Q120">
            <v>-0.13908741559655821</v>
          </cell>
        </row>
        <row r="121">
          <cell r="A121">
            <v>44105</v>
          </cell>
          <cell r="H121">
            <v>0.16694830471148978</v>
          </cell>
          <cell r="Q121">
            <v>-9.5498911682655438E-2</v>
          </cell>
        </row>
        <row r="122">
          <cell r="A122">
            <v>44136</v>
          </cell>
          <cell r="H122">
            <v>0.26962065026905058</v>
          </cell>
          <cell r="Q122">
            <v>0.46273580739585207</v>
          </cell>
        </row>
        <row r="123">
          <cell r="A123">
            <v>44166</v>
          </cell>
          <cell r="H123">
            <v>-5.018243321983739E-2</v>
          </cell>
          <cell r="Q123">
            <v>0.24325228186975084</v>
          </cell>
        </row>
        <row r="124">
          <cell r="A124">
            <v>44197</v>
          </cell>
          <cell r="H124">
            <v>0.21709886225329836</v>
          </cell>
          <cell r="Q124">
            <v>0.12450585683406372</v>
          </cell>
        </row>
        <row r="125">
          <cell r="A125">
            <v>44228</v>
          </cell>
          <cell r="H125">
            <v>1.2825666692258075E-2</v>
          </cell>
          <cell r="Q125">
            <v>-0.14874045031414884</v>
          </cell>
        </row>
        <row r="126">
          <cell r="A126">
            <v>44256</v>
          </cell>
          <cell r="H126">
            <v>0.11942325390485278</v>
          </cell>
          <cell r="Q126">
            <v>-1.120656968274596E-2</v>
          </cell>
        </row>
        <row r="127">
          <cell r="A127">
            <v>44287</v>
          </cell>
          <cell r="H127">
            <v>-4.1767916730337147E-3</v>
          </cell>
          <cell r="Q127">
            <v>6.21472480158691E-2</v>
          </cell>
        </row>
        <row r="128">
          <cell r="A128">
            <v>44317</v>
          </cell>
          <cell r="H128">
            <v>3.652571728821398E-2</v>
          </cell>
          <cell r="Q128">
            <v>-0.11871335620286456</v>
          </cell>
        </row>
        <row r="129">
          <cell r="A129">
            <v>44348</v>
          </cell>
          <cell r="H129">
            <v>-2.3605222802080181E-3</v>
          </cell>
          <cell r="Q129">
            <v>8.7137348805097145E-2</v>
          </cell>
        </row>
        <row r="130">
          <cell r="A130">
            <v>44378</v>
          </cell>
          <cell r="H130">
            <v>-3.9377994646092256E-2</v>
          </cell>
          <cell r="Q130">
            <v>1.1034279861804561E-2</v>
          </cell>
        </row>
        <row r="131">
          <cell r="A131">
            <v>44409</v>
          </cell>
          <cell r="H131">
            <v>-0.13775520459018403</v>
          </cell>
          <cell r="Q131">
            <v>7.0605380007582597E-2</v>
          </cell>
        </row>
        <row r="132">
          <cell r="A132">
            <v>44440</v>
          </cell>
          <cell r="H132">
            <v>7.5494886743025E-2</v>
          </cell>
          <cell r="Q132">
            <v>5.4042332938298673E-2</v>
          </cell>
        </row>
        <row r="133">
          <cell r="A133">
            <v>44470</v>
          </cell>
          <cell r="H133">
            <v>3.2631338051051111E-2</v>
          </cell>
          <cell r="Q133">
            <v>0.43652959857415585</v>
          </cell>
        </row>
        <row r="134">
          <cell r="A134">
            <v>44501</v>
          </cell>
          <cell r="H134">
            <v>6.3200401185210725E-2</v>
          </cell>
          <cell r="Q134">
            <v>2.7612187716705601E-2</v>
          </cell>
        </row>
        <row r="135">
          <cell r="A135">
            <v>44531</v>
          </cell>
          <cell r="H135">
            <v>1.3132937825416668E-2</v>
          </cell>
          <cell r="Q135">
            <v>-7.6854519053299222E-2</v>
          </cell>
        </row>
        <row r="136">
          <cell r="A136">
            <v>44562</v>
          </cell>
          <cell r="H136">
            <v>-0.1006311278020304</v>
          </cell>
          <cell r="Q136">
            <v>-0.11360931943424415</v>
          </cell>
        </row>
        <row r="137">
          <cell r="A137">
            <v>44593</v>
          </cell>
          <cell r="H137">
            <v>-0.1139768176049117</v>
          </cell>
          <cell r="Q137">
            <v>-7.0768158172180184E-2</v>
          </cell>
        </row>
        <row r="138">
          <cell r="A138">
            <v>44621</v>
          </cell>
          <cell r="H138">
            <v>-6.3784261477638049E-2</v>
          </cell>
          <cell r="Q138">
            <v>0.23800880889422166</v>
          </cell>
        </row>
        <row r="139">
          <cell r="A139">
            <v>44652</v>
          </cell>
          <cell r="H139">
            <v>-0.13328752272148925</v>
          </cell>
          <cell r="Q139">
            <v>-0.19194511051408317</v>
          </cell>
        </row>
        <row r="140">
          <cell r="A140">
            <v>44682</v>
          </cell>
          <cell r="H140">
            <v>2.0311165085267043E-2</v>
          </cell>
          <cell r="Q140">
            <v>-0.12919748592303823</v>
          </cell>
        </row>
        <row r="141">
          <cell r="A141">
            <v>44713</v>
          </cell>
          <cell r="H141">
            <v>-0.17890380950701709</v>
          </cell>
          <cell r="Q141">
            <v>-0.11188773832396563</v>
          </cell>
        </row>
        <row r="142">
          <cell r="A142">
            <v>44743</v>
          </cell>
          <cell r="H142">
            <v>0.14168771131848981</v>
          </cell>
          <cell r="Q142">
            <v>0.32376526265962424</v>
          </cell>
        </row>
        <row r="143">
          <cell r="A143">
            <v>44774</v>
          </cell>
          <cell r="H143">
            <v>5.3778096389043156E-2</v>
          </cell>
          <cell r="Q143">
            <v>-7.2488673851361402E-2</v>
          </cell>
        </row>
        <row r="144">
          <cell r="A144">
            <v>44805</v>
          </cell>
          <cell r="H144">
            <v>-0.15824989174401341</v>
          </cell>
          <cell r="Q144">
            <v>-3.7589294887120997E-2</v>
          </cell>
        </row>
        <row r="145">
          <cell r="A145">
            <v>44835</v>
          </cell>
          <cell r="H145">
            <v>0.2231224921356619</v>
          </cell>
          <cell r="Q145">
            <v>-0.14216779264844481</v>
          </cell>
        </row>
        <row r="146">
          <cell r="A146">
            <v>44866</v>
          </cell>
          <cell r="H146">
            <v>3.3375670011739154E-2</v>
          </cell>
          <cell r="Q146">
            <v>-0.14432625916447142</v>
          </cell>
        </row>
        <row r="147">
          <cell r="A147">
            <v>44896</v>
          </cell>
          <cell r="H147">
            <v>-0.17061145720441001</v>
          </cell>
          <cell r="Q147">
            <v>-0.36733435080638438</v>
          </cell>
        </row>
        <row r="148">
          <cell r="A148">
            <v>44927</v>
          </cell>
          <cell r="H148">
            <v>0.17144587298610656</v>
          </cell>
          <cell r="Q148">
            <v>0.40623478649131339</v>
          </cell>
        </row>
        <row r="149">
          <cell r="A149">
            <v>44958</v>
          </cell>
          <cell r="H149">
            <v>-1.4750497419580526E-2</v>
          </cell>
          <cell r="Q149">
            <v>0.18756497986626841</v>
          </cell>
        </row>
        <row r="150">
          <cell r="A150">
            <v>44986</v>
          </cell>
          <cell r="H150">
            <v>-5.3175146822764773E-2</v>
          </cell>
          <cell r="Q150">
            <v>8.507121386661565E-3</v>
          </cell>
        </row>
        <row r="151">
          <cell r="A151">
            <v>45017</v>
          </cell>
          <cell r="H151">
            <v>-9.7137983438867342E-2</v>
          </cell>
          <cell r="Q151">
            <v>-0.2079919384173162</v>
          </cell>
        </row>
        <row r="152">
          <cell r="A152">
            <v>45047</v>
          </cell>
          <cell r="H152">
            <v>-1.9067781394850537E-2</v>
          </cell>
          <cell r="Q152">
            <v>0.24112954465497582</v>
          </cell>
        </row>
        <row r="153">
          <cell r="A153">
            <v>45078</v>
          </cell>
          <cell r="H153">
            <v>0.18975627249518356</v>
          </cell>
          <cell r="Q153">
            <v>0.28362672478491191</v>
          </cell>
        </row>
        <row r="154">
          <cell r="A154">
            <v>45108</v>
          </cell>
          <cell r="H154">
            <v>-2.1565841902772115E-3</v>
          </cell>
          <cell r="Q154">
            <v>2.1622050799719499E-2</v>
          </cell>
        </row>
        <row r="155">
          <cell r="A155">
            <v>45139</v>
          </cell>
          <cell r="H155">
            <v>-0.12666151251209851</v>
          </cell>
          <cell r="Q155">
            <v>-3.4962443423464495E-2</v>
          </cell>
        </row>
        <row r="156">
          <cell r="A156">
            <v>45170</v>
          </cell>
          <cell r="H156">
            <v>-1.3455346354041187E-2</v>
          </cell>
          <cell r="Q156">
            <v>-3.0455619947005113E-2</v>
          </cell>
        </row>
        <row r="157">
          <cell r="A157">
            <v>45200</v>
          </cell>
          <cell r="H157">
            <v>-0.1446769080992466</v>
          </cell>
          <cell r="Q157">
            <v>-0.19734635441872603</v>
          </cell>
        </row>
        <row r="158">
          <cell r="A158">
            <v>45231</v>
          </cell>
          <cell r="H158">
            <v>0.12056730943569106</v>
          </cell>
          <cell r="Q158">
            <v>0.19537944025850304</v>
          </cell>
        </row>
        <row r="159">
          <cell r="A159">
            <v>45261</v>
          </cell>
          <cell r="H159">
            <v>0.13995557836054168</v>
          </cell>
          <cell r="Q159">
            <v>3.4988311937784775E-2</v>
          </cell>
        </row>
        <row r="160">
          <cell r="A160">
            <v>45292</v>
          </cell>
          <cell r="H160">
            <v>8.017822665569431E-2</v>
          </cell>
          <cell r="Q160">
            <v>-0.24625726008141111</v>
          </cell>
        </row>
        <row r="161">
          <cell r="A161">
            <v>45323</v>
          </cell>
          <cell r="H161">
            <v>5.6185465824285165E-2</v>
          </cell>
          <cell r="Q161">
            <v>7.7900648968468919E-2</v>
          </cell>
        </row>
        <row r="162">
          <cell r="A162">
            <v>45352</v>
          </cell>
          <cell r="H162">
            <v>0.1099154840200223</v>
          </cell>
          <cell r="Q162">
            <v>-0.12923524546177814</v>
          </cell>
        </row>
        <row r="163">
          <cell r="A163">
            <v>45383</v>
          </cell>
          <cell r="H163">
            <v>-1.808153147016452E-2</v>
          </cell>
          <cell r="Q163">
            <v>4.2607692691585652E-2</v>
          </cell>
        </row>
        <row r="164">
          <cell r="A164">
            <v>45413</v>
          </cell>
          <cell r="H164">
            <v>1.0330120283678322E-2</v>
          </cell>
          <cell r="Q164">
            <v>-2.8371873790767513E-2</v>
          </cell>
        </row>
        <row r="165">
          <cell r="A165">
            <v>45444</v>
          </cell>
          <cell r="H165">
            <v>3.2673850596742333E-2</v>
          </cell>
          <cell r="Q165">
            <v>0.1111859994251348</v>
          </cell>
        </row>
        <row r="166">
          <cell r="A166">
            <v>45474</v>
          </cell>
          <cell r="H166">
            <v>-4.3544637385479201E-2</v>
          </cell>
          <cell r="Q166">
            <v>0.17278148946883234</v>
          </cell>
        </row>
        <row r="167">
          <cell r="A167">
            <v>45505</v>
          </cell>
          <cell r="H167">
            <v>-2.1435040613718419E-2</v>
          </cell>
          <cell r="Q167">
            <v>-6.5540593533053984E-2</v>
          </cell>
        </row>
        <row r="200">
          <cell r="D200">
            <v>0.74909088543882574</v>
          </cell>
          <cell r="E200">
            <v>0.81652682545738708</v>
          </cell>
          <cell r="F200">
            <v>0.63369755020728902</v>
          </cell>
        </row>
        <row r="201">
          <cell r="D201">
            <v>0.73569257258632192</v>
          </cell>
          <cell r="E201">
            <v>0.79646980668540324</v>
          </cell>
          <cell r="F201">
            <v>0.6227264909262592</v>
          </cell>
        </row>
        <row r="202">
          <cell r="D202">
            <v>0.7223510168646452</v>
          </cell>
          <cell r="E202">
            <v>0.77645063483467802</v>
          </cell>
          <cell r="F202">
            <v>0.61175543164522939</v>
          </cell>
        </row>
        <row r="203">
          <cell r="D203">
            <v>0.70906942203682954</v>
          </cell>
          <cell r="E203">
            <v>0.75647231463721909</v>
          </cell>
          <cell r="F203">
            <v>0.60078437236419968</v>
          </cell>
        </row>
        <row r="204">
          <cell r="D204">
            <v>0.69585122150173007</v>
          </cell>
          <cell r="E204">
            <v>0.73653817035760927</v>
          </cell>
          <cell r="F204">
            <v>0.58981331308316975</v>
          </cell>
        </row>
        <row r="205">
          <cell r="D205">
            <v>0.68270009752365368</v>
          </cell>
          <cell r="E205">
            <v>0.71665188835208116</v>
          </cell>
          <cell r="F205">
            <v>0.57884225380214005</v>
          </cell>
        </row>
        <row r="206">
          <cell r="D206">
            <v>0.66962000220103401</v>
          </cell>
          <cell r="E206">
            <v>0.69681756641692005</v>
          </cell>
          <cell r="F206">
            <v>0.56787119452111035</v>
          </cell>
        </row>
        <row r="207">
          <cell r="D207">
            <v>0.65661518032419031</v>
          </cell>
          <cell r="E207">
            <v>0.677039771180039</v>
          </cell>
          <cell r="F207">
            <v>0.55690013524008053</v>
          </cell>
        </row>
        <row r="208">
          <cell r="D208">
            <v>0.6436901942799621</v>
          </cell>
          <cell r="E208">
            <v>0.65732360504972465</v>
          </cell>
          <cell r="F208">
            <v>0.54592907595905071</v>
          </cell>
        </row>
        <row r="209">
          <cell r="D209">
            <v>0.63084995116725795</v>
          </cell>
          <cell r="E209">
            <v>0.63767478455348958</v>
          </cell>
          <cell r="F209">
            <v>0.53495801667802101</v>
          </cell>
        </row>
        <row r="210">
          <cell r="D210">
            <v>0.61809973229151127</v>
          </cell>
          <cell r="E210">
            <v>0.61809973229151127</v>
          </cell>
          <cell r="F210">
            <v>0.52398695739699108</v>
          </cell>
        </row>
        <row r="211">
          <cell r="D211">
            <v>0.60544522520661959</v>
          </cell>
          <cell r="E211">
            <v>0.59860568521027491</v>
          </cell>
          <cell r="F211">
            <v>0.51301589811596138</v>
          </cell>
        </row>
        <row r="212">
          <cell r="D212">
            <v>0.59289255846881772</v>
          </cell>
          <cell r="E212">
            <v>0.57920082249338478</v>
          </cell>
          <cell r="F212">
            <v>0.50204483883493167</v>
          </cell>
        </row>
        <row r="213">
          <cell r="D213">
            <v>0.58044833925635175</v>
          </cell>
          <cell r="E213">
            <v>0.5598944170928033</v>
          </cell>
          <cell r="F213">
            <v>0.49107377955390175</v>
          </cell>
        </row>
        <row r="214">
          <cell r="D214">
            <v>0.5681196939895351</v>
          </cell>
          <cell r="E214">
            <v>0.54069701581393315</v>
          </cell>
          <cell r="F214">
            <v>0.48010272027287193</v>
          </cell>
        </row>
        <row r="215">
          <cell r="D215">
            <v>0.55591431205503172</v>
          </cell>
          <cell r="E215">
            <v>0.5216206539547884</v>
          </cell>
          <cell r="F215">
            <v>0.46913166099184211</v>
          </cell>
        </row>
        <row r="216">
          <cell r="D216">
            <v>0.5438404926925039</v>
          </cell>
          <cell r="E216">
            <v>0.50267911181794267</v>
          </cell>
          <cell r="F216">
            <v>0.45816060171081252</v>
          </cell>
        </row>
        <row r="217">
          <cell r="D217">
            <v>0.53190719503686112</v>
          </cell>
          <cell r="E217">
            <v>0.48388822199724602</v>
          </cell>
          <cell r="F217">
            <v>0.4471895424297827</v>
          </cell>
        </row>
        <row r="218">
          <cell r="D218">
            <v>0.52012409122005454</v>
          </cell>
          <cell r="E218">
            <v>0.46526623821309293</v>
          </cell>
          <cell r="F218">
            <v>0.43621848314875289</v>
          </cell>
        </row>
        <row r="219">
          <cell r="D219">
            <v>0.50850162231653084</v>
          </cell>
          <cell r="E219">
            <v>0.44683427862910746</v>
          </cell>
          <cell r="F219">
            <v>0.42524742386772313</v>
          </cell>
        </row>
        <row r="220">
          <cell r="D220">
            <v>0.49705105675891059</v>
          </cell>
          <cell r="E220">
            <v>0.42861685897635099</v>
          </cell>
          <cell r="F220">
            <v>0.41427636458669326</v>
          </cell>
        </row>
        <row r="221">
          <cell r="D221">
            <v>0.4857845506469981</v>
          </cell>
          <cell r="E221">
            <v>0.41064253328562722</v>
          </cell>
          <cell r="F221">
            <v>0.4033053053056635</v>
          </cell>
        </row>
        <row r="222">
          <cell r="D222">
            <v>0.47471520911490905</v>
          </cell>
          <cell r="E222">
            <v>0.39294466225086661</v>
          </cell>
          <cell r="F222">
            <v>0.39233424602463368</v>
          </cell>
        </row>
        <row r="223">
          <cell r="D223">
            <v>0.46385714759855534</v>
          </cell>
          <cell r="E223">
            <v>0.37556233057028471</v>
          </cell>
          <cell r="F223">
            <v>0.38136318674360392</v>
          </cell>
        </row>
        <row r="224">
          <cell r="D224">
            <v>0.45322555144990873</v>
          </cell>
          <cell r="E224">
            <v>0.35854143386650017</v>
          </cell>
          <cell r="F224">
            <v>0.37039212746257405</v>
          </cell>
        </row>
        <row r="225">
          <cell r="D225">
            <v>0.44283673186788586</v>
          </cell>
          <cell r="E225">
            <v>0.34193595095929008</v>
          </cell>
          <cell r="F225">
            <v>0.35942106818154435</v>
          </cell>
        </row>
        <row r="226">
          <cell r="D226">
            <v>0.43270817555407454</v>
          </cell>
          <cell r="E226">
            <v>0.32580940505385664</v>
          </cell>
          <cell r="F226">
            <v>0.34845000890051447</v>
          </cell>
        </row>
        <row r="227">
          <cell r="D227">
            <v>0.42285858485644079</v>
          </cell>
          <cell r="E227">
            <v>0.31023649267677728</v>
          </cell>
          <cell r="F227">
            <v>0.33747894961948477</v>
          </cell>
        </row>
        <row r="228">
          <cell r="D228">
            <v>0.41330790444630694</v>
          </cell>
          <cell r="E228">
            <v>0.29530481448658091</v>
          </cell>
          <cell r="F228">
            <v>0.3265078903384549</v>
          </cell>
        </row>
        <row r="229">
          <cell r="D229">
            <v>0.40407732980749306</v>
          </cell>
          <cell r="E229">
            <v>0.2811165676961177</v>
          </cell>
          <cell r="F229">
            <v>0.31553683105742519</v>
          </cell>
        </row>
        <row r="230">
          <cell r="D230">
            <v>0.3951892920442801</v>
          </cell>
          <cell r="E230">
            <v>0.26778994550069235</v>
          </cell>
          <cell r="F230">
            <v>0.30456577177639538</v>
          </cell>
        </row>
        <row r="231">
          <cell r="D231">
            <v>0.38666741280345202</v>
          </cell>
          <cell r="E231">
            <v>0.25545982911801929</v>
          </cell>
          <cell r="F231">
            <v>0.29359471249536556</v>
          </cell>
        </row>
        <row r="232">
          <cell r="D232">
            <v>0.37853642255048714</v>
          </cell>
          <cell r="E232">
            <v>0.24427716384974954</v>
          </cell>
          <cell r="F232">
            <v>0.2826236532143358</v>
          </cell>
        </row>
        <row r="233">
          <cell r="D233">
            <v>0.37082203516791817</v>
          </cell>
          <cell r="E233">
            <v>0.23440622937045236</v>
          </cell>
          <cell r="F233">
            <v>0.27165259393330599</v>
          </cell>
        </row>
        <row r="234">
          <cell r="D234">
            <v>0.3635507720118093</v>
          </cell>
          <cell r="E234">
            <v>0.2260189528791664</v>
          </cell>
          <cell r="F234">
            <v>0.26068153465227617</v>
          </cell>
        </row>
        <row r="235">
          <cell r="D235">
            <v>0.3567497293485144</v>
          </cell>
          <cell r="E235">
            <v>0.21928564215935903</v>
          </cell>
          <cell r="F235">
            <v>0.24971047537124641</v>
          </cell>
        </row>
        <row r="236">
          <cell r="D236">
            <v>0.35044628467946981</v>
          </cell>
          <cell r="E236">
            <v>0.21436221158967378</v>
          </cell>
          <cell r="F236">
            <v>0.23873941609021659</v>
          </cell>
        </row>
        <row r="237">
          <cell r="D237">
            <v>0.34466773999984346</v>
          </cell>
          <cell r="E237">
            <v>0.21137516827128874</v>
          </cell>
          <cell r="F237">
            <v>0.22776835680918678</v>
          </cell>
        </row>
        <row r="238">
          <cell r="D238">
            <v>0.33944090360931073</v>
          </cell>
          <cell r="E238">
            <v>0.21040699814773547</v>
          </cell>
          <cell r="F238">
            <v>0.21679729752815696</v>
          </cell>
        </row>
        <row r="239">
          <cell r="D239">
            <v>0.33479161665902124</v>
          </cell>
          <cell r="E239">
            <v>0.21148542994989664</v>
          </cell>
          <cell r="F239">
            <v>0.2058262382471272</v>
          </cell>
        </row>
        <row r="240">
          <cell r="D240">
            <v>0.33074423596302727</v>
          </cell>
          <cell r="E240">
            <v>0.21457960852879301</v>
          </cell>
          <cell r="F240">
            <v>0.19485517896609741</v>
          </cell>
        </row>
        <row r="241">
          <cell r="D241">
            <v>0.32732109030113271</v>
          </cell>
          <cell r="E241">
            <v>0.21960434607578569</v>
          </cell>
          <cell r="F241">
            <v>0.1838841196850676</v>
          </cell>
        </row>
        <row r="242">
          <cell r="D242">
            <v>0.32454193286018967</v>
          </cell>
          <cell r="E242">
            <v>0.22643115584676679</v>
          </cell>
          <cell r="F242">
            <v>0.17291306040403781</v>
          </cell>
        </row>
        <row r="243">
          <cell r="D243">
            <v>0.32242341681224618</v>
          </cell>
          <cell r="E243">
            <v>0.23490297351152897</v>
          </cell>
          <cell r="F243">
            <v>0.16194200112300799</v>
          </cell>
        </row>
        <row r="244">
          <cell r="D244">
            <v>0.32097862347621997</v>
          </cell>
          <cell r="E244">
            <v>0.24484910597088028</v>
          </cell>
          <cell r="F244">
            <v>0.15097094184197821</v>
          </cell>
        </row>
        <row r="245">
          <cell r="D245">
            <v>0.32021667233928425</v>
          </cell>
          <cell r="E245">
            <v>0.25609783585311025</v>
          </cell>
          <cell r="F245">
            <v>0.13999988256094842</v>
          </cell>
        </row>
        <row r="246">
          <cell r="D246">
            <v>0.32014243900949779</v>
          </cell>
          <cell r="E246">
            <v>0.26848548837186664</v>
          </cell>
          <cell r="F246">
            <v>0.12902882327991863</v>
          </cell>
        </row>
        <row r="247">
          <cell r="D247">
            <v>0.32075640096715996</v>
          </cell>
          <cell r="E247">
            <v>0.28186193873532994</v>
          </cell>
          <cell r="F247">
            <v>0.11805776399888883</v>
          </cell>
        </row>
        <row r="248">
          <cell r="D248">
            <v>0.32205462232890086</v>
          </cell>
          <cell r="E248">
            <v>0.29609320602256978</v>
          </cell>
          <cell r="F248">
            <v>0.10708670471785903</v>
          </cell>
        </row>
        <row r="249">
          <cell r="D249">
            <v>0.32402887874534642</v>
          </cell>
          <cell r="E249">
            <v>0.31106198723330852</v>
          </cell>
          <cell r="F249">
            <v>9.6115645436829239E-2</v>
          </cell>
        </row>
        <row r="250">
          <cell r="D250">
            <v>0.32666691331396247</v>
          </cell>
          <cell r="E250">
            <v>0.32666691331396247</v>
          </cell>
          <cell r="F250">
            <v>8.5144586155799729E-2</v>
          </cell>
        </row>
        <row r="251">
          <cell r="D251">
            <v>0.32995280532634846</v>
          </cell>
          <cell r="E251">
            <v>0.34282112494759553</v>
          </cell>
          <cell r="F251">
            <v>7.4173526874769732E-2</v>
          </cell>
        </row>
        <row r="252">
          <cell r="D252">
            <v>0.33386742687320148</v>
          </cell>
          <cell r="E252">
            <v>0.35945057277784892</v>
          </cell>
          <cell r="F252">
            <v>6.320246759374E-2</v>
          </cell>
        </row>
        <row r="253">
          <cell r="D253">
            <v>0.33838895845858785</v>
          </cell>
          <cell r="E253">
            <v>0.37649228934207735</v>
          </cell>
          <cell r="F253">
            <v>5.2231408312710247E-2</v>
          </cell>
        </row>
        <row r="254">
          <cell r="D254">
            <v>0.34349343397216953</v>
          </cell>
          <cell r="E254">
            <v>0.39389276802383577</v>
          </cell>
          <cell r="F254">
            <v>4.1260349031680493E-2</v>
          </cell>
        </row>
        <row r="255">
          <cell r="D255">
            <v>0.34915528730472989</v>
          </cell>
          <cell r="E255">
            <v>0.411606511820022</v>
          </cell>
          <cell r="F255">
            <v>3.0289289750650761E-2</v>
          </cell>
        </row>
        <row r="256">
          <cell r="D256">
            <v>0.3553478769026962</v>
          </cell>
          <cell r="E256">
            <v>0.42959477132239238</v>
          </cell>
          <cell r="F256">
            <v>1.9318230469620997E-2</v>
          </cell>
        </row>
        <row r="257">
          <cell r="D257">
            <v>0.36204396981749187</v>
          </cell>
          <cell r="E257">
            <v>0.44782446742686721</v>
          </cell>
          <cell r="F257">
            <v>8.3471711885912542E-3</v>
          </cell>
        </row>
        <row r="258">
          <cell r="D258">
            <v>0.36921617250428529</v>
          </cell>
          <cell r="E258">
            <v>0.46626728258425099</v>
          </cell>
          <cell r="F258">
            <v>-2.6238880924384991E-3</v>
          </cell>
        </row>
        <row r="259">
          <cell r="D259">
            <v>0.37683730108863878</v>
          </cell>
          <cell r="E259">
            <v>0.48489889986941842</v>
          </cell>
          <cell r="F259">
            <v>-1.3594947373468232E-2</v>
          </cell>
        </row>
        <row r="260">
          <cell r="D260">
            <v>0.38488068857812874</v>
          </cell>
          <cell r="E260">
            <v>0.50369836855440442</v>
          </cell>
          <cell r="F260">
            <v>-2.4566006654497985E-2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A12B-6957-BF46-AA73-16A7686DDC93}">
  <dimension ref="A1:Q100"/>
  <sheetViews>
    <sheetView tabSelected="1" workbookViewId="0">
      <selection activeCell="D34" sqref="D34"/>
    </sheetView>
  </sheetViews>
  <sheetFormatPr baseColWidth="10" defaultRowHeight="16" x14ac:dyDescent="0.2"/>
  <cols>
    <col min="2" max="2" width="14.83203125" customWidth="1"/>
    <col min="10" max="10" width="25.1640625" customWidth="1"/>
    <col min="11" max="11" width="12.83203125" bestFit="1" customWidth="1"/>
  </cols>
  <sheetData>
    <row r="1" spans="2:15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2:15" x14ac:dyDescent="0.2">
      <c r="B2" t="s">
        <v>5</v>
      </c>
      <c r="C2" s="1">
        <v>2.18E-2</v>
      </c>
      <c r="D2" s="1">
        <v>6.0000000000000001E-3</v>
      </c>
      <c r="E2" s="1">
        <v>3.1099999999999999E-2</v>
      </c>
      <c r="F2" s="1">
        <v>1.7000000000000001E-2</v>
      </c>
      <c r="G2" s="1">
        <v>2.1000000000000001E-2</v>
      </c>
      <c r="K2">
        <f>MDETERM(C9:G13)</f>
        <v>3.5844608619899984E-9</v>
      </c>
    </row>
    <row r="3" spans="2:15" x14ac:dyDescent="0.2">
      <c r="B3" t="s">
        <v>21</v>
      </c>
      <c r="C3" s="1">
        <f>SQRT(C9)</f>
        <v>0.11789826122551596</v>
      </c>
      <c r="D3" s="1">
        <f>SQRT(D10)</f>
        <v>0.25690465157330261</v>
      </c>
      <c r="E3" s="1">
        <f>SQRT(E11)</f>
        <v>0.15811388300841897</v>
      </c>
      <c r="F3" s="1">
        <f>SQRT(F12)</f>
        <v>0.12609520212918493</v>
      </c>
      <c r="G3" s="1">
        <f>SQRT(G13)</f>
        <v>0.24083189157584592</v>
      </c>
    </row>
    <row r="4" spans="2:15" x14ac:dyDescent="0.2">
      <c r="B4" t="s">
        <v>6</v>
      </c>
      <c r="C4" s="1">
        <v>5.0000000000000001E-3</v>
      </c>
    </row>
    <row r="5" spans="2:15" x14ac:dyDescent="0.2">
      <c r="C5">
        <v>1</v>
      </c>
      <c r="D5">
        <v>1</v>
      </c>
      <c r="E5">
        <v>1</v>
      </c>
      <c r="F5">
        <v>1</v>
      </c>
      <c r="G5">
        <v>1</v>
      </c>
    </row>
    <row r="7" spans="2:15" x14ac:dyDescent="0.2">
      <c r="B7" s="2" t="s">
        <v>19</v>
      </c>
      <c r="C7" s="2"/>
      <c r="D7" s="2"/>
      <c r="E7" s="2"/>
      <c r="F7" s="2"/>
      <c r="G7" s="2"/>
    </row>
    <row r="8" spans="2:15" x14ac:dyDescent="0.2">
      <c r="C8" t="s">
        <v>0</v>
      </c>
      <c r="D8" t="s">
        <v>1</v>
      </c>
      <c r="E8" t="s">
        <v>2</v>
      </c>
      <c r="F8" t="s">
        <v>3</v>
      </c>
      <c r="G8" t="s">
        <v>4</v>
      </c>
      <c r="J8" t="s">
        <v>14</v>
      </c>
    </row>
    <row r="9" spans="2:15" x14ac:dyDescent="0.2">
      <c r="B9" t="s">
        <v>0</v>
      </c>
      <c r="C9">
        <v>1.3899999999999999E-2</v>
      </c>
      <c r="D9">
        <v>-2.3999999999999998E-3</v>
      </c>
      <c r="E9">
        <v>8.0000000000000002E-3</v>
      </c>
      <c r="F9">
        <v>-9.7000000000000003E-3</v>
      </c>
      <c r="G9">
        <v>8.8999999999999999E-3</v>
      </c>
      <c r="K9" cm="1">
        <f t="array" ref="K9:O13">MINVERSE(C9:G13)</f>
        <v>365.30375920272883</v>
      </c>
      <c r="L9">
        <v>10.897071053055061</v>
      </c>
      <c r="M9">
        <v>-84.024271039966621</v>
      </c>
      <c r="N9">
        <v>268.00089820667722</v>
      </c>
      <c r="O9">
        <v>-87.614202411920843</v>
      </c>
    </row>
    <row r="10" spans="2:15" x14ac:dyDescent="0.2">
      <c r="B10" t="s">
        <v>1</v>
      </c>
      <c r="C10">
        <v>-2.3999999999999998E-3</v>
      </c>
      <c r="D10">
        <v>6.6000000000000003E-2</v>
      </c>
      <c r="E10">
        <v>2.0999999999999999E-3</v>
      </c>
      <c r="F10">
        <v>1.9E-3</v>
      </c>
      <c r="G10">
        <v>2E-3</v>
      </c>
      <c r="K10">
        <v>10.897071053055059</v>
      </c>
      <c r="L10">
        <v>15.573377712655224</v>
      </c>
      <c r="M10">
        <v>-3.8187165732926309</v>
      </c>
      <c r="N10">
        <v>6.1530729583012951</v>
      </c>
      <c r="O10">
        <v>-2.6807461623853017</v>
      </c>
    </row>
    <row r="11" spans="2:15" x14ac:dyDescent="0.2">
      <c r="B11" t="s">
        <v>2</v>
      </c>
      <c r="C11">
        <v>8.0000000000000002E-3</v>
      </c>
      <c r="D11">
        <v>2.0999999999999999E-3</v>
      </c>
      <c r="E11">
        <v>2.5000000000000001E-2</v>
      </c>
      <c r="F11">
        <v>-6.9999999999999999E-4</v>
      </c>
      <c r="G11">
        <v>7.4999999999999997E-3</v>
      </c>
      <c r="K11">
        <v>-84.024271039966649</v>
      </c>
      <c r="L11">
        <v>-3.8187165732926318</v>
      </c>
      <c r="M11">
        <v>61.479644773595197</v>
      </c>
      <c r="N11">
        <v>-56.033309117648976</v>
      </c>
      <c r="O11">
        <v>13.866538320188447</v>
      </c>
    </row>
    <row r="12" spans="2:15" x14ac:dyDescent="0.2">
      <c r="B12" t="s">
        <v>3</v>
      </c>
      <c r="C12">
        <v>-9.7000000000000003E-3</v>
      </c>
      <c r="D12">
        <v>1.9E-3</v>
      </c>
      <c r="E12">
        <v>-6.9999999999999999E-4</v>
      </c>
      <c r="F12">
        <v>1.5900000000000001E-2</v>
      </c>
      <c r="G12">
        <v>9.1000000000000004E-3</v>
      </c>
      <c r="K12">
        <v>268.00089820667728</v>
      </c>
      <c r="L12">
        <v>6.1530729583012942</v>
      </c>
      <c r="M12">
        <v>-56.033309117648969</v>
      </c>
      <c r="N12">
        <v>266.64290695292487</v>
      </c>
      <c r="O12">
        <v>-75.926116807677232</v>
      </c>
    </row>
    <row r="13" spans="2:15" x14ac:dyDescent="0.2">
      <c r="B13" t="s">
        <v>4</v>
      </c>
      <c r="C13">
        <v>8.8999999999999999E-3</v>
      </c>
      <c r="D13">
        <v>2E-3</v>
      </c>
      <c r="E13">
        <v>7.4999999999999997E-3</v>
      </c>
      <c r="F13">
        <v>9.1000000000000004E-3</v>
      </c>
      <c r="G13">
        <v>5.8000000000000003E-2</v>
      </c>
      <c r="K13">
        <v>-87.614202411920857</v>
      </c>
      <c r="L13">
        <v>-2.6807461623853017</v>
      </c>
      <c r="M13">
        <v>13.866538320188445</v>
      </c>
      <c r="N13">
        <v>-75.926116807677218</v>
      </c>
      <c r="O13">
        <v>40.897526195505435</v>
      </c>
    </row>
    <row r="15" spans="2:15" x14ac:dyDescent="0.2">
      <c r="B15" s="3" t="s">
        <v>20</v>
      </c>
      <c r="C15" s="3"/>
      <c r="D15" s="3"/>
      <c r="E15" s="3"/>
      <c r="F15" s="3"/>
      <c r="G15" s="3"/>
      <c r="J15" t="s">
        <v>12</v>
      </c>
    </row>
    <row r="16" spans="2:15" x14ac:dyDescent="0.2">
      <c r="B16" s="3"/>
      <c r="C16" s="3"/>
      <c r="D16" s="3"/>
      <c r="E16" s="3"/>
      <c r="F16" s="3"/>
      <c r="G16" s="3"/>
      <c r="K16" cm="1">
        <f t="array" ref="K16:O16">MMULT(C5:G5,_xlfn.ANCHORARRAY(K9))</f>
        <v>472.56325501057364</v>
      </c>
      <c r="L16">
        <v>26.124058988333648</v>
      </c>
      <c r="M16">
        <v>-68.530113637124586</v>
      </c>
      <c r="N16">
        <v>408.83745219257725</v>
      </c>
      <c r="O16">
        <v>-111.45700086628949</v>
      </c>
    </row>
    <row r="17" spans="1:17" x14ac:dyDescent="0.2">
      <c r="K17" cm="1">
        <f t="array" ref="K17">MMULT(_xlfn.ANCHORARRAY(K16),TRANSPOSE(C5:G5))</f>
        <v>727.53765168807047</v>
      </c>
      <c r="Q17">
        <f>K17*K23-K20^2</f>
        <v>7.1512063663262779</v>
      </c>
    </row>
    <row r="18" spans="1:17" x14ac:dyDescent="0.2">
      <c r="J18" t="s">
        <v>13</v>
      </c>
    </row>
    <row r="19" spans="1:17" x14ac:dyDescent="0.2">
      <c r="K19" cm="1">
        <f t="array" ref="K19:O19">MMULT(C2:G2,_xlfn.ANCHORARRAY(K9))</f>
        <v>8.1319665664580327</v>
      </c>
      <c r="L19">
        <v>0.26054090068416147</v>
      </c>
      <c r="M19">
        <v>-0.60399340592829254</v>
      </c>
      <c r="N19">
        <v>7.0751830703349885</v>
      </c>
      <c r="O19">
        <v>-1.9267206834212243</v>
      </c>
    </row>
    <row r="20" spans="1:17" x14ac:dyDescent="0.2">
      <c r="A20" t="s">
        <v>16</v>
      </c>
      <c r="B20" t="s">
        <v>17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18</v>
      </c>
      <c r="K20" cm="1">
        <f t="array" ref="K20">MMULT(_xlfn.ANCHORARRAY(K19),TRANSPOSE(C5:G5))</f>
        <v>12.936976448127664</v>
      </c>
    </row>
    <row r="21" spans="1:17" x14ac:dyDescent="0.2">
      <c r="A21">
        <v>-0.02</v>
      </c>
      <c r="B21">
        <f>SQRT($K$17/($K$17*$K$23-$K$20^2)*(A21-$K$20/$K$17)^2+1/$K$17)</f>
        <v>0.38288382446998964</v>
      </c>
      <c r="C21" cm="1">
        <f t="array" ref="C21:G21">(A21*$K$17-$K$20)/($K$17*$K$23-$K$20^2)*_xlfn.ANCHORARRAY($K$22)+(-A21*$K$20+$K$23)/($K$17*$K$23-$K$20^2)*_xlfn.ANCHORARRAY($K$16)</f>
        <v>1.6915488682202913</v>
      </c>
      <c r="D21">
        <v>0.82001586800644333</v>
      </c>
      <c r="E21">
        <v>-2.4565867813923807</v>
      </c>
      <c r="F21">
        <v>1.3103686456040435</v>
      </c>
      <c r="G21">
        <v>-0.36534660043840894</v>
      </c>
      <c r="H21">
        <f>SUM(_xlfn.ANCHORARRAY(C21))</f>
        <v>0.99999999999998845</v>
      </c>
      <c r="J21" t="s">
        <v>15</v>
      </c>
    </row>
    <row r="22" spans="1:17" x14ac:dyDescent="0.2">
      <c r="A22">
        <f>A21+0.001</f>
        <v>-1.9E-2</v>
      </c>
      <c r="B22">
        <f t="shared" ref="B22:B85" si="0">SQRT($K$17/($K$17*$K$23-$K$20^2)*(A22-$K$20/$K$17)^2+1/$K$17)</f>
        <v>0.37284605547281013</v>
      </c>
      <c r="C22" cm="1">
        <f t="array" ref="C22:G22">(A22*$K$17-$K$20)/($K$17*$K$23-$K$20^2)*_xlfn.ANCHORARRAY($K$22)+(-A22*$K$20+$K$23)/($K$17*$K$23-$K$20^2)*_xlfn.ANCHORARRAY($K$16)</f>
        <v>1.6639692081108812</v>
      </c>
      <c r="D22">
        <v>0.79926230375356866</v>
      </c>
      <c r="E22">
        <v>-2.3940596357582722</v>
      </c>
      <c r="F22">
        <v>1.2905596222565698</v>
      </c>
      <c r="G22">
        <v>-0.35973149836275198</v>
      </c>
      <c r="H22">
        <f t="shared" ref="H22:H47" si="1">SUM(_xlfn.ANCHORARRAY(C22))</f>
        <v>0.99999999999999556</v>
      </c>
      <c r="K22" cm="1">
        <f t="array" ref="K22:O22">MMULT(C2:G2,_xlfn.ANCHORARRAY(K9))</f>
        <v>8.1319665664580327</v>
      </c>
      <c r="L22">
        <v>0.26054090068416147</v>
      </c>
      <c r="M22">
        <v>-0.60399340592829254</v>
      </c>
      <c r="N22">
        <v>7.0751830703349885</v>
      </c>
      <c r="O22">
        <v>-1.9267206834212243</v>
      </c>
    </row>
    <row r="23" spans="1:17" x14ac:dyDescent="0.2">
      <c r="A23">
        <f t="shared" ref="A23:A86" si="2">A22+0.001</f>
        <v>-1.7999999999999999E-2</v>
      </c>
      <c r="B23">
        <f t="shared" si="0"/>
        <v>0.36281098636549397</v>
      </c>
      <c r="C23" cm="1">
        <f t="array" ref="C23:G23">(A23*$K$17-$K$20)/($K$17*$K$23-$K$20^2)*_xlfn.ANCHORARRAY($K$22)+(-A23*$K$20+$K$23)/($K$17*$K$23-$K$20^2)*_xlfn.ANCHORARRAY($K$16)</f>
        <v>1.6363895480014676</v>
      </c>
      <c r="D23">
        <v>0.77850873950069377</v>
      </c>
      <c r="E23">
        <v>-2.3315324901241645</v>
      </c>
      <c r="F23">
        <v>1.2707505989090926</v>
      </c>
      <c r="G23">
        <v>-0.35411639628709324</v>
      </c>
      <c r="H23">
        <f t="shared" si="1"/>
        <v>0.99999999999999645</v>
      </c>
      <c r="K23" cm="1">
        <f t="array" ref="K23">MMULT(_xlfn.ANCHORARRAY(K22),TRANSPOSE(C2:G2))</f>
        <v>0.23987289947236928</v>
      </c>
    </row>
    <row r="24" spans="1:17" x14ac:dyDescent="0.2">
      <c r="A24">
        <f t="shared" si="2"/>
        <v>-1.6999999999999998E-2</v>
      </c>
      <c r="B24">
        <f t="shared" si="0"/>
        <v>0.35277884754952704</v>
      </c>
      <c r="C24" cm="1">
        <f t="array" ref="C24:G24">(A24*$K$17-$K$20)/($K$17*$K$23-$K$20^2)*_xlfn.ANCHORARRAY($K$22)+(-A24*$K$20+$K$23)/($K$17*$K$23-$K$20^2)*_xlfn.ANCHORARRAY($K$16)</f>
        <v>1.608809887892054</v>
      </c>
      <c r="D24">
        <v>0.75775517524781888</v>
      </c>
      <c r="E24">
        <v>-2.2690053444900569</v>
      </c>
      <c r="F24">
        <v>1.2509415755616153</v>
      </c>
      <c r="G24">
        <v>-0.34850129421143539</v>
      </c>
      <c r="H24">
        <f t="shared" si="1"/>
        <v>0.999999999999996</v>
      </c>
    </row>
    <row r="25" spans="1:17" x14ac:dyDescent="0.2">
      <c r="A25">
        <f t="shared" si="2"/>
        <v>-1.5999999999999997E-2</v>
      </c>
      <c r="B25">
        <f t="shared" si="0"/>
        <v>0.34274989633002534</v>
      </c>
      <c r="C25" cm="1">
        <f t="array" ref="C25:G25">(A25*$K$17-$K$20)/($K$17*$K$23-$K$20^2)*_xlfn.ANCHORARRAY($K$22)+(-A25*$K$20+$K$23)/($K$17*$K$23-$K$20^2)*_xlfn.ANCHORARRAY($K$16)</f>
        <v>1.5812302277826404</v>
      </c>
      <c r="D25">
        <v>0.73700161099494399</v>
      </c>
      <c r="E25">
        <v>-2.2064781988559488</v>
      </c>
      <c r="F25">
        <v>1.2311325522141381</v>
      </c>
      <c r="G25">
        <v>-0.34288619213577665</v>
      </c>
      <c r="H25">
        <f t="shared" si="1"/>
        <v>0.99999999999999689</v>
      </c>
    </row>
    <row r="26" spans="1:17" x14ac:dyDescent="0.2">
      <c r="A26">
        <f t="shared" si="2"/>
        <v>-1.4999999999999996E-2</v>
      </c>
      <c r="B26">
        <f t="shared" si="0"/>
        <v>0.33272442094789906</v>
      </c>
      <c r="C26" cm="1">
        <f t="array" ref="C26:G26">(A26*$K$17-$K$20)/($K$17*$K$23-$K$20^2)*_xlfn.ANCHORARRAY($K$22)+(-A26*$K$20+$K$23)/($K$17*$K$23-$K$20^2)*_xlfn.ANCHORARRAY($K$16)</f>
        <v>1.5536505676732233</v>
      </c>
      <c r="D26">
        <v>0.71624804674206899</v>
      </c>
      <c r="E26">
        <v>-2.1439510532218398</v>
      </c>
      <c r="F26">
        <v>1.2113235288666573</v>
      </c>
      <c r="G26">
        <v>-0.33727109006011791</v>
      </c>
      <c r="H26">
        <f t="shared" si="1"/>
        <v>0.99999999999999201</v>
      </c>
    </row>
    <row r="27" spans="1:17" x14ac:dyDescent="0.2">
      <c r="A27">
        <f t="shared" si="2"/>
        <v>-1.3999999999999995E-2</v>
      </c>
      <c r="B27">
        <f t="shared" si="0"/>
        <v>0.32270274535706572</v>
      </c>
      <c r="C27" cm="1">
        <f t="array" ref="C27:G27">(A27*$K$17-$K$20)/($K$17*$K$23-$K$20^2)*_xlfn.ANCHORARRAY($K$22)+(-A27*$K$20+$K$23)/($K$17*$K$23-$K$20^2)*_xlfn.ANCHORARRAY($K$16)</f>
        <v>1.5260709075638097</v>
      </c>
      <c r="D27">
        <v>0.69549448248919399</v>
      </c>
      <c r="E27">
        <v>-2.0814239075877321</v>
      </c>
      <c r="F27">
        <v>1.1915145055191836</v>
      </c>
      <c r="G27">
        <v>-0.33165598798445917</v>
      </c>
      <c r="H27">
        <f t="shared" si="1"/>
        <v>0.999999999999996</v>
      </c>
    </row>
    <row r="28" spans="1:17" x14ac:dyDescent="0.2">
      <c r="A28">
        <f t="shared" si="2"/>
        <v>-1.2999999999999994E-2</v>
      </c>
      <c r="B28">
        <f t="shared" si="0"/>
        <v>0.31268523491182099</v>
      </c>
      <c r="C28" cm="1">
        <f t="array" ref="C28:G28">(A28*$K$17-$K$20)/($K$17*$K$23-$K$20^2)*_xlfn.ANCHORARRAY($K$22)+(-A28*$K$20+$K$23)/($K$17*$K$23-$K$20^2)*_xlfn.ANCHORARRAY($K$16)</f>
        <v>1.498491247454389</v>
      </c>
      <c r="D28">
        <v>0.67474091823631888</v>
      </c>
      <c r="E28">
        <v>-2.0188967619536236</v>
      </c>
      <c r="F28">
        <v>1.1717054821717028</v>
      </c>
      <c r="G28">
        <v>-0.32604088590880043</v>
      </c>
      <c r="H28">
        <f t="shared" si="1"/>
        <v>0.99999999999998668</v>
      </c>
    </row>
    <row r="29" spans="1:17" x14ac:dyDescent="0.2">
      <c r="A29">
        <f t="shared" si="2"/>
        <v>-1.1999999999999993E-2</v>
      </c>
      <c r="B29">
        <f t="shared" si="0"/>
        <v>0.30267230317248223</v>
      </c>
      <c r="C29" cm="1">
        <f t="array" ref="C29:G29">(A29*$K$17-$K$20)/($K$17*$K$23-$K$20^2)*_xlfn.ANCHORARRAY($K$22)+(-A29*$K$20+$K$23)/($K$17*$K$23-$K$20^2)*_xlfn.ANCHORARRAY($K$16)</f>
        <v>1.470911587344979</v>
      </c>
      <c r="D29">
        <v>0.65398735398344421</v>
      </c>
      <c r="E29">
        <v>-1.9563696163195159</v>
      </c>
      <c r="F29">
        <v>1.1518964588242291</v>
      </c>
      <c r="G29">
        <v>-0.32042578383314346</v>
      </c>
      <c r="H29">
        <f t="shared" si="1"/>
        <v>0.99999999999999289</v>
      </c>
    </row>
    <row r="30" spans="1:17" x14ac:dyDescent="0.2">
      <c r="A30">
        <f t="shared" si="2"/>
        <v>-1.0999999999999992E-2</v>
      </c>
      <c r="B30">
        <f t="shared" si="0"/>
        <v>0.29266442009340704</v>
      </c>
      <c r="C30" cm="1">
        <f t="array" ref="C30:G30">(A30*$K$17-$K$20)/($K$17*$K$23-$K$20^2)*_xlfn.ANCHORARRAY($K$22)+(-A30*$K$20+$K$23)/($K$17*$K$23-$K$20^2)*_xlfn.ANCHORARRAY($K$16)</f>
        <v>1.4433319272355618</v>
      </c>
      <c r="D30">
        <v>0.6332337897305691</v>
      </c>
      <c r="E30">
        <v>-1.8938424706854078</v>
      </c>
      <c r="F30">
        <v>1.1320874354767518</v>
      </c>
      <c r="G30">
        <v>-0.31481068175748472</v>
      </c>
      <c r="H30">
        <f t="shared" si="1"/>
        <v>0.99999999999999023</v>
      </c>
    </row>
    <row r="31" spans="1:17" x14ac:dyDescent="0.2">
      <c r="A31">
        <f t="shared" si="2"/>
        <v>-9.9999999999999915E-3</v>
      </c>
      <c r="B31">
        <f t="shared" si="0"/>
        <v>0.28266212193091311</v>
      </c>
      <c r="C31" cm="1">
        <f t="array" ref="C31:G31">(A31*$K$17-$K$20)/($K$17*$K$23-$K$20^2)*_xlfn.ANCHORARRAY($K$22)+(-A31*$K$20+$K$23)/($K$17*$K$23-$K$20^2)*_xlfn.ANCHORARRAY($K$16)</f>
        <v>1.4157522671261482</v>
      </c>
      <c r="D31">
        <v>0.6124802254776941</v>
      </c>
      <c r="E31">
        <v>-1.8313153250512992</v>
      </c>
      <c r="F31">
        <v>1.1122784121292746</v>
      </c>
      <c r="G31">
        <v>-0.30919557968182598</v>
      </c>
      <c r="H31">
        <f t="shared" si="1"/>
        <v>0.99999999999999156</v>
      </c>
    </row>
    <row r="32" spans="1:17" x14ac:dyDescent="0.2">
      <c r="A32">
        <f t="shared" si="2"/>
        <v>-8.9999999999999906E-3</v>
      </c>
      <c r="B32">
        <f t="shared" si="0"/>
        <v>0.27266602330573464</v>
      </c>
      <c r="C32" cm="1">
        <f t="array" ref="C32:G32">(A32*$K$17-$K$20)/($K$17*$K$23-$K$20^2)*_xlfn.ANCHORARRAY($K$22)+(-A32*$K$20+$K$23)/($K$17*$K$23-$K$20^2)*_xlfn.ANCHORARRAY($K$16)</f>
        <v>1.3881726070167382</v>
      </c>
      <c r="D32">
        <v>0.59172666122481932</v>
      </c>
      <c r="E32">
        <v>-1.7687881794171918</v>
      </c>
      <c r="F32">
        <v>1.0924693887818009</v>
      </c>
      <c r="G32">
        <v>-0.30358047760616813</v>
      </c>
      <c r="H32">
        <f t="shared" si="1"/>
        <v>0.99999999999999845</v>
      </c>
    </row>
    <row r="33" spans="1:8" x14ac:dyDescent="0.2">
      <c r="A33">
        <f t="shared" si="2"/>
        <v>-7.9999999999999898E-3</v>
      </c>
      <c r="B33">
        <f t="shared" si="0"/>
        <v>0.26267683198417291</v>
      </c>
      <c r="C33" cm="1">
        <f t="array" ref="C33:G33">(A33*$K$17-$K$20)/($K$17*$K$23-$K$20^2)*_xlfn.ANCHORARRAY($K$22)+(-A33*$K$20+$K$23)/($K$17*$K$23-$K$20^2)*_xlfn.ANCHORARRAY($K$16)</f>
        <v>1.360592946907321</v>
      </c>
      <c r="D33">
        <v>0.57097309697194443</v>
      </c>
      <c r="E33">
        <v>-1.7062610337830832</v>
      </c>
      <c r="F33">
        <v>1.0726603654343236</v>
      </c>
      <c r="G33">
        <v>-0.29796537553050939</v>
      </c>
      <c r="H33">
        <f t="shared" si="1"/>
        <v>0.99999999999999645</v>
      </c>
    </row>
    <row r="34" spans="1:8" x14ac:dyDescent="0.2">
      <c r="A34">
        <f t="shared" si="2"/>
        <v>-6.9999999999999897E-3</v>
      </c>
      <c r="B34">
        <f t="shared" si="0"/>
        <v>0.25269536711645563</v>
      </c>
      <c r="C34" cm="1">
        <f t="array" ref="C34:G34">(A34*$K$17-$K$20)/($K$17*$K$23-$K$20^2)*_xlfn.ANCHORARRAY($K$22)+(-A34*$K$20+$K$23)/($K$17*$K$23-$K$20^2)*_xlfn.ANCHORARRAY($K$16)</f>
        <v>1.3330132867979039</v>
      </c>
      <c r="D34">
        <v>0.55021953271906932</v>
      </c>
      <c r="E34">
        <v>-1.6437338881489751</v>
      </c>
      <c r="F34">
        <v>1.0528513420868428</v>
      </c>
      <c r="G34">
        <v>-0.29235027345485065</v>
      </c>
      <c r="H34">
        <f t="shared" si="1"/>
        <v>0.99999999999999023</v>
      </c>
    </row>
    <row r="35" spans="1:8" x14ac:dyDescent="0.2">
      <c r="A35">
        <f t="shared" si="2"/>
        <v>-5.9999999999999897E-3</v>
      </c>
      <c r="B35">
        <f t="shared" si="0"/>
        <v>0.2427225819078235</v>
      </c>
      <c r="C35" cm="1">
        <f t="array" ref="C35:G35">(A35*$K$17-$K$20)/($K$17*$K$23-$K$20^2)*_xlfn.ANCHORARRAY($K$22)+(-A35*$K$20+$K$23)/($K$17*$K$23-$K$20^2)*_xlfn.ANCHORARRAY($K$16)</f>
        <v>1.3054336266884903</v>
      </c>
      <c r="D35">
        <v>0.52946596846619465</v>
      </c>
      <c r="E35">
        <v>-1.5812067425148675</v>
      </c>
      <c r="F35">
        <v>1.0330423187393691</v>
      </c>
      <c r="G35">
        <v>-0.28673517137919369</v>
      </c>
      <c r="H35">
        <f t="shared" si="1"/>
        <v>0.99999999999999289</v>
      </c>
    </row>
    <row r="36" spans="1:8" x14ac:dyDescent="0.2">
      <c r="A36">
        <f t="shared" si="2"/>
        <v>-4.9999999999999897E-3</v>
      </c>
      <c r="B36">
        <f t="shared" si="0"/>
        <v>0.23275959202335958</v>
      </c>
      <c r="C36" cm="1">
        <f t="array" ref="C36:G36">(A36*$K$17-$K$20)/($K$17*$K$23-$K$20^2)*_xlfn.ANCHORARRAY($K$22)+(-A36*$K$20+$K$23)/($K$17*$K$23-$K$20^2)*_xlfn.ANCHORARRAY($K$16)</f>
        <v>1.2778539665790767</v>
      </c>
      <c r="D36">
        <v>0.50871240421331954</v>
      </c>
      <c r="E36">
        <v>-1.5186795968807592</v>
      </c>
      <c r="F36">
        <v>1.0132332953918919</v>
      </c>
      <c r="G36">
        <v>-0.28112006930353406</v>
      </c>
      <c r="H36">
        <f t="shared" si="1"/>
        <v>0.99999999999999489</v>
      </c>
    </row>
    <row r="37" spans="1:8" x14ac:dyDescent="0.2">
      <c r="A37">
        <f t="shared" si="2"/>
        <v>-3.9999999999999897E-3</v>
      </c>
      <c r="B37">
        <f t="shared" si="0"/>
        <v>0.22280771147956799</v>
      </c>
      <c r="C37" cm="1">
        <f t="array" ref="C37:G37">(A37*$K$17-$K$20)/($K$17*$K$23-$K$20^2)*_xlfn.ANCHORARRAY($K$22)+(-A37*$K$20+$K$23)/($K$17*$K$23-$K$20^2)*_xlfn.ANCHORARRAY($K$16)</f>
        <v>1.2502743064696631</v>
      </c>
      <c r="D37">
        <v>0.48795883996044476</v>
      </c>
      <c r="E37">
        <v>-1.456152451246651</v>
      </c>
      <c r="F37">
        <v>0.99342427204441464</v>
      </c>
      <c r="G37">
        <v>-0.27550496722787621</v>
      </c>
      <c r="H37">
        <f t="shared" si="1"/>
        <v>0.99999999999999512</v>
      </c>
    </row>
    <row r="38" spans="1:8" x14ac:dyDescent="0.2">
      <c r="A38">
        <f t="shared" si="2"/>
        <v>-2.9999999999999897E-3</v>
      </c>
      <c r="B38">
        <f t="shared" si="0"/>
        <v>0.21286849841074404</v>
      </c>
      <c r="C38" cm="1">
        <f t="array" ref="C38:G38">(A38*$K$17-$K$20)/($K$17*$K$23-$K$20^2)*_xlfn.ANCHORARRAY($K$22)+(-A38*$K$20+$K$23)/($K$17*$K$23-$K$20^2)*_xlfn.ANCHORARRAY($K$16)</f>
        <v>1.2226946463602459</v>
      </c>
      <c r="D38">
        <v>0.46720527570756964</v>
      </c>
      <c r="E38">
        <v>-1.3936253056125429</v>
      </c>
      <c r="F38">
        <v>0.97361524869693561</v>
      </c>
      <c r="G38">
        <v>-0.26988986515221747</v>
      </c>
      <c r="H38">
        <f t="shared" si="1"/>
        <v>0.99999999999999067</v>
      </c>
    </row>
    <row r="39" spans="1:8" x14ac:dyDescent="0.2">
      <c r="A39">
        <f t="shared" si="2"/>
        <v>-1.9999999999999896E-3</v>
      </c>
      <c r="B39">
        <f t="shared" si="0"/>
        <v>0.20294381400163045</v>
      </c>
      <c r="C39" cm="1">
        <f t="array" ref="C39:G39">(A39*$K$17-$K$20)/($K$17*$K$23-$K$20^2)*_xlfn.ANCHORARRAY($K$22)+(-A39*$K$20+$K$23)/($K$17*$K$23-$K$20^2)*_xlfn.ANCHORARRAY($K$16)</f>
        <v>1.1951149862508359</v>
      </c>
      <c r="D39">
        <v>0.44645171145469498</v>
      </c>
      <c r="E39">
        <v>-1.3310981599784353</v>
      </c>
      <c r="F39">
        <v>0.95380622534946369</v>
      </c>
      <c r="G39">
        <v>-0.26427476307655917</v>
      </c>
      <c r="H39">
        <f t="shared" si="1"/>
        <v>1</v>
      </c>
    </row>
    <row r="40" spans="1:8" x14ac:dyDescent="0.2">
      <c r="A40">
        <f t="shared" si="2"/>
        <v>-9.9999999999998961E-4</v>
      </c>
      <c r="B40">
        <f t="shared" si="0"/>
        <v>0.1930358991804704</v>
      </c>
      <c r="C40" cm="1">
        <f t="array" ref="C40:G40">(A40*$K$17-$K$20)/($K$17*$K$23-$K$20^2)*_xlfn.ANCHORARRAY($K$22)+(-A40*$K$20+$K$23)/($K$17*$K$23-$K$20^2)*_xlfn.ANCHORARRAY($K$16)</f>
        <v>1.167535326141417</v>
      </c>
      <c r="D40">
        <v>0.42569814720181987</v>
      </c>
      <c r="E40">
        <v>-1.2685710143443272</v>
      </c>
      <c r="F40">
        <v>0.93399720200198466</v>
      </c>
      <c r="G40">
        <v>-0.25865966100090088</v>
      </c>
      <c r="H40">
        <f t="shared" si="1"/>
        <v>0.99999999999999334</v>
      </c>
    </row>
    <row r="41" spans="1:8" x14ac:dyDescent="0.2">
      <c r="A41">
        <f t="shared" si="2"/>
        <v>1.0408340855860843E-17</v>
      </c>
      <c r="B41">
        <f t="shared" si="0"/>
        <v>0.18314747557173153</v>
      </c>
      <c r="C41" cm="1">
        <f t="array" ref="C41:G41">(A41*$K$17-$K$20)/($K$17*$K$23-$K$20^2)*_xlfn.ANCHORARRAY($K$22)+(-A41*$K$20+$K$23)/($K$17*$K$23-$K$20^2)*_xlfn.ANCHORARRAY($K$16)</f>
        <v>1.1399556660320052</v>
      </c>
      <c r="D41">
        <v>0.40494458294894498</v>
      </c>
      <c r="E41">
        <v>-1.2060438687102191</v>
      </c>
      <c r="F41">
        <v>0.91418817865450741</v>
      </c>
      <c r="G41">
        <v>-0.25304455892524258</v>
      </c>
      <c r="H41">
        <f t="shared" si="1"/>
        <v>0.999999999999996</v>
      </c>
    </row>
    <row r="42" spans="1:8" x14ac:dyDescent="0.2">
      <c r="A42">
        <f t="shared" si="2"/>
        <v>1.0000000000000104E-3</v>
      </c>
      <c r="B42">
        <f t="shared" si="0"/>
        <v>0.17328188003707765</v>
      </c>
      <c r="C42" cm="1">
        <f t="array" ref="C42:G42">(A42*$K$17-$K$20)/($K$17*$K$23-$K$20^2)*_xlfn.ANCHORARRAY($K$22)+(-A42*$K$20+$K$23)/($K$17*$K$23-$K$20^2)*_xlfn.ANCHORARRAY($K$16)</f>
        <v>1.112376005922588</v>
      </c>
      <c r="D42">
        <v>0.38419101869607003</v>
      </c>
      <c r="E42">
        <v>-1.1435167230761107</v>
      </c>
      <c r="F42">
        <v>0.89437915530702838</v>
      </c>
      <c r="G42">
        <v>-0.24742945684958384</v>
      </c>
      <c r="H42">
        <f t="shared" si="1"/>
        <v>0.99999999999999178</v>
      </c>
    </row>
    <row r="43" spans="1:8" x14ac:dyDescent="0.2">
      <c r="A43">
        <f t="shared" si="2"/>
        <v>2.0000000000000104E-3</v>
      </c>
      <c r="B43">
        <f t="shared" si="0"/>
        <v>0.16344324640397734</v>
      </c>
      <c r="C43" cm="1">
        <f t="array" ref="C43:G43">(A43*$K$17-$K$20)/($K$17*$K$23-$K$20^2)*_xlfn.ANCHORARRAY($K$22)+(-A43*$K$20+$K$23)/($K$17*$K$23-$K$20^2)*_xlfn.ANCHORARRAY($K$16)</f>
        <v>1.0847963458131726</v>
      </c>
      <c r="D43">
        <v>0.36343745444319514</v>
      </c>
      <c r="E43">
        <v>-1.0809895774420026</v>
      </c>
      <c r="F43">
        <v>0.87457013195955469</v>
      </c>
      <c r="G43">
        <v>-0.2418143547739251</v>
      </c>
      <c r="H43">
        <f t="shared" si="1"/>
        <v>0.99999999999999467</v>
      </c>
    </row>
    <row r="44" spans="1:8" x14ac:dyDescent="0.2">
      <c r="A44">
        <f t="shared" si="2"/>
        <v>3.0000000000000105E-3</v>
      </c>
      <c r="B44">
        <f t="shared" si="0"/>
        <v>0.15363675454122053</v>
      </c>
      <c r="C44" cm="1">
        <f t="array" ref="C44:G44">(A44*$K$17-$K$20)/($K$17*$K$23-$K$20^2)*_xlfn.ANCHORARRAY($K$22)+(-A44*$K$20+$K$23)/($K$17*$K$23-$K$20^2)*_xlfn.ANCHORARRAY($K$16)</f>
        <v>1.0572166857037608</v>
      </c>
      <c r="D44">
        <v>0.34268389019032025</v>
      </c>
      <c r="E44">
        <v>-1.018462431807895</v>
      </c>
      <c r="F44">
        <v>0.85476110861207744</v>
      </c>
      <c r="G44">
        <v>-0.23619925269826725</v>
      </c>
      <c r="H44">
        <f t="shared" si="1"/>
        <v>0.99999999999999623</v>
      </c>
    </row>
    <row r="45" spans="1:8" x14ac:dyDescent="0.2">
      <c r="A45">
        <f t="shared" si="2"/>
        <v>4.0000000000000105E-3</v>
      </c>
      <c r="B45">
        <f t="shared" si="0"/>
        <v>0.14386897720442773</v>
      </c>
      <c r="C45" cm="1">
        <f t="array" ref="C45:G45">(A45*$K$17-$K$20)/($K$17*$K$23-$K$20^2)*_xlfn.ANCHORARRAY($K$22)+(-A45*$K$20+$K$23)/($K$17*$K$23-$K$20^2)*_xlfn.ANCHORARRAY($K$16)</f>
        <v>1.0296370255943454</v>
      </c>
      <c r="D45">
        <v>0.32193032593744531</v>
      </c>
      <c r="E45">
        <v>-0.95593528617378687</v>
      </c>
      <c r="F45">
        <v>0.83495208526460019</v>
      </c>
      <c r="G45">
        <v>-0.23058415062260895</v>
      </c>
      <c r="H45">
        <f t="shared" si="1"/>
        <v>0.99999999999999512</v>
      </c>
    </row>
    <row r="46" spans="1:8" x14ac:dyDescent="0.2">
      <c r="A46">
        <f t="shared" si="2"/>
        <v>5.0000000000000105E-3</v>
      </c>
      <c r="B46">
        <f t="shared" si="0"/>
        <v>0.13414837145018926</v>
      </c>
      <c r="C46" cm="1">
        <f t="array" ref="C46:G46">(A46*$K$17-$K$20)/($K$17*$K$23-$K$20^2)*_xlfn.ANCHORARRAY($K$22)+(-A46*$K$20+$K$23)/($K$17*$K$23-$K$20^2)*_xlfn.ANCHORARRAY($K$16)</f>
        <v>1.0020573654849319</v>
      </c>
      <c r="D46">
        <v>0.3011767616845703</v>
      </c>
      <c r="E46">
        <v>-0.89340814053967865</v>
      </c>
      <c r="F46">
        <v>0.81514306191712294</v>
      </c>
      <c r="G46">
        <v>-0.22496904854695021</v>
      </c>
      <c r="H46">
        <f t="shared" si="1"/>
        <v>0.99999999999999645</v>
      </c>
    </row>
    <row r="47" spans="1:8" x14ac:dyDescent="0.2">
      <c r="A47">
        <f t="shared" si="2"/>
        <v>6.0000000000000105E-3</v>
      </c>
      <c r="B47">
        <f t="shared" si="0"/>
        <v>0.12448598808150532</v>
      </c>
      <c r="C47" cm="1">
        <f t="array" ref="C47:G47">(A47*$K$17-$K$20)/($K$17*$K$23-$K$20^2)*_xlfn.ANCHORARRAY($K$22)+(-A47*$K$20+$K$23)/($K$17*$K$23-$K$20^2)*_xlfn.ANCHORARRAY($K$16)</f>
        <v>0.97447770537551648</v>
      </c>
      <c r="D47">
        <v>0.28042319743169541</v>
      </c>
      <c r="E47">
        <v>-0.83088099490557077</v>
      </c>
      <c r="F47">
        <v>0.79533403856964746</v>
      </c>
      <c r="G47">
        <v>-0.21935394647129236</v>
      </c>
      <c r="H47">
        <f t="shared" si="1"/>
        <v>0.999999999999996</v>
      </c>
    </row>
    <row r="48" spans="1:8" x14ac:dyDescent="0.2">
      <c r="A48">
        <f t="shared" si="2"/>
        <v>7.0000000000000106E-3</v>
      </c>
      <c r="B48">
        <f t="shared" si="0"/>
        <v>0.11489651691639882</v>
      </c>
      <c r="C48" cm="1">
        <f t="array" ref="C48:G48">(A48*$K$17-$K$20)/($K$17*$K$23-$K$20^2)*_xlfn.ANCHORARRAY($K$22)+(-A48*$K$20+$K$23)/($K$17*$K$23-$K$20^2)*_xlfn.ANCHORARRAY($K$16)</f>
        <v>0.94689804526610111</v>
      </c>
      <c r="D48">
        <v>0.25966963317882058</v>
      </c>
      <c r="E48">
        <v>-0.76835384927146266</v>
      </c>
      <c r="F48">
        <v>0.77552501522217021</v>
      </c>
      <c r="G48">
        <v>-0.21373884439563362</v>
      </c>
      <c r="H48">
        <f t="shared" ref="H48:H100" si="3">SUM(_xlfn.ANCHORARRAY(C48))</f>
        <v>0.99999999999999556</v>
      </c>
    </row>
    <row r="49" spans="1:8" x14ac:dyDescent="0.2">
      <c r="A49">
        <f t="shared" si="2"/>
        <v>8.0000000000000106E-3</v>
      </c>
      <c r="B49">
        <f t="shared" si="0"/>
        <v>0.10539986088896353</v>
      </c>
      <c r="C49" cm="1">
        <f t="array" ref="C49:G49">(A49*$K$17-$K$20)/($K$17*$K$23-$K$20^2)*_xlfn.ANCHORARRAY($K$22)+(-A49*$K$20+$K$23)/($K$17*$K$23-$K$20^2)*_xlfn.ANCHORARRAY($K$16)</f>
        <v>0.91931838515668751</v>
      </c>
      <c r="D49">
        <v>0.23891606892594558</v>
      </c>
      <c r="E49">
        <v>-0.70582670363735456</v>
      </c>
      <c r="F49">
        <v>0.75571599187469296</v>
      </c>
      <c r="G49">
        <v>-0.20812374231997532</v>
      </c>
      <c r="H49">
        <f t="shared" si="3"/>
        <v>0.999999999999996</v>
      </c>
    </row>
    <row r="50" spans="1:8" x14ac:dyDescent="0.2">
      <c r="A50">
        <f t="shared" si="2"/>
        <v>9.0000000000000115E-3</v>
      </c>
      <c r="B50">
        <f t="shared" si="0"/>
        <v>9.6023561985099884E-2</v>
      </c>
      <c r="C50" cm="1">
        <f t="array" ref="C50:G50">(A50*$K$17-$K$20)/($K$17*$K$23-$K$20^2)*_xlfn.ANCHORARRAY($K$22)+(-A50*$K$20+$K$23)/($K$17*$K$23-$K$20^2)*_xlfn.ANCHORARRAY($K$16)</f>
        <v>0.89173872504727303</v>
      </c>
      <c r="D50">
        <v>0.21816250467307066</v>
      </c>
      <c r="E50">
        <v>-0.64329955800324645</v>
      </c>
      <c r="F50">
        <v>0.73590696852721571</v>
      </c>
      <c r="G50">
        <v>-0.20250864024431681</v>
      </c>
      <c r="H50">
        <f t="shared" si="3"/>
        <v>0.99999999999999623</v>
      </c>
    </row>
    <row r="51" spans="1:8" x14ac:dyDescent="0.2">
      <c r="A51">
        <f t="shared" si="2"/>
        <v>1.0000000000000012E-2</v>
      </c>
      <c r="B51">
        <f t="shared" si="0"/>
        <v>8.6806629598209173E-2</v>
      </c>
      <c r="C51" cm="1">
        <f t="array" ref="C51:G51">(A51*$K$17-$K$20)/($K$17*$K$23-$K$20^2)*_xlfn.ANCHORARRAY($K$22)+(-A51*$K$20+$K$23)/($K$17*$K$23-$K$20^2)*_xlfn.ANCHORARRAY($K$16)</f>
        <v>0.86415906493785943</v>
      </c>
      <c r="D51">
        <v>0.19740894042019574</v>
      </c>
      <c r="E51">
        <v>-0.58077241236913868</v>
      </c>
      <c r="F51">
        <v>0.71609794517974024</v>
      </c>
      <c r="G51">
        <v>-0.19689353816865873</v>
      </c>
      <c r="H51">
        <f t="shared" si="3"/>
        <v>0.999999999999998</v>
      </c>
    </row>
    <row r="52" spans="1:8" x14ac:dyDescent="0.2">
      <c r="A52">
        <f t="shared" si="2"/>
        <v>1.1000000000000013E-2</v>
      </c>
      <c r="B52">
        <f t="shared" si="0"/>
        <v>7.7805720439412182E-2</v>
      </c>
      <c r="C52" cm="1">
        <f t="array" ref="C52:G52">(A52*$K$17-$K$20)/($K$17*$K$23-$K$20^2)*_xlfn.ANCHORARRAY($K$22)+(-A52*$K$20+$K$23)/($K$17*$K$23-$K$20^2)*_xlfn.ANCHORARRAY($K$16)</f>
        <v>0.83657940482844317</v>
      </c>
      <c r="D52">
        <v>0.17665537616732077</v>
      </c>
      <c r="E52">
        <v>-0.51824526673503024</v>
      </c>
      <c r="F52">
        <v>0.6962889218322621</v>
      </c>
      <c r="G52">
        <v>-0.19127843609300021</v>
      </c>
      <c r="H52">
        <f t="shared" si="3"/>
        <v>0.99999999999999578</v>
      </c>
    </row>
    <row r="53" spans="1:8" x14ac:dyDescent="0.2">
      <c r="A53">
        <f t="shared" si="2"/>
        <v>1.2000000000000014E-2</v>
      </c>
      <c r="B53">
        <f t="shared" si="0"/>
        <v>6.9105296678273156E-2</v>
      </c>
      <c r="C53" cm="1">
        <f t="array" ref="C53:G53">(A53*$K$17-$K$20)/($K$17*$K$23-$K$20^2)*_xlfn.ANCHORARRAY($K$22)+(-A53*$K$20+$K$23)/($K$17*$K$23-$K$20^2)*_xlfn.ANCHORARRAY($K$16)</f>
        <v>0.80899974471903136</v>
      </c>
      <c r="D53">
        <v>0.15590181191444594</v>
      </c>
      <c r="E53">
        <v>-0.45571812110092241</v>
      </c>
      <c r="F53">
        <v>0.67647989848478751</v>
      </c>
      <c r="G53">
        <v>-0.18566333401734236</v>
      </c>
      <c r="H53">
        <f t="shared" si="3"/>
        <v>1</v>
      </c>
    </row>
    <row r="54" spans="1:8" x14ac:dyDescent="0.2">
      <c r="A54">
        <f t="shared" si="2"/>
        <v>1.3000000000000015E-2</v>
      </c>
      <c r="B54">
        <f t="shared" si="0"/>
        <v>6.0834419779342425E-2</v>
      </c>
      <c r="C54" cm="1">
        <f t="array" ref="C54:G54">(A54*$K$17-$K$20)/($K$17*$K$23-$K$20^2)*_xlfn.ANCHORARRAY($K$22)+(-A54*$K$20+$K$23)/($K$17*$K$23-$K$20^2)*_xlfn.ANCHORARRAY($K$16)</f>
        <v>0.78142008460961465</v>
      </c>
      <c r="D54">
        <v>0.13514824766157088</v>
      </c>
      <c r="E54">
        <v>-0.39319097546681403</v>
      </c>
      <c r="F54">
        <v>0.65667087513730893</v>
      </c>
      <c r="G54">
        <v>-0.18004823194168329</v>
      </c>
      <c r="H54">
        <f t="shared" si="3"/>
        <v>0.999999999999997</v>
      </c>
    </row>
    <row r="55" spans="1:8" x14ac:dyDescent="0.2">
      <c r="A55">
        <f t="shared" si="2"/>
        <v>1.4000000000000016E-2</v>
      </c>
      <c r="B55">
        <f t="shared" si="0"/>
        <v>5.3193833625592914E-2</v>
      </c>
      <c r="C55" cm="1">
        <f t="array" ref="C55:G55">(A55*$K$17-$K$20)/($K$17*$K$23-$K$20^2)*_xlfn.ANCHORARRAY($K$22)+(-A55*$K$20+$K$23)/($K$17*$K$23-$K$20^2)*_xlfn.ANCHORARRAY($K$16)</f>
        <v>0.75384042450020017</v>
      </c>
      <c r="D55">
        <v>0.11439468340869599</v>
      </c>
      <c r="E55">
        <v>-0.33066382983270604</v>
      </c>
      <c r="F55">
        <v>0.63686185178983212</v>
      </c>
      <c r="G55">
        <v>-0.17443312986602499</v>
      </c>
      <c r="H55">
        <f t="shared" si="3"/>
        <v>0.99999999999999722</v>
      </c>
    </row>
    <row r="56" spans="1:8" x14ac:dyDescent="0.2">
      <c r="A56">
        <f t="shared" si="2"/>
        <v>1.5000000000000017E-2</v>
      </c>
      <c r="B56">
        <f t="shared" si="0"/>
        <v>4.6495311018275601E-2</v>
      </c>
      <c r="C56" cm="1">
        <f t="array" ref="C56:G56">(A56*$K$17-$K$20)/($K$17*$K$23-$K$20^2)*_xlfn.ANCHORARRAY($K$22)+(-A56*$K$20+$K$23)/($K$17*$K$23-$K$20^2)*_xlfn.ANCHORARRAY($K$16)</f>
        <v>0.72626076439078657</v>
      </c>
      <c r="D56">
        <v>9.3641119155821045E-2</v>
      </c>
      <c r="E56">
        <v>-0.26813668419859793</v>
      </c>
      <c r="F56">
        <v>0.61705282844235576</v>
      </c>
      <c r="G56">
        <v>-0.16881802779036681</v>
      </c>
      <c r="H56">
        <f t="shared" si="3"/>
        <v>0.99999999999999867</v>
      </c>
    </row>
    <row r="57" spans="1:8" x14ac:dyDescent="0.2">
      <c r="A57">
        <f t="shared" si="2"/>
        <v>1.6000000000000018E-2</v>
      </c>
      <c r="B57">
        <f t="shared" si="0"/>
        <v>4.1200930360684972E-2</v>
      </c>
      <c r="C57" cm="1">
        <f t="array" ref="C57:G57">(A57*$K$17-$K$20)/($K$17*$K$23-$K$20^2)*_xlfn.ANCHORARRAY($K$22)+(-A57*$K$20+$K$23)/($K$17*$K$23-$K$20^2)*_xlfn.ANCHORARRAY($K$16)</f>
        <v>0.69868110428137165</v>
      </c>
      <c r="D57">
        <v>7.2887554902946128E-2</v>
      </c>
      <c r="E57">
        <v>-0.20560953856448988</v>
      </c>
      <c r="F57">
        <v>0.59724380509487918</v>
      </c>
      <c r="G57">
        <v>-0.1632029257147084</v>
      </c>
      <c r="H57">
        <f t="shared" si="3"/>
        <v>0.99999999999999878</v>
      </c>
    </row>
    <row r="58" spans="1:8" x14ac:dyDescent="0.2">
      <c r="A58">
        <f>A57+0.001</f>
        <v>1.7000000000000019E-2</v>
      </c>
      <c r="B58">
        <f t="shared" si="0"/>
        <v>3.7903721235345161E-2</v>
      </c>
      <c r="C58" cm="1">
        <f t="array" ref="C58:G58">(A58*$K$17-$K$20)/($K$17*$K$23-$K$20^2)*_xlfn.ANCHORARRAY($K$22)+(-A58*$K$20+$K$23)/($K$17*$K$23-$K$20^2)*_xlfn.ANCHORARRAY($K$16)</f>
        <v>0.67110144417195561</v>
      </c>
      <c r="D58">
        <v>5.2133990650071127E-2</v>
      </c>
      <c r="E58">
        <v>-0.14308239293038161</v>
      </c>
      <c r="F58">
        <v>0.57743478174740115</v>
      </c>
      <c r="G58">
        <v>-0.15758782363904972</v>
      </c>
      <c r="H58">
        <f t="shared" si="3"/>
        <v>0.99999999999999645</v>
      </c>
    </row>
    <row r="59" spans="1:8" x14ac:dyDescent="0.2">
      <c r="A59">
        <f t="shared" si="2"/>
        <v>1.8000000000000019E-2</v>
      </c>
      <c r="B59">
        <f t="shared" si="0"/>
        <v>3.7139469697188864E-2</v>
      </c>
      <c r="C59" cm="1">
        <f t="array" ref="C59:G59">(A59*$K$17-$K$20)/($K$17*$K$23-$K$20^2)*_xlfn.ANCHORARRAY($K$22)+(-A59*$K$20+$K$23)/($K$17*$K$23-$K$20^2)*_xlfn.ANCHORARRAY($K$16)</f>
        <v>0.64352178406254301</v>
      </c>
      <c r="D59">
        <v>3.1380426397196265E-2</v>
      </c>
      <c r="E59">
        <v>-8.0555247296273697E-2</v>
      </c>
      <c r="F59">
        <v>0.55762575839992601</v>
      </c>
      <c r="G59">
        <v>-0.15197272156339181</v>
      </c>
      <c r="H59">
        <f t="shared" si="3"/>
        <v>0.99999999999999967</v>
      </c>
    </row>
    <row r="60" spans="1:8" x14ac:dyDescent="0.2">
      <c r="A60">
        <f t="shared" si="2"/>
        <v>1.900000000000002E-2</v>
      </c>
      <c r="B60">
        <f t="shared" si="0"/>
        <v>3.9057150949486509E-2</v>
      </c>
      <c r="C60" cm="1">
        <f t="array" ref="C60:G60">(A60*$K$17-$K$20)/($K$17*$K$23-$K$20^2)*_xlfn.ANCHORARRAY($K$22)+(-A60*$K$20+$K$23)/($K$17*$K$23-$K$20^2)*_xlfn.ANCHORARRAY($K$16)</f>
        <v>0.61594212395312686</v>
      </c>
      <c r="D60">
        <v>1.0626862144321257E-2</v>
      </c>
      <c r="E60">
        <v>-1.8028101662165411E-2</v>
      </c>
      <c r="F60">
        <v>0.53781673505244776</v>
      </c>
      <c r="G60">
        <v>-0.14635761948773304</v>
      </c>
      <c r="H60">
        <f t="shared" si="3"/>
        <v>0.99999999999999745</v>
      </c>
    </row>
    <row r="61" spans="1:8" x14ac:dyDescent="0.2">
      <c r="A61">
        <f t="shared" si="2"/>
        <v>2.0000000000000021E-2</v>
      </c>
      <c r="B61">
        <f t="shared" si="0"/>
        <v>4.3301900376247357E-2</v>
      </c>
      <c r="C61" cm="1">
        <f t="array" ref="C61:G61">(A61*$K$17-$K$20)/($K$17*$K$23-$K$20^2)*_xlfn.ANCHORARRAY($K$22)+(-A61*$K$20+$K$23)/($K$17*$K$23-$K$20^2)*_xlfn.ANCHORARRAY($K$16)</f>
        <v>0.5883624638437106</v>
      </c>
      <c r="D61">
        <v>-1.0126702108553751E-2</v>
      </c>
      <c r="E61">
        <v>4.4499043971942875E-2</v>
      </c>
      <c r="F61">
        <v>0.51800771170496951</v>
      </c>
      <c r="G61">
        <v>-0.14074251741207428</v>
      </c>
      <c r="H61">
        <f t="shared" si="3"/>
        <v>0.99999999999999512</v>
      </c>
    </row>
    <row r="62" spans="1:8" x14ac:dyDescent="0.2">
      <c r="A62">
        <f t="shared" si="2"/>
        <v>2.1000000000000022E-2</v>
      </c>
      <c r="B62">
        <f t="shared" si="0"/>
        <v>4.9275965917461612E-2</v>
      </c>
      <c r="C62" cm="1">
        <f t="array" ref="C62:G62">(A62*$K$17-$K$20)/($K$17*$K$23-$K$20^2)*_xlfn.ANCHORARRAY($K$22)+(-A62*$K$20+$K$23)/($K$17*$K$23-$K$20^2)*_xlfn.ANCHORARRAY($K$16)</f>
        <v>0.56078280373430012</v>
      </c>
      <c r="D62">
        <v>-3.0880266361428488E-2</v>
      </c>
      <c r="E62">
        <v>0.10702618960605048</v>
      </c>
      <c r="F62">
        <v>0.49819868835749648</v>
      </c>
      <c r="G62">
        <v>-0.13512741533641687</v>
      </c>
      <c r="H62">
        <f t="shared" si="3"/>
        <v>1.0000000000000018</v>
      </c>
    </row>
    <row r="63" spans="1:8" x14ac:dyDescent="0.2">
      <c r="A63">
        <f t="shared" si="2"/>
        <v>2.2000000000000023E-2</v>
      </c>
      <c r="B63">
        <f t="shared" si="0"/>
        <v>5.6432789785763174E-2</v>
      </c>
      <c r="C63" cm="1">
        <f t="array" ref="C63:G63">(A63*$K$17-$K$20)/($K$17*$K$23-$K$20^2)*_xlfn.ANCHORARRAY($K$22)+(-A63*$K$20+$K$23)/($K$17*$K$23-$K$20^2)*_xlfn.ANCHORARRAY($K$16)</f>
        <v>0.53320314362488519</v>
      </c>
      <c r="D63">
        <v>-5.1633830614303461E-2</v>
      </c>
      <c r="E63">
        <v>0.16955333524015864</v>
      </c>
      <c r="F63">
        <v>0.47838966501001945</v>
      </c>
      <c r="G63">
        <v>-0.12951231326075852</v>
      </c>
      <c r="H63">
        <f t="shared" si="3"/>
        <v>1.0000000000000013</v>
      </c>
    </row>
    <row r="64" spans="1:8" x14ac:dyDescent="0.2">
      <c r="A64">
        <f t="shared" si="2"/>
        <v>2.3000000000000024E-2</v>
      </c>
      <c r="B64">
        <f t="shared" si="0"/>
        <v>6.4379122500313302E-2</v>
      </c>
      <c r="C64" cm="1">
        <f t="array" ref="C64:G64">(A64*$K$17-$K$20)/($K$17*$K$23-$K$20^2)*_xlfn.ANCHORARRAY($K$22)+(-A64*$K$20+$K$23)/($K$17*$K$23-$K$20^2)*_xlfn.ANCHORARRAY($K$16)</f>
        <v>0.50562348351546982</v>
      </c>
      <c r="D64">
        <v>-7.2387394867178489E-2</v>
      </c>
      <c r="E64">
        <v>0.23208048087426697</v>
      </c>
      <c r="F64">
        <v>0.45858064166254131</v>
      </c>
      <c r="G64">
        <v>-0.12389721118509978</v>
      </c>
      <c r="H64">
        <f t="shared" si="3"/>
        <v>0.99999999999999978</v>
      </c>
    </row>
    <row r="65" spans="1:8" x14ac:dyDescent="0.2">
      <c r="A65">
        <f t="shared" si="2"/>
        <v>2.4000000000000025E-2</v>
      </c>
      <c r="B65">
        <f t="shared" si="0"/>
        <v>7.2857091417496661E-2</v>
      </c>
      <c r="C65" cm="1">
        <f t="array" ref="C65:G65">(A65*$K$17-$K$20)/($K$17*$K$23-$K$20^2)*_xlfn.ANCHORARRAY($K$22)+(-A65*$K$20+$K$23)/($K$17*$K$23-$K$20^2)*_xlfn.ANCHORARRAY($K$16)</f>
        <v>0.47804382340605756</v>
      </c>
      <c r="D65">
        <v>-9.3140959120053241E-2</v>
      </c>
      <c r="E65">
        <v>0.29460762650837463</v>
      </c>
      <c r="F65">
        <v>0.43877161831506672</v>
      </c>
      <c r="G65">
        <v>-0.11828210910944192</v>
      </c>
      <c r="H65">
        <f t="shared" si="3"/>
        <v>1.0000000000000038</v>
      </c>
    </row>
    <row r="66" spans="1:8" x14ac:dyDescent="0.2">
      <c r="A66">
        <f t="shared" si="2"/>
        <v>2.5000000000000026E-2</v>
      </c>
      <c r="B66">
        <f t="shared" si="0"/>
        <v>8.1701363701749172E-2</v>
      </c>
      <c r="C66" cm="1">
        <f t="array" ref="C66:G66">(A66*$K$17-$K$20)/($K$17*$K$23-$K$20^2)*_xlfn.ANCHORARRAY($K$22)+(-A66*$K$20+$K$23)/($K$17*$K$23-$K$20^2)*_xlfn.ANCHORARRAY($K$16)</f>
        <v>0.45046416329664041</v>
      </c>
      <c r="D66">
        <v>-0.1138945233729283</v>
      </c>
      <c r="E66">
        <v>0.35713477214248301</v>
      </c>
      <c r="F66">
        <v>0.4189625949675877</v>
      </c>
      <c r="G66">
        <v>-0.11266700703378296</v>
      </c>
      <c r="H66">
        <f t="shared" si="3"/>
        <v>1</v>
      </c>
    </row>
    <row r="67" spans="1:8" x14ac:dyDescent="0.2">
      <c r="A67">
        <f t="shared" si="2"/>
        <v>2.6000000000000027E-2</v>
      </c>
      <c r="B67">
        <f t="shared" si="0"/>
        <v>9.0804970109760186E-2</v>
      </c>
      <c r="C67" cm="1">
        <f t="array" ref="C67:G67">(A67*$K$17-$K$20)/($K$17*$K$23-$K$20^2)*_xlfn.ANCHORARRAY($K$22)+(-A67*$K$20+$K$23)/($K$17*$K$23-$K$20^2)*_xlfn.ANCHORARRAY($K$16)</f>
        <v>0.42288450318722504</v>
      </c>
      <c r="D67">
        <v>-0.13464808762580333</v>
      </c>
      <c r="E67">
        <v>0.41966191777659123</v>
      </c>
      <c r="F67">
        <v>0.39915357162010956</v>
      </c>
      <c r="G67">
        <v>-0.10705190495812422</v>
      </c>
      <c r="H67">
        <f t="shared" si="3"/>
        <v>0.99999999999999822</v>
      </c>
    </row>
    <row r="68" spans="1:8" x14ac:dyDescent="0.2">
      <c r="A68">
        <f t="shared" si="2"/>
        <v>2.7000000000000027E-2</v>
      </c>
      <c r="B68">
        <f t="shared" si="0"/>
        <v>0.10009717811978663</v>
      </c>
      <c r="C68" cm="1">
        <f t="array" ref="C68:G68">(A68*$K$17-$K$20)/($K$17*$K$23-$K$20^2)*_xlfn.ANCHORARRAY($K$22)+(-A68*$K$20+$K$23)/($K$17*$K$23-$K$20^2)*_xlfn.ANCHORARRAY($K$16)</f>
        <v>0.39530484307780878</v>
      </c>
      <c r="D68">
        <v>-0.1554016518786783</v>
      </c>
      <c r="E68">
        <v>0.48218906341069967</v>
      </c>
      <c r="F68">
        <v>0.37934454827263142</v>
      </c>
      <c r="G68">
        <v>-0.10143680288246548</v>
      </c>
      <c r="H68">
        <f t="shared" si="3"/>
        <v>0.999999999999996</v>
      </c>
    </row>
    <row r="69" spans="1:8" x14ac:dyDescent="0.2">
      <c r="A69">
        <f t="shared" si="2"/>
        <v>2.8000000000000028E-2</v>
      </c>
      <c r="B69">
        <f t="shared" si="0"/>
        <v>0.10952999700289896</v>
      </c>
      <c r="C69" cm="1">
        <f t="array" ref="C69:G69">(A69*$K$17-$K$20)/($K$17*$K$23-$K$20^2)*_xlfn.ANCHORARRAY($K$22)+(-A69*$K$20+$K$23)/($K$17*$K$23-$K$20^2)*_xlfn.ANCHORARRAY($K$16)</f>
        <v>0.36772518296839962</v>
      </c>
      <c r="D69">
        <v>-0.17615521613155299</v>
      </c>
      <c r="E69">
        <v>0.54471620904480711</v>
      </c>
      <c r="F69">
        <v>0.3595355249251595</v>
      </c>
      <c r="G69">
        <v>-9.5821700806808519E-2</v>
      </c>
      <c r="H69">
        <f t="shared" si="3"/>
        <v>1.0000000000000047</v>
      </c>
    </row>
    <row r="70" spans="1:8" x14ac:dyDescent="0.2">
      <c r="A70">
        <f t="shared" si="2"/>
        <v>2.9000000000000029E-2</v>
      </c>
      <c r="B70">
        <f t="shared" si="0"/>
        <v>0.11907001353979403</v>
      </c>
      <c r="C70" cm="1">
        <f t="array" ref="C70:G70">(A70*$K$17-$K$20)/($K$17*$K$23-$K$20^2)*_xlfn.ANCHORARRAY($K$22)+(-A70*$K$20+$K$23)/($K$17*$K$23-$K$20^2)*_xlfn.ANCHORARRAY($K$16)</f>
        <v>0.34014552285898247</v>
      </c>
      <c r="D70">
        <v>-0.19690878038442805</v>
      </c>
      <c r="E70">
        <v>0.60724335467891544</v>
      </c>
      <c r="F70">
        <v>0.33972650157768136</v>
      </c>
      <c r="G70">
        <v>-9.0206598731149779E-2</v>
      </c>
      <c r="H70">
        <f t="shared" si="3"/>
        <v>1.0000000000000013</v>
      </c>
    </row>
    <row r="71" spans="1:8" x14ac:dyDescent="0.2">
      <c r="A71">
        <f t="shared" si="2"/>
        <v>3.000000000000003E-2</v>
      </c>
      <c r="B71">
        <f t="shared" si="0"/>
        <v>0.12869339031309773</v>
      </c>
      <c r="C71" cm="1">
        <f t="array" ref="C71:G71">(A71*$K$17-$K$20)/($K$17*$K$23-$K$20^2)*_xlfn.ANCHORARRAY($K$22)+(-A71*$K$20+$K$23)/($K$17*$K$23-$K$20^2)*_xlfn.ANCHORARRAY($K$16)</f>
        <v>0.3125658627495671</v>
      </c>
      <c r="D71">
        <v>-0.21766234463730305</v>
      </c>
      <c r="E71">
        <v>0.66977050031302354</v>
      </c>
      <c r="F71">
        <v>0.31991747823020411</v>
      </c>
      <c r="G71">
        <v>-8.4591496655491039E-2</v>
      </c>
      <c r="H71">
        <f t="shared" si="3"/>
        <v>1.0000000000000007</v>
      </c>
    </row>
    <row r="72" spans="1:8" x14ac:dyDescent="0.2">
      <c r="A72">
        <f t="shared" si="2"/>
        <v>3.1000000000000031E-2</v>
      </c>
      <c r="B72">
        <f t="shared" si="0"/>
        <v>0.13838273736703149</v>
      </c>
      <c r="C72" cm="1">
        <f t="array" ref="C72:G72">(A72*$K$17-$K$20)/($K$17*$K$23-$K$20^2)*_xlfn.ANCHORARRAY($K$22)+(-A72*$K$20+$K$23)/($K$17*$K$23-$K$20^2)*_xlfn.ANCHORARRAY($K$16)</f>
        <v>0.28498620264015173</v>
      </c>
      <c r="D72">
        <v>-0.23841590889017794</v>
      </c>
      <c r="E72">
        <v>0.73229764594713176</v>
      </c>
      <c r="F72">
        <v>0.30010845488272686</v>
      </c>
      <c r="G72">
        <v>-7.8976394579832743E-2</v>
      </c>
      <c r="H72">
        <f t="shared" si="3"/>
        <v>0.99999999999999956</v>
      </c>
    </row>
    <row r="73" spans="1:8" x14ac:dyDescent="0.2">
      <c r="A73">
        <f t="shared" si="2"/>
        <v>3.2000000000000028E-2</v>
      </c>
      <c r="B73">
        <f t="shared" si="0"/>
        <v>0.14812510927289543</v>
      </c>
      <c r="C73" cm="1">
        <f t="array" ref="C73:G73">(A73*$K$17-$K$20)/($K$17*$K$23-$K$20^2)*_xlfn.ANCHORARRAY($K$22)+(-A73*$K$20+$K$23)/($K$17*$K$23-$K$20^2)*_xlfn.ANCHORARRAY($K$16)</f>
        <v>0.25740654253073991</v>
      </c>
      <c r="D73">
        <v>-0.25916947314305283</v>
      </c>
      <c r="E73">
        <v>0.79482479158123975</v>
      </c>
      <c r="F73">
        <v>0.28029943153524961</v>
      </c>
      <c r="G73">
        <v>-7.3361292504174447E-2</v>
      </c>
      <c r="H73">
        <f t="shared" si="3"/>
        <v>1.000000000000002</v>
      </c>
    </row>
    <row r="74" spans="1:8" x14ac:dyDescent="0.2">
      <c r="A74">
        <f t="shared" si="2"/>
        <v>3.3000000000000029E-2</v>
      </c>
      <c r="B74">
        <f t="shared" si="0"/>
        <v>0.15791069215864559</v>
      </c>
      <c r="C74" cm="1">
        <f t="array" ref="C74:G74">(A74*$K$17-$K$20)/($K$17*$K$23-$K$20^2)*_xlfn.ANCHORARRAY($K$22)+(-A74*$K$20+$K$23)/($K$17*$K$23-$K$20^2)*_xlfn.ANCHORARRAY($K$16)</f>
        <v>0.22982688242132632</v>
      </c>
      <c r="D74">
        <v>-0.27992303739592772</v>
      </c>
      <c r="E74">
        <v>0.85735193721534741</v>
      </c>
      <c r="F74">
        <v>0.26049040818777414</v>
      </c>
      <c r="G74">
        <v>-6.7746190428516595E-2</v>
      </c>
      <c r="H74">
        <f t="shared" si="3"/>
        <v>1.0000000000000036</v>
      </c>
    </row>
    <row r="75" spans="1:8" x14ac:dyDescent="0.2">
      <c r="A75">
        <f t="shared" si="2"/>
        <v>3.400000000000003E-2</v>
      </c>
      <c r="B75">
        <f t="shared" si="0"/>
        <v>0.16773192332987411</v>
      </c>
      <c r="C75" cm="1">
        <f t="array" ref="C75:G75">(A75*$K$17-$K$20)/($K$17*$K$23-$K$20^2)*_xlfn.ANCHORARRAY($K$22)+(-A75*$K$20+$K$23)/($K$17*$K$23-$K$20^2)*_xlfn.ANCHORARRAY($K$16)</f>
        <v>0.20224722231190917</v>
      </c>
      <c r="D75">
        <v>-0.30067660164880267</v>
      </c>
      <c r="E75">
        <v>0.91987908284945574</v>
      </c>
      <c r="F75">
        <v>0.24068138484029689</v>
      </c>
      <c r="G75">
        <v>-6.2131088352857411E-2</v>
      </c>
      <c r="H75">
        <f t="shared" si="3"/>
        <v>1.0000000000000018</v>
      </c>
    </row>
    <row r="76" spans="1:8" x14ac:dyDescent="0.2">
      <c r="A76">
        <f t="shared" si="2"/>
        <v>3.5000000000000031E-2</v>
      </c>
      <c r="B76">
        <f t="shared" si="0"/>
        <v>0.17758288829404678</v>
      </c>
      <c r="C76" cm="1">
        <f t="array" ref="C76:G76">(A76*$K$17-$K$20)/($K$17*$K$23-$K$20^2)*_xlfn.ANCHORARRAY($K$22)+(-A76*$K$20+$K$23)/($K$17*$K$23-$K$20^2)*_xlfn.ANCHORARRAY($K$16)</f>
        <v>0.17466756220249557</v>
      </c>
      <c r="D76">
        <v>-0.32143016590167767</v>
      </c>
      <c r="E76">
        <v>0.98240622848356374</v>
      </c>
      <c r="F76">
        <v>0.22087236149281964</v>
      </c>
      <c r="G76">
        <v>-5.6515986277199115E-2</v>
      </c>
      <c r="H76">
        <f t="shared" si="3"/>
        <v>1.0000000000000022</v>
      </c>
    </row>
    <row r="77" spans="1:8" x14ac:dyDescent="0.2">
      <c r="A77">
        <f t="shared" si="2"/>
        <v>3.6000000000000032E-2</v>
      </c>
      <c r="B77">
        <f t="shared" si="0"/>
        <v>0.18745889957741124</v>
      </c>
      <c r="C77" cm="1">
        <f t="array" ref="C77:G77">(A77*$K$17-$K$20)/($K$17*$K$23-$K$20^2)*_xlfn.ANCHORARRAY($K$22)+(-A77*$K$20+$K$23)/($K$17*$K$23-$K$20^2)*_xlfn.ANCHORARRAY($K$16)</f>
        <v>0.14708790209308198</v>
      </c>
      <c r="D77">
        <v>-0.34218373015455245</v>
      </c>
      <c r="E77">
        <v>1.0449333741176714</v>
      </c>
      <c r="F77">
        <v>0.20106333814534416</v>
      </c>
      <c r="G77">
        <v>-5.0900884201541263E-2</v>
      </c>
      <c r="H77">
        <f t="shared" si="3"/>
        <v>1.0000000000000038</v>
      </c>
    </row>
    <row r="78" spans="1:8" x14ac:dyDescent="0.2">
      <c r="A78">
        <f t="shared" si="2"/>
        <v>3.7000000000000033E-2</v>
      </c>
      <c r="B78">
        <f t="shared" si="0"/>
        <v>0.19735619714539729</v>
      </c>
      <c r="C78" cm="1">
        <f t="array" ref="C78:G78">(A78*$K$17-$K$20)/($K$17*$K$23-$K$20^2)*_xlfn.ANCHORARRAY($K$22)+(-A78*$K$20+$K$23)/($K$17*$K$23-$K$20^2)*_xlfn.ANCHORARRAY($K$16)</f>
        <v>0.11950824198366483</v>
      </c>
      <c r="D78">
        <v>-0.3629372944074275</v>
      </c>
      <c r="E78">
        <v>1.1074605197517799</v>
      </c>
      <c r="F78">
        <v>0.18125431479786513</v>
      </c>
      <c r="G78">
        <v>-4.5285782125882523E-2</v>
      </c>
      <c r="H78">
        <f t="shared" si="3"/>
        <v>1</v>
      </c>
    </row>
    <row r="79" spans="1:8" x14ac:dyDescent="0.2">
      <c r="A79">
        <f t="shared" si="2"/>
        <v>3.8000000000000034E-2</v>
      </c>
      <c r="B79">
        <f t="shared" si="0"/>
        <v>0.20727173173786337</v>
      </c>
      <c r="C79" cm="1">
        <f t="array" ref="C79:G79">(A79*$K$17-$K$20)/($K$17*$K$23-$K$20^2)*_xlfn.ANCHORARRAY($K$22)+(-A79*$K$20+$K$23)/($K$17*$K$23-$K$20^2)*_xlfn.ANCHORARRAY($K$16)</f>
        <v>9.1928581874253013E-2</v>
      </c>
      <c r="D79">
        <v>-0.38369085866030228</v>
      </c>
      <c r="E79">
        <v>1.1699876653858878</v>
      </c>
      <c r="F79">
        <v>0.16144529145039144</v>
      </c>
      <c r="G79">
        <v>-3.9670680050224671E-2</v>
      </c>
      <c r="H79">
        <f t="shared" si="3"/>
        <v>1.0000000000000053</v>
      </c>
    </row>
    <row r="80" spans="1:8" x14ac:dyDescent="0.2">
      <c r="A80">
        <f t="shared" si="2"/>
        <v>3.9000000000000035E-2</v>
      </c>
      <c r="B80">
        <f t="shared" si="0"/>
        <v>0.21720300575391119</v>
      </c>
      <c r="C80" cm="1">
        <f t="array" ref="C80:G80">(A80*$K$17-$K$20)/($K$17*$K$23-$K$20^2)*_xlfn.ANCHORARRAY($K$22)+(-A80*$K$20+$K$23)/($K$17*$K$23-$K$20^2)*_xlfn.ANCHORARRAY($K$16)</f>
        <v>6.434892176484297E-2</v>
      </c>
      <c r="D80">
        <v>-0.40444442291317717</v>
      </c>
      <c r="E80">
        <v>1.2325148110199959</v>
      </c>
      <c r="F80">
        <v>0.14163626810291419</v>
      </c>
      <c r="G80">
        <v>-3.4055577974566376E-2</v>
      </c>
      <c r="H80">
        <f t="shared" si="3"/>
        <v>1.0000000000000095</v>
      </c>
    </row>
    <row r="81" spans="1:8" x14ac:dyDescent="0.2">
      <c r="A81">
        <f>A80+0.001</f>
        <v>4.0000000000000036E-2</v>
      </c>
      <c r="B81">
        <f t="shared" si="0"/>
        <v>0.22714795474416069</v>
      </c>
      <c r="C81" cm="1">
        <f t="array" ref="C81:G81">(A81*$K$17-$K$20)/($K$17*$K$23-$K$20^2)*_xlfn.ANCHORARRAY($K$22)+(-A81*$K$20+$K$23)/($K$17*$K$23-$K$20^2)*_xlfn.ANCHORARRAY($K$16)</f>
        <v>3.676926165542227E-2</v>
      </c>
      <c r="D81">
        <v>-0.42519798716605239</v>
      </c>
      <c r="E81">
        <v>1.2950419566541049</v>
      </c>
      <c r="F81">
        <v>0.12182724475543516</v>
      </c>
      <c r="G81">
        <v>-2.8440475898906747E-2</v>
      </c>
      <c r="H81">
        <f t="shared" si="3"/>
        <v>1.0000000000000031</v>
      </c>
    </row>
    <row r="82" spans="1:8" x14ac:dyDescent="0.2">
      <c r="A82">
        <f t="shared" si="2"/>
        <v>4.1000000000000036E-2</v>
      </c>
      <c r="B82">
        <f t="shared" si="0"/>
        <v>0.23710485799615721</v>
      </c>
      <c r="C82" cm="1">
        <f t="array" ref="C82:G82">(A82*$K$17-$K$20)/($K$17*$K$23-$K$20^2)*_xlfn.ANCHORARRAY($K$22)+(-A82*$K$20+$K$23)/($K$17*$K$23-$K$20^2)*_xlfn.ANCHORARRAY($K$16)</f>
        <v>9.1896015460051217E-3</v>
      </c>
      <c r="D82">
        <v>-0.44595155141892717</v>
      </c>
      <c r="E82">
        <v>1.3575691022882124</v>
      </c>
      <c r="F82">
        <v>0.10201822140795969</v>
      </c>
      <c r="G82">
        <v>-2.2825373823248896E-2</v>
      </c>
      <c r="H82">
        <f t="shared" si="3"/>
        <v>1.0000000000000011</v>
      </c>
    </row>
    <row r="83" spans="1:8" x14ac:dyDescent="0.2">
      <c r="A83">
        <f t="shared" si="2"/>
        <v>4.2000000000000037E-2</v>
      </c>
      <c r="B83">
        <f t="shared" si="0"/>
        <v>0.24707227025973877</v>
      </c>
      <c r="C83" cm="1">
        <f t="array" ref="C83:G83">(A83*$K$17-$K$20)/($K$17*$K$23-$K$20^2)*_xlfn.ANCHORARRAY($K$22)+(-A83*$K$20+$K$23)/($K$17*$K$23-$K$20^2)*_xlfn.ANCHORARRAY($K$16)</f>
        <v>-1.8390058563404921E-2</v>
      </c>
      <c r="D83">
        <v>-0.46670511567180195</v>
      </c>
      <c r="E83">
        <v>1.4200962479223198</v>
      </c>
      <c r="F83">
        <v>8.2209198060485988E-2</v>
      </c>
      <c r="G83">
        <v>-1.7210271747591044E-2</v>
      </c>
      <c r="H83">
        <f t="shared" si="3"/>
        <v>1.000000000000008</v>
      </c>
    </row>
    <row r="84" spans="1:8" x14ac:dyDescent="0.2">
      <c r="A84">
        <f t="shared" si="2"/>
        <v>4.3000000000000038E-2</v>
      </c>
      <c r="B84">
        <f t="shared" si="0"/>
        <v>0.2570489690355241</v>
      </c>
      <c r="C84" cm="1">
        <f t="array" ref="C84:G84">(A84*$K$17-$K$20)/($K$17*$K$23-$K$20^2)*_xlfn.ANCHORARRAY($K$22)+(-A84*$K$20+$K$23)/($K$17*$K$23-$K$20^2)*_xlfn.ANCHORARRAY($K$16)</f>
        <v>-4.5969718672829174E-2</v>
      </c>
      <c r="D84">
        <v>-0.4874586799246774</v>
      </c>
      <c r="E84">
        <v>1.4826233935564292</v>
      </c>
      <c r="F84">
        <v>6.2400174713001633E-2</v>
      </c>
      <c r="G84">
        <v>-1.1595169671930527E-2</v>
      </c>
      <c r="H84">
        <f t="shared" si="3"/>
        <v>0.99999999999999378</v>
      </c>
    </row>
    <row r="85" spans="1:8" x14ac:dyDescent="0.2">
      <c r="A85">
        <f t="shared" si="2"/>
        <v>4.4000000000000039E-2</v>
      </c>
      <c r="B85">
        <f t="shared" si="0"/>
        <v>0.26703391346072725</v>
      </c>
      <c r="C85" cm="1">
        <f t="array" ref="C85:G85">(A85*$K$17-$K$20)/($K$17*$K$23-$K$20^2)*_xlfn.ANCHORARRAY($K$22)+(-A85*$K$20+$K$23)/($K$17*$K$23-$K$20^2)*_xlfn.ANCHORARRAY($K$16)</f>
        <v>-7.3549378782235664E-2</v>
      </c>
      <c r="D85">
        <v>-0.50821224417755206</v>
      </c>
      <c r="E85">
        <v>1.5451505391905367</v>
      </c>
      <c r="F85">
        <v>4.2591151365527935E-2</v>
      </c>
      <c r="G85">
        <v>-5.9800675962735639E-3</v>
      </c>
      <c r="H85">
        <f t="shared" si="3"/>
        <v>1.0000000000000033</v>
      </c>
    </row>
    <row r="86" spans="1:8" x14ac:dyDescent="0.2">
      <c r="A86">
        <f t="shared" si="2"/>
        <v>4.500000000000004E-2</v>
      </c>
      <c r="B86">
        <f t="shared" ref="B86:B100" si="4">SQRT($K$17/($K$17*$K$23-$K$20^2)*(A86-$K$20/$K$17)^2+1/$K$17)</f>
        <v>0.27702621193503946</v>
      </c>
      <c r="C86" cm="1">
        <f t="array" ref="C86:G86">(A86*$K$17-$K$20)/($K$17*$K$23-$K$20^2)*_xlfn.ANCHORARRAY($K$22)+(-A86*$K$20+$K$23)/($K$17*$K$23-$K$20^2)*_xlfn.ANCHORARRAY($K$16)</f>
        <v>-0.10112903889165992</v>
      </c>
      <c r="D86">
        <v>-0.52896580843042751</v>
      </c>
      <c r="E86">
        <v>1.6076776848246459</v>
      </c>
      <c r="F86">
        <v>2.2782128018043579E-2</v>
      </c>
      <c r="G86">
        <v>-3.6496552061304754E-4</v>
      </c>
      <c r="H86">
        <f t="shared" si="3"/>
        <v>0.9999999999999889</v>
      </c>
    </row>
    <row r="87" spans="1:8" x14ac:dyDescent="0.2">
      <c r="A87">
        <f t="shared" ref="A87:A100" si="5">A86+0.001</f>
        <v>4.6000000000000041E-2</v>
      </c>
      <c r="B87">
        <f t="shared" si="4"/>
        <v>0.28702509640274415</v>
      </c>
      <c r="C87" cm="1">
        <f t="array" ref="C87:G87">(A87*$K$17-$K$20)/($K$17*$K$23-$K$20^2)*_xlfn.ANCHORARRAY($K$22)+(-A87*$K$20+$K$23)/($K$17*$K$23-$K$20^2)*_xlfn.ANCHORARRAY($K$16)</f>
        <v>-0.12870869900106641</v>
      </c>
      <c r="D87">
        <v>-0.54971937268330207</v>
      </c>
      <c r="E87">
        <v>1.6702048304587529</v>
      </c>
      <c r="F87">
        <v>2.9731046705734343E-3</v>
      </c>
      <c r="G87">
        <v>5.2501365550439161E-3</v>
      </c>
      <c r="H87">
        <f t="shared" si="3"/>
        <v>1.0000000000000018</v>
      </c>
    </row>
    <row r="88" spans="1:8" x14ac:dyDescent="0.2">
      <c r="A88">
        <f t="shared" si="5"/>
        <v>4.7000000000000042E-2</v>
      </c>
      <c r="B88">
        <f t="shared" si="4"/>
        <v>0.29702990175390193</v>
      </c>
      <c r="C88" cm="1">
        <f t="array" ref="C88:G88">(A88*$K$17-$K$20)/($K$17*$K$23-$K$20^2)*_xlfn.ANCHORARRAY($K$22)+(-A88*$K$20+$K$23)/($K$17*$K$23-$K$20^2)*_xlfn.ANCHORARRAY($K$16)</f>
        <v>-0.15628835911047645</v>
      </c>
      <c r="D88">
        <v>-0.57047293693617684</v>
      </c>
      <c r="E88">
        <v>1.7327319760928608</v>
      </c>
      <c r="F88">
        <v>-1.6835918676900263E-2</v>
      </c>
      <c r="G88">
        <v>1.086523863070088E-2</v>
      </c>
      <c r="H88">
        <f t="shared" si="3"/>
        <v>1.000000000000008</v>
      </c>
    </row>
    <row r="89" spans="1:8" x14ac:dyDescent="0.2">
      <c r="A89">
        <f t="shared" si="5"/>
        <v>4.8000000000000043E-2</v>
      </c>
      <c r="B89">
        <f t="shared" si="4"/>
        <v>0.3070400491985722</v>
      </c>
      <c r="C89" cm="1">
        <f t="array" ref="C89:G89">(A89*$K$17-$K$20)/($K$17*$K$23-$K$20^2)*_xlfn.ANCHORARRAY($K$22)+(-A89*$K$20+$K$23)/($K$17*$K$23-$K$20^2)*_xlfn.ANCHORARRAY($K$16)</f>
        <v>-0.18386801921990426</v>
      </c>
      <c r="D89">
        <v>-0.59122650118905207</v>
      </c>
      <c r="E89">
        <v>1.79525912172697</v>
      </c>
      <c r="F89">
        <v>-3.6644942024384619E-2</v>
      </c>
      <c r="G89">
        <v>1.6480340706361396E-2</v>
      </c>
      <c r="H89">
        <f t="shared" si="3"/>
        <v>0.99999999999999045</v>
      </c>
    </row>
    <row r="90" spans="1:8" x14ac:dyDescent="0.2">
      <c r="A90">
        <f t="shared" si="5"/>
        <v>4.9000000000000044E-2</v>
      </c>
      <c r="B90">
        <f t="shared" si="4"/>
        <v>0.31705503275108493</v>
      </c>
      <c r="C90" cm="1">
        <f t="array" ref="C90:G90">(A90*$K$17-$K$20)/($K$17*$K$23-$K$20^2)*_xlfn.ANCHORARRAY($K$22)+(-A90*$K$20+$K$23)/($K$17*$K$23-$K$20^2)*_xlfn.ANCHORARRAY($K$16)</f>
        <v>-0.21144767932931074</v>
      </c>
      <c r="D90">
        <v>-0.61198006544192673</v>
      </c>
      <c r="E90">
        <v>1.8577862673610772</v>
      </c>
      <c r="F90">
        <v>-5.6453965371854764E-2</v>
      </c>
      <c r="G90">
        <v>2.2095442782017471E-2</v>
      </c>
      <c r="H90">
        <f t="shared" si="3"/>
        <v>1.0000000000000024</v>
      </c>
    </row>
    <row r="91" spans="1:8" x14ac:dyDescent="0.2">
      <c r="A91">
        <f t="shared" si="5"/>
        <v>5.0000000000000044E-2</v>
      </c>
      <c r="B91">
        <f t="shared" si="4"/>
        <v>0.32707440816842021</v>
      </c>
      <c r="C91" cm="1">
        <f t="array" ref="C91:G91">(A91*$K$17-$K$20)/($K$17*$K$23-$K$20^2)*_xlfn.ANCHORARRAY($K$22)+(-A91*$K$20+$K$23)/($K$17*$K$23-$K$20^2)*_xlfn.ANCHORARRAY($K$16)</f>
        <v>-0.23902733943872789</v>
      </c>
      <c r="D91">
        <v>-0.63273362969480185</v>
      </c>
      <c r="E91">
        <v>1.9203134129951855</v>
      </c>
      <c r="F91">
        <v>-7.6262988719335567E-2</v>
      </c>
      <c r="G91">
        <v>2.7710544857677988E-2</v>
      </c>
      <c r="H91">
        <f t="shared" si="3"/>
        <v>0.99999999999999822</v>
      </c>
    </row>
    <row r="92" spans="1:8" x14ac:dyDescent="0.2">
      <c r="A92">
        <f t="shared" si="5"/>
        <v>5.1000000000000045E-2</v>
      </c>
      <c r="B92">
        <f t="shared" si="4"/>
        <v>0.33709778383972511</v>
      </c>
      <c r="C92" cm="1">
        <f t="array" ref="C92:G92">(A92*$K$17-$K$20)/($K$17*$K$23-$K$20^2)*_xlfn.ANCHORARRAY($K$22)+(-A92*$K$20+$K$23)/($K$17*$K$23-$K$20^2)*_xlfn.ANCHORARRAY($K$16)</f>
        <v>-0.26660699954813794</v>
      </c>
      <c r="D92">
        <v>-0.65348719394767663</v>
      </c>
      <c r="E92">
        <v>1.982840558629293</v>
      </c>
      <c r="F92">
        <v>-9.6072012066809265E-2</v>
      </c>
      <c r="G92">
        <v>3.3325646933334951E-2</v>
      </c>
      <c r="H92">
        <f t="shared" si="3"/>
        <v>1.000000000000004</v>
      </c>
    </row>
    <row r="93" spans="1:8" x14ac:dyDescent="0.2">
      <c r="A93">
        <f t="shared" si="5"/>
        <v>5.2000000000000046E-2</v>
      </c>
      <c r="B93">
        <f t="shared" si="4"/>
        <v>0.34712481323810129</v>
      </c>
      <c r="C93" cm="1">
        <f t="array" ref="C93:G93">(A93*$K$17-$K$20)/($K$17*$K$23-$K$20^2)*_xlfn.ANCHORARRAY($K$22)+(-A93*$K$20+$K$23)/($K$17*$K$23-$K$20^2)*_xlfn.ANCHORARRAY($K$16)</f>
        <v>-0.29418665965754798</v>
      </c>
      <c r="D93">
        <v>-0.6742407582005514</v>
      </c>
      <c r="E93">
        <v>2.0453677042634015</v>
      </c>
      <c r="F93">
        <v>-0.11588103541428296</v>
      </c>
      <c r="G93">
        <v>3.8940749008991915E-2</v>
      </c>
      <c r="H93">
        <f t="shared" si="3"/>
        <v>1.0000000000000111</v>
      </c>
    </row>
    <row r="94" spans="1:8" x14ac:dyDescent="0.2">
      <c r="A94">
        <f t="shared" si="5"/>
        <v>5.3000000000000047E-2</v>
      </c>
      <c r="B94">
        <f t="shared" si="4"/>
        <v>0.35715518863166495</v>
      </c>
      <c r="C94" cm="1">
        <f t="array" ref="C94:G94">(A94*$K$17-$K$20)/($K$17*$K$23-$K$20^2)*_xlfn.ANCHORARRAY($K$22)+(-A94*$K$20+$K$23)/($K$17*$K$23-$K$20^2)*_xlfn.ANCHORARRAY($K$16)</f>
        <v>-0.32176631976696513</v>
      </c>
      <c r="D94">
        <v>-0.69499432245342641</v>
      </c>
      <c r="E94">
        <v>2.1078948498975092</v>
      </c>
      <c r="F94">
        <v>-0.13569005876176021</v>
      </c>
      <c r="G94">
        <v>4.4555851084650655E-2</v>
      </c>
      <c r="H94">
        <f t="shared" si="3"/>
        <v>1.000000000000008</v>
      </c>
    </row>
    <row r="95" spans="1:8" x14ac:dyDescent="0.2">
      <c r="A95">
        <f t="shared" si="5"/>
        <v>5.4000000000000048E-2</v>
      </c>
      <c r="B95">
        <f t="shared" si="4"/>
        <v>0.36718863581605388</v>
      </c>
      <c r="C95" cm="1">
        <f t="array" ref="C95:G95">(A95*$K$17-$K$20)/($K$17*$K$23-$K$20^2)*_xlfn.ANCHORARRAY($K$22)+(-A95*$K$20+$K$23)/($K$17*$K$23-$K$20^2)*_xlfn.ANCHORARRAY($K$16)</f>
        <v>-0.34934597987637872</v>
      </c>
      <c r="D95">
        <v>-0.71574788670630141</v>
      </c>
      <c r="E95">
        <v>2.1704219955316177</v>
      </c>
      <c r="F95">
        <v>-0.15549908210923746</v>
      </c>
      <c r="G95">
        <v>5.0170953160309395E-2</v>
      </c>
      <c r="H95">
        <f t="shared" si="3"/>
        <v>1.0000000000000095</v>
      </c>
    </row>
    <row r="96" spans="1:8" x14ac:dyDescent="0.2">
      <c r="A96">
        <f t="shared" si="5"/>
        <v>5.5000000000000049E-2</v>
      </c>
      <c r="B96">
        <f t="shared" si="4"/>
        <v>0.37722490968040545</v>
      </c>
      <c r="C96" cm="1">
        <f t="array" ref="C96:G96">(A96*$K$17-$K$20)/($K$17*$K$23-$K$20^2)*_xlfn.ANCHORARRAY($K$22)+(-A96*$K$20+$K$23)/($K$17*$K$23-$K$20^2)*_xlfn.ANCHORARRAY($K$16)</f>
        <v>-0.37692563998579587</v>
      </c>
      <c r="D96">
        <v>-0.73650145095917641</v>
      </c>
      <c r="E96">
        <v>2.2329491411657258</v>
      </c>
      <c r="F96">
        <v>-0.17530810545671471</v>
      </c>
      <c r="G96">
        <v>5.5786055235968135E-2</v>
      </c>
      <c r="H96">
        <f t="shared" si="3"/>
        <v>1.0000000000000071</v>
      </c>
    </row>
    <row r="97" spans="1:8" x14ac:dyDescent="0.2">
      <c r="A97">
        <f t="shared" si="5"/>
        <v>5.600000000000005E-2</v>
      </c>
      <c r="B97">
        <f t="shared" si="4"/>
        <v>0.38726379045726222</v>
      </c>
      <c r="C97" cm="1">
        <f t="array" ref="C97:G97">(A97*$K$17-$K$20)/($K$17*$K$23-$K$20^2)*_xlfn.ANCHORARRAY($K$22)+(-A97*$K$20+$K$23)/($K$17*$K$23-$K$20^2)*_xlfn.ANCHORARRAY($K$16)</f>
        <v>-0.40450530009521302</v>
      </c>
      <c r="D97">
        <v>-0.75725501521205141</v>
      </c>
      <c r="E97">
        <v>2.295476286799834</v>
      </c>
      <c r="F97">
        <v>-0.19511712880419552</v>
      </c>
      <c r="G97">
        <v>6.1401157311626875E-2</v>
      </c>
      <c r="H97">
        <f t="shared" si="3"/>
        <v>1.0000000000000009</v>
      </c>
    </row>
    <row r="98" spans="1:8" x14ac:dyDescent="0.2">
      <c r="A98">
        <f t="shared" si="5"/>
        <v>5.7000000000000051E-2</v>
      </c>
      <c r="B98">
        <f t="shared" si="4"/>
        <v>0.39730508053668717</v>
      </c>
      <c r="C98" cm="1">
        <f t="array" ref="C98:G98">(A98*$K$17-$K$20)/($K$17*$K$23-$K$20^2)*_xlfn.ANCHORARRAY($K$22)+(-A98*$K$20+$K$23)/($K$17*$K$23-$K$20^2)*_xlfn.ANCHORARRAY($K$16)</f>
        <v>-0.43208496020462661</v>
      </c>
      <c r="D98">
        <v>-0.7780085794649263</v>
      </c>
      <c r="E98">
        <v>2.3580034324339421</v>
      </c>
      <c r="F98">
        <v>-0.21492615215167277</v>
      </c>
      <c r="G98">
        <v>6.7016259387285615E-2</v>
      </c>
      <c r="H98">
        <f t="shared" si="3"/>
        <v>1.000000000000002</v>
      </c>
    </row>
    <row r="99" spans="1:8" x14ac:dyDescent="0.2">
      <c r="A99">
        <f t="shared" si="5"/>
        <v>5.8000000000000052E-2</v>
      </c>
      <c r="B99">
        <f t="shared" si="4"/>
        <v>0.40734860174818516</v>
      </c>
      <c r="C99" cm="1">
        <f t="array" ref="C99:G99">(A99*$K$17-$K$20)/($K$17*$K$23-$K$20^2)*_xlfn.ANCHORARRAY($K$22)+(-A99*$K$20+$K$23)/($K$17*$K$23-$K$20^2)*_xlfn.ANCHORARRAY($K$16)</f>
        <v>-0.45966462031405086</v>
      </c>
      <c r="D99">
        <v>-0.79876214371780163</v>
      </c>
      <c r="E99">
        <v>2.4205305780680515</v>
      </c>
      <c r="F99">
        <v>-0.23473517549915712</v>
      </c>
      <c r="G99">
        <v>7.2631361462946131E-2</v>
      </c>
      <c r="H99">
        <f t="shared" si="3"/>
        <v>0.99999999999998801</v>
      </c>
    </row>
    <row r="100" spans="1:8" x14ac:dyDescent="0.2">
      <c r="A100">
        <f t="shared" si="5"/>
        <v>5.9000000000000052E-2</v>
      </c>
      <c r="B100">
        <f t="shared" si="4"/>
        <v>0.41739419303236669</v>
      </c>
      <c r="C100" cm="1">
        <f t="array" ref="C100:G100">(A100*$K$17-$K$20)/($K$17*$K$23-$K$20^2)*_xlfn.ANCHORARRAY($K$22)+(-A100*$K$20+$K$23)/($K$17*$K$23-$K$20^2)*_xlfn.ANCHORARRAY($K$16)</f>
        <v>-0.48724428042346091</v>
      </c>
      <c r="D100">
        <v>-0.8195157079706763</v>
      </c>
      <c r="E100">
        <v>2.4830577237021587</v>
      </c>
      <c r="F100">
        <v>-0.25454419884662727</v>
      </c>
      <c r="G100">
        <v>7.8246463538603095E-2</v>
      </c>
      <c r="H100">
        <f t="shared" si="3"/>
        <v>0.99999999999999734</v>
      </c>
    </row>
  </sheetData>
  <mergeCells count="2">
    <mergeCell ref="B7:G7"/>
    <mergeCell ref="B15:G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4821-590B-EA40-B98E-4A7078B51EDB}">
  <dimension ref="A1:AA260"/>
  <sheetViews>
    <sheetView topLeftCell="A78" workbookViewId="0">
      <selection activeCell="B183" sqref="B183"/>
    </sheetView>
  </sheetViews>
  <sheetFormatPr baseColWidth="10" defaultColWidth="8.83203125" defaultRowHeight="16" x14ac:dyDescent="0.2"/>
  <cols>
    <col min="1" max="1" width="12" customWidth="1"/>
    <col min="10" max="10" width="16.33203125" customWidth="1"/>
    <col min="20" max="20" width="10.83203125" customWidth="1"/>
  </cols>
  <sheetData>
    <row r="1" spans="1:27" x14ac:dyDescent="0.2">
      <c r="A1" s="2" t="s">
        <v>22</v>
      </c>
      <c r="B1" s="2"/>
      <c r="C1" s="2"/>
      <c r="D1" s="2"/>
      <c r="E1" s="2"/>
      <c r="F1" s="2"/>
      <c r="G1" s="2"/>
      <c r="J1" s="2" t="s">
        <v>23</v>
      </c>
      <c r="K1" s="2"/>
      <c r="L1" s="2"/>
      <c r="M1" s="2"/>
      <c r="N1" s="2"/>
      <c r="O1" s="2"/>
      <c r="P1" s="2"/>
      <c r="T1" s="2" t="s">
        <v>24</v>
      </c>
      <c r="U1" s="2"/>
      <c r="V1" s="2"/>
      <c r="W1" s="2"/>
      <c r="X1" s="2"/>
      <c r="Y1" s="2"/>
      <c r="Z1" s="2"/>
      <c r="AA1" s="2"/>
    </row>
    <row r="2" spans="1:27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33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34</v>
      </c>
    </row>
    <row r="3" spans="1:27" x14ac:dyDescent="0.2">
      <c r="A3" s="4">
        <v>40513</v>
      </c>
      <c r="B3">
        <v>34.650002000000001</v>
      </c>
      <c r="C3">
        <v>36.979999999999997</v>
      </c>
      <c r="D3">
        <v>33.189999</v>
      </c>
      <c r="E3">
        <v>36.860000999999997</v>
      </c>
      <c r="F3">
        <v>27.903713</v>
      </c>
      <c r="G3">
        <v>372332600</v>
      </c>
      <c r="H3" s="1"/>
      <c r="J3" s="4">
        <v>40513</v>
      </c>
      <c r="K3">
        <v>2.3913329999999999</v>
      </c>
      <c r="L3">
        <v>2.4279999999999999</v>
      </c>
      <c r="M3">
        <v>1.6666669999999999</v>
      </c>
      <c r="N3">
        <v>1.775333</v>
      </c>
      <c r="O3">
        <v>1.775333</v>
      </c>
      <c r="P3">
        <v>553393500</v>
      </c>
      <c r="Q3" s="1"/>
      <c r="T3" s="4">
        <v>40513</v>
      </c>
      <c r="U3">
        <v>28.129999000000002</v>
      </c>
      <c r="V3">
        <v>28.59</v>
      </c>
      <c r="W3">
        <v>23.1</v>
      </c>
      <c r="X3">
        <v>23.82</v>
      </c>
      <c r="Y3">
        <v>23.82</v>
      </c>
      <c r="Z3">
        <v>110667800</v>
      </c>
    </row>
    <row r="4" spans="1:27" x14ac:dyDescent="0.2">
      <c r="A4" s="4">
        <v>40544</v>
      </c>
      <c r="B4">
        <v>37.32</v>
      </c>
      <c r="C4">
        <v>39.479999999999997</v>
      </c>
      <c r="D4">
        <v>35.889999000000003</v>
      </c>
      <c r="E4">
        <v>36.490001999999997</v>
      </c>
      <c r="F4">
        <v>27.623619000000001</v>
      </c>
      <c r="G4">
        <v>353499500</v>
      </c>
      <c r="H4" s="1">
        <f>(F4-F3)/F3</f>
        <v>-1.0037875604583458E-2</v>
      </c>
      <c r="J4" s="4">
        <v>40544</v>
      </c>
      <c r="K4">
        <v>1.7893330000000001</v>
      </c>
      <c r="L4">
        <v>1.9139999999999999</v>
      </c>
      <c r="M4">
        <v>1.491333</v>
      </c>
      <c r="N4">
        <v>1.6066670000000001</v>
      </c>
      <c r="O4">
        <v>1.6066670000000001</v>
      </c>
      <c r="P4">
        <v>426301500</v>
      </c>
      <c r="Q4" s="1">
        <f>(O4-O3)/O3</f>
        <v>-9.500527506670578E-2</v>
      </c>
      <c r="T4" s="4">
        <v>40544</v>
      </c>
      <c r="U4">
        <v>24.129999000000002</v>
      </c>
      <c r="V4">
        <v>27.469999000000001</v>
      </c>
      <c r="W4">
        <v>23.629999000000002</v>
      </c>
      <c r="X4">
        <v>25.4</v>
      </c>
      <c r="Y4">
        <v>25.4</v>
      </c>
      <c r="Z4">
        <v>125771000</v>
      </c>
      <c r="AA4" s="1">
        <f>(Y4-Y3)/Y3</f>
        <v>6.6330814441645597E-2</v>
      </c>
    </row>
    <row r="5" spans="1:27" x14ac:dyDescent="0.2">
      <c r="A5" s="4">
        <v>40575</v>
      </c>
      <c r="B5">
        <v>36.93</v>
      </c>
      <c r="C5">
        <v>37.229999999999997</v>
      </c>
      <c r="D5">
        <v>32.049999</v>
      </c>
      <c r="E5">
        <v>33.529998999999997</v>
      </c>
      <c r="F5">
        <v>25.382840999999999</v>
      </c>
      <c r="G5">
        <v>312027400</v>
      </c>
      <c r="H5" s="1">
        <f t="shared" ref="H5:H68" si="0">(F5-F4)/F4</f>
        <v>-8.1118190922051248E-2</v>
      </c>
      <c r="J5" s="4">
        <v>40575</v>
      </c>
      <c r="K5">
        <v>1.6206670000000001</v>
      </c>
      <c r="L5">
        <v>1.699333</v>
      </c>
      <c r="M5">
        <v>1.4073329999999999</v>
      </c>
      <c r="N5">
        <v>1.5926670000000001</v>
      </c>
      <c r="O5">
        <v>1.5926670000000001</v>
      </c>
      <c r="P5">
        <v>439552500</v>
      </c>
      <c r="Q5" s="1">
        <f t="shared" ref="Q5:Q68" si="1">(O5-O4)/O4</f>
        <v>-8.7136911382383608E-3</v>
      </c>
      <c r="T5" s="4">
        <v>40575</v>
      </c>
      <c r="U5">
        <v>25.459999</v>
      </c>
      <c r="V5">
        <v>27.719999000000001</v>
      </c>
      <c r="W5">
        <v>21.65</v>
      </c>
      <c r="X5">
        <v>24.040001</v>
      </c>
      <c r="Y5">
        <v>24.040001</v>
      </c>
      <c r="Z5">
        <v>157531200</v>
      </c>
      <c r="AA5" s="1">
        <f t="shared" ref="AA5:AA68" si="2">(Y5-Y4)/Y4</f>
        <v>-5.3543267716535371E-2</v>
      </c>
    </row>
    <row r="6" spans="1:27" x14ac:dyDescent="0.2">
      <c r="A6" s="4">
        <v>40603</v>
      </c>
      <c r="B6">
        <v>33.689999</v>
      </c>
      <c r="C6">
        <v>33.75</v>
      </c>
      <c r="D6">
        <v>30.200001</v>
      </c>
      <c r="E6">
        <v>31.030000999999999</v>
      </c>
      <c r="F6">
        <v>23.490293999999999</v>
      </c>
      <c r="G6">
        <v>364010100</v>
      </c>
      <c r="H6" s="1">
        <f t="shared" si="0"/>
        <v>-7.4560093568722285E-2</v>
      </c>
      <c r="J6" s="4">
        <v>40603</v>
      </c>
      <c r="K6">
        <v>1.6033329999999999</v>
      </c>
      <c r="L6">
        <v>1.9139999999999999</v>
      </c>
      <c r="M6">
        <v>1.451333</v>
      </c>
      <c r="N6">
        <v>1.85</v>
      </c>
      <c r="O6">
        <v>1.85</v>
      </c>
      <c r="P6">
        <v>488449500</v>
      </c>
      <c r="Q6" s="1">
        <f t="shared" si="1"/>
        <v>0.16157363717588172</v>
      </c>
      <c r="T6" s="4">
        <v>40603</v>
      </c>
      <c r="U6">
        <v>23.84</v>
      </c>
      <c r="V6">
        <v>25.66</v>
      </c>
      <c r="W6">
        <v>21.950001</v>
      </c>
      <c r="X6">
        <v>22.99</v>
      </c>
      <c r="Y6">
        <v>22.99</v>
      </c>
      <c r="Z6">
        <v>167638300</v>
      </c>
      <c r="AA6" s="1">
        <f t="shared" si="2"/>
        <v>-4.3677244439382583E-2</v>
      </c>
    </row>
    <row r="7" spans="1:27" x14ac:dyDescent="0.2">
      <c r="A7" s="4">
        <v>40634</v>
      </c>
      <c r="B7">
        <v>31.389999</v>
      </c>
      <c r="C7">
        <v>33.279998999999997</v>
      </c>
      <c r="D7">
        <v>29.17</v>
      </c>
      <c r="E7">
        <v>32.090000000000003</v>
      </c>
      <c r="F7">
        <v>24.292733999999999</v>
      </c>
      <c r="G7">
        <v>304610100</v>
      </c>
      <c r="H7" s="1">
        <f t="shared" si="0"/>
        <v>3.4160491988733763E-2</v>
      </c>
      <c r="J7" s="4">
        <v>40634</v>
      </c>
      <c r="K7">
        <v>1.83</v>
      </c>
      <c r="L7">
        <v>1.8786670000000001</v>
      </c>
      <c r="M7">
        <v>1.6133329999999999</v>
      </c>
      <c r="N7">
        <v>1.84</v>
      </c>
      <c r="O7">
        <v>1.84</v>
      </c>
      <c r="P7">
        <v>448423500</v>
      </c>
      <c r="Q7" s="1">
        <f t="shared" si="1"/>
        <v>-5.40540540540541E-3</v>
      </c>
      <c r="T7" s="4">
        <v>40634</v>
      </c>
      <c r="U7">
        <v>23.34</v>
      </c>
      <c r="V7">
        <v>23.43</v>
      </c>
      <c r="W7">
        <v>19.32</v>
      </c>
      <c r="X7">
        <v>22.82</v>
      </c>
      <c r="Y7">
        <v>22.82</v>
      </c>
      <c r="Z7">
        <v>173525700</v>
      </c>
      <c r="AA7" s="1">
        <f t="shared" si="2"/>
        <v>-7.3945193562417648E-3</v>
      </c>
    </row>
    <row r="8" spans="1:27" x14ac:dyDescent="0.2">
      <c r="A8" s="4">
        <v>40664</v>
      </c>
      <c r="B8">
        <v>32.409999999999997</v>
      </c>
      <c r="C8">
        <v>33.470001000000003</v>
      </c>
      <c r="D8">
        <v>30.5</v>
      </c>
      <c r="E8">
        <v>31.809999000000001</v>
      </c>
      <c r="F8">
        <v>24.080772</v>
      </c>
      <c r="G8">
        <v>275094300</v>
      </c>
      <c r="H8" s="1">
        <f t="shared" si="0"/>
        <v>-8.7253250292865254E-3</v>
      </c>
      <c r="J8" s="4">
        <v>40664</v>
      </c>
      <c r="K8">
        <v>1.84</v>
      </c>
      <c r="L8">
        <v>2.0186670000000002</v>
      </c>
      <c r="M8">
        <v>1.701333</v>
      </c>
      <c r="N8">
        <v>2.0093329999999998</v>
      </c>
      <c r="O8">
        <v>2.0093329999999998</v>
      </c>
      <c r="P8">
        <v>455232000</v>
      </c>
      <c r="Q8" s="1">
        <f t="shared" si="1"/>
        <v>9.202880434782594E-2</v>
      </c>
      <c r="T8" s="4">
        <v>40664</v>
      </c>
      <c r="U8">
        <v>23.59</v>
      </c>
      <c r="V8">
        <v>26.84</v>
      </c>
      <c r="W8">
        <v>23.17</v>
      </c>
      <c r="X8">
        <v>24.15</v>
      </c>
      <c r="Y8">
        <v>24.15</v>
      </c>
      <c r="Z8">
        <v>148307100</v>
      </c>
      <c r="AA8" s="1">
        <f t="shared" si="2"/>
        <v>5.8282208588956982E-2</v>
      </c>
    </row>
    <row r="9" spans="1:27" x14ac:dyDescent="0.2">
      <c r="A9" s="4">
        <v>40695</v>
      </c>
      <c r="B9">
        <v>31.700001</v>
      </c>
      <c r="C9">
        <v>31.700001</v>
      </c>
      <c r="D9">
        <v>28.17</v>
      </c>
      <c r="E9">
        <v>30.360001</v>
      </c>
      <c r="F9">
        <v>22.983094999999999</v>
      </c>
      <c r="G9">
        <v>357738600</v>
      </c>
      <c r="H9" s="1">
        <f t="shared" si="0"/>
        <v>-4.5583131637141901E-2</v>
      </c>
      <c r="J9" s="4">
        <v>40695</v>
      </c>
      <c r="K9">
        <v>2</v>
      </c>
      <c r="L9">
        <v>2.1</v>
      </c>
      <c r="M9">
        <v>1.7</v>
      </c>
      <c r="N9">
        <v>1.9419999999999999</v>
      </c>
      <c r="O9">
        <v>1.9419999999999999</v>
      </c>
      <c r="P9">
        <v>595909500</v>
      </c>
      <c r="Q9" s="1">
        <f t="shared" si="1"/>
        <v>-3.3510125001679596E-2</v>
      </c>
      <c r="T9" s="4">
        <v>40695</v>
      </c>
      <c r="U9">
        <v>24.190000999999999</v>
      </c>
      <c r="V9">
        <v>25.6</v>
      </c>
      <c r="W9">
        <v>21.690000999999999</v>
      </c>
      <c r="X9">
        <v>22.629999000000002</v>
      </c>
      <c r="Y9">
        <v>22.629999000000002</v>
      </c>
      <c r="Z9">
        <v>151997000</v>
      </c>
      <c r="AA9" s="1">
        <f t="shared" si="2"/>
        <v>-6.2939999999999885E-2</v>
      </c>
    </row>
    <row r="10" spans="1:27" x14ac:dyDescent="0.2">
      <c r="A10" s="4">
        <v>40725</v>
      </c>
      <c r="B10">
        <v>30.35</v>
      </c>
      <c r="C10">
        <v>32.080002</v>
      </c>
      <c r="D10">
        <v>27.309999000000001</v>
      </c>
      <c r="E10">
        <v>27.68</v>
      </c>
      <c r="F10">
        <v>20.954281000000002</v>
      </c>
      <c r="G10">
        <v>219484000</v>
      </c>
      <c r="H10" s="1">
        <f t="shared" si="0"/>
        <v>-8.8274185874443675E-2</v>
      </c>
      <c r="J10" s="4">
        <v>40725</v>
      </c>
      <c r="K10">
        <v>1.9379999999999999</v>
      </c>
      <c r="L10">
        <v>2.0293329999999998</v>
      </c>
      <c r="M10">
        <v>1.775333</v>
      </c>
      <c r="N10">
        <v>1.8779999999999999</v>
      </c>
      <c r="O10">
        <v>1.8779999999999999</v>
      </c>
      <c r="P10">
        <v>316531500</v>
      </c>
      <c r="Q10" s="1">
        <f t="shared" si="1"/>
        <v>-3.295571575695163E-2</v>
      </c>
      <c r="T10" s="4">
        <v>40725</v>
      </c>
      <c r="U10">
        <v>22.799999</v>
      </c>
      <c r="V10">
        <v>23.280000999999999</v>
      </c>
      <c r="W10">
        <v>16.450001</v>
      </c>
      <c r="X10">
        <v>18.120000999999998</v>
      </c>
      <c r="Y10">
        <v>18.120000999999998</v>
      </c>
      <c r="Z10">
        <v>145230200</v>
      </c>
      <c r="AA10" s="1">
        <f t="shared" si="2"/>
        <v>-0.19929289435673431</v>
      </c>
    </row>
    <row r="11" spans="1:27" x14ac:dyDescent="0.2">
      <c r="A11" s="4">
        <v>40756</v>
      </c>
      <c r="B11">
        <v>28.879999000000002</v>
      </c>
      <c r="C11">
        <v>28.879999000000002</v>
      </c>
      <c r="D11">
        <v>21.18</v>
      </c>
      <c r="E11">
        <v>24.030000999999999</v>
      </c>
      <c r="F11">
        <v>18.191165999999999</v>
      </c>
      <c r="G11">
        <v>444275000</v>
      </c>
      <c r="H11" s="1">
        <f t="shared" si="0"/>
        <v>-0.13186398521619533</v>
      </c>
      <c r="J11" s="4">
        <v>40756</v>
      </c>
      <c r="K11">
        <v>1.9113329999999999</v>
      </c>
      <c r="L11">
        <v>1.9466669999999999</v>
      </c>
      <c r="M11">
        <v>1.433333</v>
      </c>
      <c r="N11">
        <v>1.6493329999999999</v>
      </c>
      <c r="O11">
        <v>1.6493329999999999</v>
      </c>
      <c r="P11">
        <v>408235500</v>
      </c>
      <c r="Q11" s="1">
        <f t="shared" si="1"/>
        <v>-0.1217609158679446</v>
      </c>
      <c r="T11" s="4">
        <v>40756</v>
      </c>
      <c r="U11">
        <v>18.530000999999999</v>
      </c>
      <c r="V11">
        <v>19.25</v>
      </c>
      <c r="W11">
        <v>15.92</v>
      </c>
      <c r="X11">
        <v>18.59</v>
      </c>
      <c r="Y11">
        <v>18.59</v>
      </c>
      <c r="Z11">
        <v>186904000</v>
      </c>
      <c r="AA11" s="1">
        <f t="shared" si="2"/>
        <v>2.5938133226372416E-2</v>
      </c>
    </row>
    <row r="12" spans="1:27" x14ac:dyDescent="0.2">
      <c r="A12" s="4">
        <v>40787</v>
      </c>
      <c r="B12">
        <v>24.09</v>
      </c>
      <c r="C12">
        <v>24.25</v>
      </c>
      <c r="D12">
        <v>19.77</v>
      </c>
      <c r="E12">
        <v>20.18</v>
      </c>
      <c r="F12">
        <v>15.276645</v>
      </c>
      <c r="G12">
        <v>245694500</v>
      </c>
      <c r="H12" s="1">
        <f t="shared" si="0"/>
        <v>-0.16021628300241991</v>
      </c>
      <c r="J12" s="4">
        <v>40787</v>
      </c>
      <c r="K12">
        <v>1.6439999999999999</v>
      </c>
      <c r="L12">
        <v>1.7993330000000001</v>
      </c>
      <c r="M12">
        <v>1.486</v>
      </c>
      <c r="N12">
        <v>1.6259999999999999</v>
      </c>
      <c r="O12">
        <v>1.6259999999999999</v>
      </c>
      <c r="P12">
        <v>270322500</v>
      </c>
      <c r="Q12" s="1">
        <f t="shared" si="1"/>
        <v>-1.4146930910859147E-2</v>
      </c>
      <c r="T12" s="4">
        <v>40787</v>
      </c>
      <c r="U12">
        <v>18.5</v>
      </c>
      <c r="V12">
        <v>21.889999</v>
      </c>
      <c r="W12">
        <v>17.280000999999999</v>
      </c>
      <c r="X12">
        <v>19.379999000000002</v>
      </c>
      <c r="Y12">
        <v>19.379999000000002</v>
      </c>
      <c r="Z12">
        <v>135913000</v>
      </c>
      <c r="AA12" s="1">
        <f t="shared" si="2"/>
        <v>4.2495911780527258E-2</v>
      </c>
    </row>
    <row r="13" spans="1:27" x14ac:dyDescent="0.2">
      <c r="A13" s="4">
        <v>40817</v>
      </c>
      <c r="B13">
        <v>20.129999000000002</v>
      </c>
      <c r="C13">
        <v>26.549999</v>
      </c>
      <c r="D13">
        <v>19.049999</v>
      </c>
      <c r="E13">
        <v>25.85</v>
      </c>
      <c r="F13">
        <v>19.568933000000001</v>
      </c>
      <c r="G13">
        <v>279029700</v>
      </c>
      <c r="H13" s="1">
        <f t="shared" si="0"/>
        <v>0.28097059269230912</v>
      </c>
      <c r="J13" s="4">
        <v>40817</v>
      </c>
      <c r="K13">
        <v>1.663333</v>
      </c>
      <c r="L13">
        <v>2</v>
      </c>
      <c r="M13">
        <v>1.528667</v>
      </c>
      <c r="N13">
        <v>1.958</v>
      </c>
      <c r="O13">
        <v>1.958</v>
      </c>
      <c r="P13">
        <v>324939000</v>
      </c>
      <c r="Q13" s="1">
        <f t="shared" si="1"/>
        <v>0.20418204182041827</v>
      </c>
      <c r="T13" s="4">
        <v>40817</v>
      </c>
      <c r="U13">
        <v>19.16</v>
      </c>
      <c r="V13">
        <v>21.440000999999999</v>
      </c>
      <c r="W13">
        <v>16.829999999999998</v>
      </c>
      <c r="X13">
        <v>19.32</v>
      </c>
      <c r="Y13">
        <v>19.32</v>
      </c>
      <c r="Z13">
        <v>114523300</v>
      </c>
      <c r="AA13" s="1">
        <f t="shared" si="2"/>
        <v>-3.0959237923593929E-3</v>
      </c>
    </row>
    <row r="14" spans="1:27" x14ac:dyDescent="0.2">
      <c r="A14" s="4">
        <v>40848</v>
      </c>
      <c r="B14">
        <v>24.82</v>
      </c>
      <c r="C14">
        <v>25.17</v>
      </c>
      <c r="D14">
        <v>20.059999000000001</v>
      </c>
      <c r="E14">
        <v>21.290001</v>
      </c>
      <c r="F14">
        <v>16.116931999999998</v>
      </c>
      <c r="G14">
        <v>278090400</v>
      </c>
      <c r="H14" s="1">
        <f t="shared" si="0"/>
        <v>-0.17640210633865436</v>
      </c>
      <c r="J14" s="4">
        <v>40848</v>
      </c>
      <c r="K14">
        <v>1.8926670000000001</v>
      </c>
      <c r="L14">
        <v>2.3333330000000001</v>
      </c>
      <c r="M14">
        <v>1.8666670000000001</v>
      </c>
      <c r="N14">
        <v>2.1826669999999999</v>
      </c>
      <c r="O14">
        <v>2.1826669999999999</v>
      </c>
      <c r="P14">
        <v>387702000</v>
      </c>
      <c r="Q14" s="1">
        <f t="shared" si="1"/>
        <v>0.11474310520939732</v>
      </c>
      <c r="T14" s="4">
        <v>40848</v>
      </c>
      <c r="U14">
        <v>18.860001</v>
      </c>
      <c r="V14">
        <v>19.280000999999999</v>
      </c>
      <c r="W14">
        <v>15.51</v>
      </c>
      <c r="X14">
        <v>17.969999000000001</v>
      </c>
      <c r="Y14">
        <v>17.969999000000001</v>
      </c>
      <c r="Z14">
        <v>120348100</v>
      </c>
      <c r="AA14" s="1">
        <f t="shared" si="2"/>
        <v>-6.9875828157349842E-2</v>
      </c>
    </row>
    <row r="15" spans="1:27" x14ac:dyDescent="0.2">
      <c r="A15" s="4">
        <v>40878</v>
      </c>
      <c r="B15">
        <v>21.24</v>
      </c>
      <c r="C15">
        <v>22.110001</v>
      </c>
      <c r="D15">
        <v>19</v>
      </c>
      <c r="E15">
        <v>20.27</v>
      </c>
      <c r="F15">
        <v>15.344773999999999</v>
      </c>
      <c r="G15">
        <v>206055300</v>
      </c>
      <c r="H15" s="1">
        <f t="shared" si="0"/>
        <v>-4.7909738652492873E-2</v>
      </c>
      <c r="J15" s="4">
        <v>40878</v>
      </c>
      <c r="K15">
        <v>2.1713330000000002</v>
      </c>
      <c r="L15">
        <v>2.3333330000000001</v>
      </c>
      <c r="M15">
        <v>1.735333</v>
      </c>
      <c r="N15">
        <v>1.9039999999999999</v>
      </c>
      <c r="O15">
        <v>1.9039999999999999</v>
      </c>
      <c r="P15">
        <v>316927500</v>
      </c>
      <c r="Q15" s="1">
        <f t="shared" si="1"/>
        <v>-0.12767270499805972</v>
      </c>
      <c r="T15" s="4">
        <v>40878</v>
      </c>
      <c r="U15">
        <v>18.049999</v>
      </c>
      <c r="V15">
        <v>21.450001</v>
      </c>
      <c r="W15">
        <v>17.899999999999999</v>
      </c>
      <c r="X15">
        <v>18.870000999999998</v>
      </c>
      <c r="Y15">
        <v>18.870000999999998</v>
      </c>
      <c r="Z15">
        <v>132858600</v>
      </c>
      <c r="AA15" s="1">
        <f t="shared" si="2"/>
        <v>5.0083586537762022E-2</v>
      </c>
    </row>
    <row r="16" spans="1:27" x14ac:dyDescent="0.2">
      <c r="A16" s="4">
        <v>40909</v>
      </c>
      <c r="B16">
        <v>20.83</v>
      </c>
      <c r="C16">
        <v>25.5</v>
      </c>
      <c r="D16">
        <v>20.75</v>
      </c>
      <c r="E16">
        <v>24.02</v>
      </c>
      <c r="F16">
        <v>18.183593999999999</v>
      </c>
      <c r="G16">
        <v>246595500</v>
      </c>
      <c r="H16" s="1">
        <f t="shared" si="0"/>
        <v>0.18500239886230976</v>
      </c>
      <c r="J16" s="4">
        <v>40909</v>
      </c>
      <c r="K16">
        <v>1.929333</v>
      </c>
      <c r="L16">
        <v>2</v>
      </c>
      <c r="M16">
        <v>1.509333</v>
      </c>
      <c r="N16">
        <v>1.9379999999999999</v>
      </c>
      <c r="O16">
        <v>1.9379999999999999</v>
      </c>
      <c r="P16">
        <v>384148500</v>
      </c>
      <c r="Q16" s="1">
        <f t="shared" si="1"/>
        <v>1.7857142857142873E-2</v>
      </c>
      <c r="T16" s="4">
        <v>40909</v>
      </c>
      <c r="U16">
        <v>19.23</v>
      </c>
      <c r="V16">
        <v>23.48</v>
      </c>
      <c r="W16">
        <v>17.25</v>
      </c>
      <c r="X16">
        <v>23.1</v>
      </c>
      <c r="Y16">
        <v>23.1</v>
      </c>
      <c r="Z16">
        <v>144791900</v>
      </c>
      <c r="AA16" s="1">
        <f t="shared" si="2"/>
        <v>0.22416527693877722</v>
      </c>
    </row>
    <row r="17" spans="1:27" x14ac:dyDescent="0.2">
      <c r="A17" s="4">
        <v>40940</v>
      </c>
      <c r="B17">
        <v>24.33</v>
      </c>
      <c r="C17">
        <v>27.68</v>
      </c>
      <c r="D17">
        <v>24.07</v>
      </c>
      <c r="E17">
        <v>26.02</v>
      </c>
      <c r="F17">
        <v>19.697635999999999</v>
      </c>
      <c r="G17">
        <v>262142400</v>
      </c>
      <c r="H17" s="1">
        <f t="shared" si="0"/>
        <v>8.3264177587775004E-2</v>
      </c>
      <c r="J17" s="4">
        <v>40940</v>
      </c>
      <c r="K17">
        <v>1.9379999999999999</v>
      </c>
      <c r="L17">
        <v>2.3313329999999999</v>
      </c>
      <c r="M17">
        <v>1.933333</v>
      </c>
      <c r="N17">
        <v>2.2273329999999998</v>
      </c>
      <c r="O17">
        <v>2.2273329999999998</v>
      </c>
      <c r="P17">
        <v>347904000</v>
      </c>
      <c r="Q17" s="1">
        <f t="shared" si="1"/>
        <v>0.14929463364293077</v>
      </c>
      <c r="T17" s="4">
        <v>40940</v>
      </c>
      <c r="U17">
        <v>23.15</v>
      </c>
      <c r="V17">
        <v>25.84</v>
      </c>
      <c r="W17">
        <v>19.959999</v>
      </c>
      <c r="X17">
        <v>20.65</v>
      </c>
      <c r="Y17">
        <v>20.65</v>
      </c>
      <c r="Z17">
        <v>124185100</v>
      </c>
      <c r="AA17" s="1">
        <f t="shared" si="2"/>
        <v>-0.10606060606060617</v>
      </c>
    </row>
    <row r="18" spans="1:27" x14ac:dyDescent="0.2">
      <c r="A18" s="4">
        <v>40969</v>
      </c>
      <c r="B18">
        <v>26.190000999999999</v>
      </c>
      <c r="C18">
        <v>26.799999</v>
      </c>
      <c r="D18">
        <v>24.379999000000002</v>
      </c>
      <c r="E18">
        <v>25.65</v>
      </c>
      <c r="F18">
        <v>19.417534</v>
      </c>
      <c r="G18">
        <v>175310000</v>
      </c>
      <c r="H18" s="1">
        <f t="shared" si="0"/>
        <v>-1.422008204436306E-2</v>
      </c>
      <c r="J18" s="4">
        <v>40969</v>
      </c>
      <c r="K18">
        <v>2.234</v>
      </c>
      <c r="L18">
        <v>2.6633330000000002</v>
      </c>
      <c r="M18">
        <v>2.1746669999999999</v>
      </c>
      <c r="N18">
        <v>2.4826670000000002</v>
      </c>
      <c r="O18">
        <v>2.4826670000000002</v>
      </c>
      <c r="P18">
        <v>332452500</v>
      </c>
      <c r="Q18" s="1">
        <f t="shared" si="1"/>
        <v>0.11463665289384228</v>
      </c>
      <c r="T18" s="4">
        <v>40969</v>
      </c>
      <c r="U18">
        <v>20.620000999999998</v>
      </c>
      <c r="V18">
        <v>22.540001</v>
      </c>
      <c r="W18">
        <v>19.129999000000002</v>
      </c>
      <c r="X18">
        <v>21.5</v>
      </c>
      <c r="Y18">
        <v>21.5</v>
      </c>
      <c r="Z18">
        <v>159058900</v>
      </c>
      <c r="AA18" s="1">
        <f t="shared" si="2"/>
        <v>4.1162227602905638E-2</v>
      </c>
    </row>
    <row r="19" spans="1:27" x14ac:dyDescent="0.2">
      <c r="A19" s="4">
        <v>41000</v>
      </c>
      <c r="B19">
        <v>26.030000999999999</v>
      </c>
      <c r="C19">
        <v>27.030000999999999</v>
      </c>
      <c r="D19">
        <v>22.799999</v>
      </c>
      <c r="E19">
        <v>23</v>
      </c>
      <c r="F19">
        <v>17.411432000000001</v>
      </c>
      <c r="G19">
        <v>205100300</v>
      </c>
      <c r="H19" s="1">
        <f t="shared" si="0"/>
        <v>-0.10331394295485712</v>
      </c>
      <c r="J19" s="4">
        <v>41000</v>
      </c>
      <c r="K19">
        <v>2.488667</v>
      </c>
      <c r="L19">
        <v>2.564667</v>
      </c>
      <c r="M19">
        <v>2.0666669999999998</v>
      </c>
      <c r="N19">
        <v>2.2086670000000002</v>
      </c>
      <c r="O19">
        <v>2.2086670000000002</v>
      </c>
      <c r="P19">
        <v>341293500</v>
      </c>
      <c r="Q19" s="1">
        <f t="shared" si="1"/>
        <v>-0.11036518389296672</v>
      </c>
      <c r="T19" s="4">
        <v>41000</v>
      </c>
      <c r="U19">
        <v>21.51</v>
      </c>
      <c r="V19">
        <v>23.77</v>
      </c>
      <c r="W19">
        <v>20.549999</v>
      </c>
      <c r="X19">
        <v>21.92</v>
      </c>
      <c r="Y19">
        <v>21.92</v>
      </c>
      <c r="Z19">
        <v>110670800</v>
      </c>
      <c r="AA19" s="1">
        <f t="shared" si="2"/>
        <v>1.9534883720930311E-2</v>
      </c>
    </row>
    <row r="20" spans="1:27" x14ac:dyDescent="0.2">
      <c r="A20" s="4">
        <v>41030</v>
      </c>
      <c r="B20">
        <v>23.040001</v>
      </c>
      <c r="C20">
        <v>23.48</v>
      </c>
      <c r="D20">
        <v>21.09</v>
      </c>
      <c r="E20">
        <v>22.200001</v>
      </c>
      <c r="F20">
        <v>16.805817000000001</v>
      </c>
      <c r="G20">
        <v>210504400</v>
      </c>
      <c r="H20" s="1">
        <f t="shared" si="0"/>
        <v>-3.4782607197386191E-2</v>
      </c>
      <c r="J20" s="4">
        <v>41030</v>
      </c>
      <c r="K20">
        <v>2.2086670000000002</v>
      </c>
      <c r="L20">
        <v>2.3119999999999998</v>
      </c>
      <c r="M20">
        <v>1.788667</v>
      </c>
      <c r="N20">
        <v>1.9666669999999999</v>
      </c>
      <c r="O20">
        <v>1.9666669999999999</v>
      </c>
      <c r="P20">
        <v>512779500</v>
      </c>
      <c r="Q20" s="1">
        <f t="shared" si="1"/>
        <v>-0.10956835050281469</v>
      </c>
      <c r="T20" s="4">
        <v>41030</v>
      </c>
      <c r="U20">
        <v>21.959999</v>
      </c>
      <c r="V20">
        <v>25.5</v>
      </c>
      <c r="W20">
        <v>20.84</v>
      </c>
      <c r="X20">
        <v>25.17</v>
      </c>
      <c r="Y20">
        <v>25.17</v>
      </c>
      <c r="Z20">
        <v>112748400</v>
      </c>
      <c r="AA20" s="1">
        <f t="shared" si="2"/>
        <v>0.14826642335766421</v>
      </c>
    </row>
    <row r="21" spans="1:27" x14ac:dyDescent="0.2">
      <c r="A21" s="4">
        <v>41061</v>
      </c>
      <c r="B21">
        <v>21.65</v>
      </c>
      <c r="C21">
        <v>23.34</v>
      </c>
      <c r="D21">
        <v>19.239999999999998</v>
      </c>
      <c r="E21">
        <v>19.719999000000001</v>
      </c>
      <c r="F21">
        <v>14.928411000000001</v>
      </c>
      <c r="G21">
        <v>188800300</v>
      </c>
      <c r="H21" s="1">
        <f t="shared" si="0"/>
        <v>-0.11171167697470467</v>
      </c>
      <c r="J21" s="4">
        <v>41061</v>
      </c>
      <c r="K21">
        <v>1.9019999999999999</v>
      </c>
      <c r="L21">
        <v>2.2999999999999998</v>
      </c>
      <c r="M21">
        <v>1.8073330000000001</v>
      </c>
      <c r="N21">
        <v>2.0859999999999999</v>
      </c>
      <c r="O21">
        <v>2.0859999999999999</v>
      </c>
      <c r="P21">
        <v>391906500</v>
      </c>
      <c r="Q21" s="1">
        <f t="shared" si="1"/>
        <v>6.0677786325798885E-2</v>
      </c>
      <c r="T21" s="4">
        <v>41061</v>
      </c>
      <c r="U21">
        <v>25.15</v>
      </c>
      <c r="V21">
        <v>25.219999000000001</v>
      </c>
      <c r="W21">
        <v>21.85</v>
      </c>
      <c r="X21">
        <v>24.33</v>
      </c>
      <c r="Y21">
        <v>24.33</v>
      </c>
      <c r="Z21">
        <v>114295400</v>
      </c>
      <c r="AA21" s="1">
        <f t="shared" si="2"/>
        <v>-3.3373063170441135E-2</v>
      </c>
    </row>
    <row r="22" spans="1:27" x14ac:dyDescent="0.2">
      <c r="A22" s="4">
        <v>41091</v>
      </c>
      <c r="B22">
        <v>19.700001</v>
      </c>
      <c r="C22">
        <v>21.209999</v>
      </c>
      <c r="D22">
        <v>18.719999000000001</v>
      </c>
      <c r="E22">
        <v>19.709999</v>
      </c>
      <c r="F22">
        <v>14.920840999999999</v>
      </c>
      <c r="G22">
        <v>162586300</v>
      </c>
      <c r="H22" s="1">
        <f t="shared" si="0"/>
        <v>-5.070867890762913E-4</v>
      </c>
      <c r="J22" s="4">
        <v>41091</v>
      </c>
      <c r="K22">
        <v>2.09</v>
      </c>
      <c r="L22">
        <v>2.4</v>
      </c>
      <c r="M22">
        <v>1.8140000000000001</v>
      </c>
      <c r="N22">
        <v>1.8280000000000001</v>
      </c>
      <c r="O22">
        <v>1.8280000000000001</v>
      </c>
      <c r="P22">
        <v>488151000</v>
      </c>
      <c r="Q22" s="1">
        <f t="shared" si="1"/>
        <v>-0.12368168744007661</v>
      </c>
      <c r="T22" s="4">
        <v>41091</v>
      </c>
      <c r="U22">
        <v>24.43</v>
      </c>
      <c r="V22">
        <v>24.950001</v>
      </c>
      <c r="W22">
        <v>18.579999999999998</v>
      </c>
      <c r="X22">
        <v>18.889999</v>
      </c>
      <c r="Y22">
        <v>18.889999</v>
      </c>
      <c r="Z22">
        <v>104397300</v>
      </c>
      <c r="AA22" s="1">
        <f t="shared" si="2"/>
        <v>-0.22359231401561855</v>
      </c>
    </row>
    <row r="23" spans="1:27" x14ac:dyDescent="0.2">
      <c r="A23" s="4">
        <v>41122</v>
      </c>
      <c r="B23">
        <v>19.780000999999999</v>
      </c>
      <c r="C23">
        <v>22.139999</v>
      </c>
      <c r="D23">
        <v>18.93</v>
      </c>
      <c r="E23">
        <v>21.35</v>
      </c>
      <c r="F23">
        <v>16.162355000000002</v>
      </c>
      <c r="G23">
        <v>182791200</v>
      </c>
      <c r="H23" s="1">
        <f t="shared" si="0"/>
        <v>8.3206703965279322E-2</v>
      </c>
      <c r="J23" s="4">
        <v>41122</v>
      </c>
      <c r="K23">
        <v>1.8660000000000001</v>
      </c>
      <c r="L23">
        <v>2.0866669999999998</v>
      </c>
      <c r="M23">
        <v>1.701333</v>
      </c>
      <c r="N23">
        <v>1.9013329999999999</v>
      </c>
      <c r="O23">
        <v>1.9013329999999999</v>
      </c>
      <c r="P23">
        <v>367231500</v>
      </c>
      <c r="Q23" s="1">
        <f t="shared" si="1"/>
        <v>4.01165207877461E-2</v>
      </c>
      <c r="T23" s="4">
        <v>41122</v>
      </c>
      <c r="U23">
        <v>18.760000000000002</v>
      </c>
      <c r="V23">
        <v>19.989999999999998</v>
      </c>
      <c r="W23">
        <v>17.450001</v>
      </c>
      <c r="X23">
        <v>18.450001</v>
      </c>
      <c r="Y23">
        <v>18.450001</v>
      </c>
      <c r="Z23">
        <v>120924900</v>
      </c>
      <c r="AA23" s="1">
        <f t="shared" si="2"/>
        <v>-2.3292642842384439E-2</v>
      </c>
    </row>
    <row r="24" spans="1:27" x14ac:dyDescent="0.2">
      <c r="A24" s="4">
        <v>41153</v>
      </c>
      <c r="B24">
        <v>21.25</v>
      </c>
      <c r="C24">
        <v>25.15</v>
      </c>
      <c r="D24">
        <v>21.02</v>
      </c>
      <c r="E24">
        <v>22.75</v>
      </c>
      <c r="F24">
        <v>17.222179000000001</v>
      </c>
      <c r="G24">
        <v>173840800</v>
      </c>
      <c r="H24" s="1">
        <f t="shared" si="0"/>
        <v>6.557361226133189E-2</v>
      </c>
      <c r="J24" s="4">
        <v>41153</v>
      </c>
      <c r="K24">
        <v>1.9013329999999999</v>
      </c>
      <c r="L24">
        <v>2.185333</v>
      </c>
      <c r="M24">
        <v>1.82</v>
      </c>
      <c r="N24">
        <v>1.952</v>
      </c>
      <c r="O24">
        <v>1.952</v>
      </c>
      <c r="P24">
        <v>499426500</v>
      </c>
      <c r="Q24" s="1">
        <f t="shared" si="1"/>
        <v>2.6648146326813883E-2</v>
      </c>
      <c r="T24" s="4">
        <v>41153</v>
      </c>
      <c r="U24">
        <v>18.399999999999999</v>
      </c>
      <c r="V24">
        <v>20.85</v>
      </c>
      <c r="W24">
        <v>17.98</v>
      </c>
      <c r="X24">
        <v>19.5</v>
      </c>
      <c r="Y24">
        <v>19.5</v>
      </c>
      <c r="Z24">
        <v>78269200</v>
      </c>
      <c r="AA24" s="1">
        <f t="shared" si="2"/>
        <v>5.6910511820568443E-2</v>
      </c>
    </row>
    <row r="25" spans="1:27" x14ac:dyDescent="0.2">
      <c r="A25" s="4">
        <v>41183</v>
      </c>
      <c r="B25">
        <v>23</v>
      </c>
      <c r="C25">
        <v>25.719999000000001</v>
      </c>
      <c r="D25">
        <v>22.67</v>
      </c>
      <c r="E25">
        <v>25.5</v>
      </c>
      <c r="F25">
        <v>19.303979999999999</v>
      </c>
      <c r="G25">
        <v>202982900</v>
      </c>
      <c r="H25" s="1">
        <f t="shared" si="0"/>
        <v>0.12087907110941064</v>
      </c>
      <c r="J25" s="4">
        <v>41183</v>
      </c>
      <c r="K25">
        <v>1.9666669999999999</v>
      </c>
      <c r="L25">
        <v>2.0066670000000002</v>
      </c>
      <c r="M25">
        <v>1.790667</v>
      </c>
      <c r="N25">
        <v>1.8753329999999999</v>
      </c>
      <c r="O25">
        <v>1.8753329999999999</v>
      </c>
      <c r="P25">
        <v>264313500</v>
      </c>
      <c r="Q25" s="1">
        <f t="shared" si="1"/>
        <v>-3.9276127049180348E-2</v>
      </c>
      <c r="T25" s="4">
        <v>41183</v>
      </c>
      <c r="U25">
        <v>19.48</v>
      </c>
      <c r="V25">
        <v>21.74</v>
      </c>
      <c r="W25">
        <v>18.850000000000001</v>
      </c>
      <c r="X25">
        <v>19.209999</v>
      </c>
      <c r="Y25">
        <v>19.209999</v>
      </c>
      <c r="Z25">
        <v>83439200</v>
      </c>
      <c r="AA25" s="1">
        <f t="shared" si="2"/>
        <v>-1.4871846153846163E-2</v>
      </c>
    </row>
    <row r="26" spans="1:27" x14ac:dyDescent="0.2">
      <c r="A26" s="4">
        <v>41214</v>
      </c>
      <c r="B26">
        <v>25.530000999999999</v>
      </c>
      <c r="C26">
        <v>26.27</v>
      </c>
      <c r="D26">
        <v>23.389999</v>
      </c>
      <c r="E26">
        <v>25.879999000000002</v>
      </c>
      <c r="F26">
        <v>19.591643999999999</v>
      </c>
      <c r="G26">
        <v>168867200</v>
      </c>
      <c r="H26" s="1">
        <f t="shared" si="0"/>
        <v>1.4901797453167663E-2</v>
      </c>
      <c r="J26" s="4">
        <v>41214</v>
      </c>
      <c r="K26">
        <v>1.8833329999999999</v>
      </c>
      <c r="L26">
        <v>2.286</v>
      </c>
      <c r="M26">
        <v>1.88</v>
      </c>
      <c r="N26">
        <v>2.254667</v>
      </c>
      <c r="O26">
        <v>2.254667</v>
      </c>
      <c r="P26">
        <v>356413500</v>
      </c>
      <c r="Q26" s="1">
        <f t="shared" si="1"/>
        <v>0.20227554253031332</v>
      </c>
      <c r="T26" s="4">
        <v>41214</v>
      </c>
      <c r="U26">
        <v>19.170000000000002</v>
      </c>
      <c r="V26">
        <v>21.65</v>
      </c>
      <c r="W26">
        <v>19.120000999999998</v>
      </c>
      <c r="X26">
        <v>20.219999000000001</v>
      </c>
      <c r="Y26">
        <v>20.219999000000001</v>
      </c>
      <c r="Z26">
        <v>72906400</v>
      </c>
      <c r="AA26" s="1">
        <f t="shared" si="2"/>
        <v>5.2576785662508445E-2</v>
      </c>
    </row>
    <row r="27" spans="1:27" x14ac:dyDescent="0.2">
      <c r="A27" s="4">
        <v>41244</v>
      </c>
      <c r="B27">
        <v>26.059999000000001</v>
      </c>
      <c r="C27">
        <v>28.9</v>
      </c>
      <c r="D27">
        <v>24.4</v>
      </c>
      <c r="E27">
        <v>28.83</v>
      </c>
      <c r="F27">
        <v>21.824853999999998</v>
      </c>
      <c r="G27">
        <v>223646000</v>
      </c>
      <c r="H27" s="1">
        <f t="shared" si="0"/>
        <v>0.1139878817724536</v>
      </c>
      <c r="J27" s="4">
        <v>41244</v>
      </c>
      <c r="K27">
        <v>2.2593329999999998</v>
      </c>
      <c r="L27">
        <v>2.3866670000000001</v>
      </c>
      <c r="M27">
        <v>2.1833330000000002</v>
      </c>
      <c r="N27">
        <v>2.258</v>
      </c>
      <c r="O27">
        <v>2.258</v>
      </c>
      <c r="P27">
        <v>325714500</v>
      </c>
      <c r="Q27" s="1">
        <f t="shared" si="1"/>
        <v>1.4782670789078966E-3</v>
      </c>
      <c r="T27" s="4">
        <v>41244</v>
      </c>
      <c r="U27">
        <v>20.129999000000002</v>
      </c>
      <c r="V27">
        <v>24.23</v>
      </c>
      <c r="W27">
        <v>19.540001</v>
      </c>
      <c r="X27">
        <v>23.379999000000002</v>
      </c>
      <c r="Y27">
        <v>23.379999000000002</v>
      </c>
      <c r="Z27">
        <v>78988300</v>
      </c>
      <c r="AA27" s="1">
        <f t="shared" si="2"/>
        <v>0.15628091771913538</v>
      </c>
    </row>
    <row r="28" spans="1:27" x14ac:dyDescent="0.2">
      <c r="A28" s="4">
        <v>41275</v>
      </c>
      <c r="B28">
        <v>29.41</v>
      </c>
      <c r="C28">
        <v>30.68</v>
      </c>
      <c r="D28">
        <v>26.620000999999998</v>
      </c>
      <c r="E28">
        <v>28.09</v>
      </c>
      <c r="F28">
        <v>21.264662000000001</v>
      </c>
      <c r="G28">
        <v>250771200</v>
      </c>
      <c r="H28" s="1">
        <f t="shared" si="0"/>
        <v>-2.5667617295400794E-2</v>
      </c>
      <c r="J28" s="4">
        <v>41275</v>
      </c>
      <c r="K28">
        <v>2.3333330000000001</v>
      </c>
      <c r="L28">
        <v>2.580667</v>
      </c>
      <c r="M28">
        <v>2.1406670000000001</v>
      </c>
      <c r="N28">
        <v>2.500667</v>
      </c>
      <c r="O28">
        <v>2.500667</v>
      </c>
      <c r="P28">
        <v>426969000</v>
      </c>
      <c r="Q28" s="1">
        <f t="shared" si="1"/>
        <v>0.10746988485385295</v>
      </c>
      <c r="T28" s="4">
        <v>41275</v>
      </c>
      <c r="U28">
        <v>23.83</v>
      </c>
      <c r="V28">
        <v>26.370000999999998</v>
      </c>
      <c r="W28">
        <v>23.620000999999998</v>
      </c>
      <c r="X28">
        <v>24.15</v>
      </c>
      <c r="Y28">
        <v>24.15</v>
      </c>
      <c r="Z28">
        <v>110099600</v>
      </c>
      <c r="AA28" s="1">
        <f t="shared" si="2"/>
        <v>3.2934175916773861E-2</v>
      </c>
    </row>
    <row r="29" spans="1:27" x14ac:dyDescent="0.2">
      <c r="A29" s="4">
        <v>41306</v>
      </c>
      <c r="B29">
        <v>28.389999</v>
      </c>
      <c r="C29">
        <v>29.360001</v>
      </c>
      <c r="D29">
        <v>26.190000999999999</v>
      </c>
      <c r="E29">
        <v>27.15</v>
      </c>
      <c r="F29">
        <v>20.553059000000001</v>
      </c>
      <c r="G29">
        <v>191679000</v>
      </c>
      <c r="H29" s="1">
        <f t="shared" si="0"/>
        <v>-3.3464110551110579E-2</v>
      </c>
      <c r="J29" s="4">
        <v>41306</v>
      </c>
      <c r="K29">
        <v>2.544667</v>
      </c>
      <c r="L29">
        <v>2.6666669999999999</v>
      </c>
      <c r="M29">
        <v>2.253333</v>
      </c>
      <c r="N29">
        <v>2.3220000000000001</v>
      </c>
      <c r="O29">
        <v>2.3220000000000001</v>
      </c>
      <c r="P29">
        <v>663840000</v>
      </c>
      <c r="Q29" s="1">
        <f t="shared" si="1"/>
        <v>-7.1447737743569981E-2</v>
      </c>
      <c r="T29" s="4">
        <v>41306</v>
      </c>
      <c r="U29">
        <v>24.27</v>
      </c>
      <c r="V29">
        <v>27.219999000000001</v>
      </c>
      <c r="W29">
        <v>23.889999</v>
      </c>
      <c r="X29">
        <v>26.709999</v>
      </c>
      <c r="Y29">
        <v>26.709999</v>
      </c>
      <c r="Z29">
        <v>86979100</v>
      </c>
      <c r="AA29" s="1">
        <f t="shared" si="2"/>
        <v>0.10600409937888204</v>
      </c>
    </row>
    <row r="30" spans="1:27" x14ac:dyDescent="0.2">
      <c r="A30" s="4">
        <v>41334</v>
      </c>
      <c r="B30">
        <v>26.83</v>
      </c>
      <c r="C30">
        <v>29.299999</v>
      </c>
      <c r="D30">
        <v>26.75</v>
      </c>
      <c r="E30">
        <v>27.82</v>
      </c>
      <c r="F30">
        <v>21.060265000000001</v>
      </c>
      <c r="G30">
        <v>214216700</v>
      </c>
      <c r="H30" s="1">
        <f t="shared" si="0"/>
        <v>2.4677883715509212E-2</v>
      </c>
      <c r="J30" s="4">
        <v>41334</v>
      </c>
      <c r="K30">
        <v>2.3333330000000001</v>
      </c>
      <c r="L30">
        <v>2.6326670000000001</v>
      </c>
      <c r="M30">
        <v>2.2833329999999998</v>
      </c>
      <c r="N30">
        <v>2.5259999999999998</v>
      </c>
      <c r="O30">
        <v>2.5259999999999998</v>
      </c>
      <c r="P30">
        <v>444825000</v>
      </c>
      <c r="Q30" s="1">
        <f t="shared" si="1"/>
        <v>8.7855297157622622E-2</v>
      </c>
      <c r="T30" s="4">
        <v>41334</v>
      </c>
      <c r="U30">
        <v>26.58</v>
      </c>
      <c r="V30">
        <v>32.950001</v>
      </c>
      <c r="W30">
        <v>26.58</v>
      </c>
      <c r="X30">
        <v>32.009998000000003</v>
      </c>
      <c r="Y30">
        <v>32.009998000000003</v>
      </c>
      <c r="Z30">
        <v>97451200</v>
      </c>
      <c r="AA30" s="1">
        <f t="shared" si="2"/>
        <v>0.19842752521256191</v>
      </c>
    </row>
    <row r="31" spans="1:27" x14ac:dyDescent="0.2">
      <c r="A31" s="4">
        <v>41365</v>
      </c>
      <c r="B31">
        <v>27.65</v>
      </c>
      <c r="C31">
        <v>30.969999000000001</v>
      </c>
      <c r="D31">
        <v>27.110001</v>
      </c>
      <c r="E31">
        <v>30.84</v>
      </c>
      <c r="F31">
        <v>23.346461999999999</v>
      </c>
      <c r="G31">
        <v>259040400</v>
      </c>
      <c r="H31" s="1">
        <f t="shared" si="0"/>
        <v>0.1085549968150922</v>
      </c>
      <c r="J31" s="4">
        <v>41365</v>
      </c>
      <c r="K31">
        <v>2.8239999999999998</v>
      </c>
      <c r="L31">
        <v>3.8786670000000001</v>
      </c>
      <c r="M31">
        <v>2.6806670000000001</v>
      </c>
      <c r="N31">
        <v>3.5993330000000001</v>
      </c>
      <c r="O31">
        <v>3.5993330000000001</v>
      </c>
      <c r="P31">
        <v>1223221500</v>
      </c>
      <c r="Q31" s="1">
        <f t="shared" si="1"/>
        <v>0.42491409342834535</v>
      </c>
      <c r="T31" s="4">
        <v>41365</v>
      </c>
      <c r="U31">
        <v>31.27</v>
      </c>
      <c r="V31">
        <v>32.689999</v>
      </c>
      <c r="W31">
        <v>27.9</v>
      </c>
      <c r="X31">
        <v>32.299999</v>
      </c>
      <c r="Y31">
        <v>32.299999</v>
      </c>
      <c r="Z31">
        <v>111598900</v>
      </c>
      <c r="AA31" s="1">
        <f t="shared" si="2"/>
        <v>9.0597006597750059E-3</v>
      </c>
    </row>
    <row r="32" spans="1:27" x14ac:dyDescent="0.2">
      <c r="A32" s="4">
        <v>41395</v>
      </c>
      <c r="B32">
        <v>30.77</v>
      </c>
      <c r="C32">
        <v>34.909999999999997</v>
      </c>
      <c r="D32">
        <v>30.110001</v>
      </c>
      <c r="E32">
        <v>33.889999000000003</v>
      </c>
      <c r="F32">
        <v>25.655369</v>
      </c>
      <c r="G32">
        <v>272508500</v>
      </c>
      <c r="H32" s="1">
        <f t="shared" si="0"/>
        <v>9.8897511751459444E-2</v>
      </c>
      <c r="J32" s="4">
        <v>41395</v>
      </c>
      <c r="K32">
        <v>3.7326670000000002</v>
      </c>
      <c r="L32">
        <v>7.66</v>
      </c>
      <c r="M32">
        <v>3.5333329999999998</v>
      </c>
      <c r="N32">
        <v>6.5173329999999998</v>
      </c>
      <c r="O32">
        <v>6.5173329999999998</v>
      </c>
      <c r="P32">
        <v>4968313500</v>
      </c>
      <c r="Q32" s="1">
        <f t="shared" si="1"/>
        <v>0.81070576131744398</v>
      </c>
      <c r="T32" s="4">
        <v>41395</v>
      </c>
      <c r="U32">
        <v>32.360000999999997</v>
      </c>
      <c r="V32">
        <v>35.270000000000003</v>
      </c>
      <c r="W32">
        <v>31.58</v>
      </c>
      <c r="X32">
        <v>32.459999000000003</v>
      </c>
      <c r="Y32">
        <v>32.459999000000003</v>
      </c>
      <c r="Z32">
        <v>76948000</v>
      </c>
      <c r="AA32" s="1">
        <f t="shared" si="2"/>
        <v>4.9535605248781488E-3</v>
      </c>
    </row>
    <row r="33" spans="1:27" x14ac:dyDescent="0.2">
      <c r="A33" s="4">
        <v>41426</v>
      </c>
      <c r="B33">
        <v>34.57</v>
      </c>
      <c r="C33">
        <v>35.490001999999997</v>
      </c>
      <c r="D33">
        <v>31.129999000000002</v>
      </c>
      <c r="E33">
        <v>33.310001</v>
      </c>
      <c r="F33">
        <v>25.216297000000001</v>
      </c>
      <c r="G33">
        <v>394851400</v>
      </c>
      <c r="H33" s="1">
        <f t="shared" si="0"/>
        <v>-1.7114234451276047E-2</v>
      </c>
      <c r="J33" s="4">
        <v>41426</v>
      </c>
      <c r="K33">
        <v>6.508</v>
      </c>
      <c r="L33">
        <v>7.35</v>
      </c>
      <c r="M33">
        <v>5.8833330000000004</v>
      </c>
      <c r="N33">
        <v>7.1573330000000004</v>
      </c>
      <c r="O33">
        <v>7.1573330000000004</v>
      </c>
      <c r="P33">
        <v>2686720500</v>
      </c>
      <c r="Q33" s="1">
        <f t="shared" si="1"/>
        <v>9.8199677690245471E-2</v>
      </c>
      <c r="T33" s="4">
        <v>41426</v>
      </c>
      <c r="U33">
        <v>32.610000999999997</v>
      </c>
      <c r="V33">
        <v>33.590000000000003</v>
      </c>
      <c r="W33">
        <v>29</v>
      </c>
      <c r="X33">
        <v>31.290001</v>
      </c>
      <c r="Y33">
        <v>31.290001</v>
      </c>
      <c r="Z33">
        <v>74814200</v>
      </c>
      <c r="AA33" s="1">
        <f t="shared" si="2"/>
        <v>-3.6044301788179446E-2</v>
      </c>
    </row>
    <row r="34" spans="1:27" x14ac:dyDescent="0.2">
      <c r="A34" s="4">
        <v>41456</v>
      </c>
      <c r="B34">
        <v>33.520000000000003</v>
      </c>
      <c r="C34">
        <v>37.709999000000003</v>
      </c>
      <c r="D34">
        <v>33.409999999999997</v>
      </c>
      <c r="E34">
        <v>35.869999</v>
      </c>
      <c r="F34">
        <v>27.154267999999998</v>
      </c>
      <c r="G34">
        <v>262162300</v>
      </c>
      <c r="H34" s="1">
        <f t="shared" si="0"/>
        <v>7.685390920007E-2</v>
      </c>
      <c r="J34" s="4">
        <v>41456</v>
      </c>
      <c r="K34">
        <v>7.290667</v>
      </c>
      <c r="L34">
        <v>9.1660000000000004</v>
      </c>
      <c r="M34">
        <v>6.9666670000000002</v>
      </c>
      <c r="N34">
        <v>8.952</v>
      </c>
      <c r="O34">
        <v>8.952</v>
      </c>
      <c r="P34">
        <v>3442923000</v>
      </c>
      <c r="Q34" s="1">
        <f t="shared" si="1"/>
        <v>0.25074521473291789</v>
      </c>
      <c r="T34" s="4">
        <v>41456</v>
      </c>
      <c r="U34">
        <v>31.299999</v>
      </c>
      <c r="V34">
        <v>36.740001999999997</v>
      </c>
      <c r="W34">
        <v>30.049999</v>
      </c>
      <c r="X34">
        <v>34.849997999999999</v>
      </c>
      <c r="Y34">
        <v>34.849997999999999</v>
      </c>
      <c r="Z34">
        <v>77504200</v>
      </c>
      <c r="AA34" s="1">
        <f t="shared" si="2"/>
        <v>0.11377426929452636</v>
      </c>
    </row>
    <row r="35" spans="1:27" x14ac:dyDescent="0.2">
      <c r="A35" s="4">
        <v>41487</v>
      </c>
      <c r="B35">
        <v>36.389999000000003</v>
      </c>
      <c r="C35">
        <v>37.18</v>
      </c>
      <c r="D35">
        <v>33.5</v>
      </c>
      <c r="E35">
        <v>34.080002</v>
      </c>
      <c r="F35">
        <v>25.799198000000001</v>
      </c>
      <c r="G35">
        <v>250400600</v>
      </c>
      <c r="H35" s="1">
        <f t="shared" si="0"/>
        <v>-4.9902652503834674E-2</v>
      </c>
      <c r="J35" s="4">
        <v>41487</v>
      </c>
      <c r="K35">
        <v>9</v>
      </c>
      <c r="L35">
        <v>11.533333000000001</v>
      </c>
      <c r="M35">
        <v>8.8239999999999998</v>
      </c>
      <c r="N35">
        <v>11.266667</v>
      </c>
      <c r="O35">
        <v>11.266667</v>
      </c>
      <c r="P35">
        <v>3888999000</v>
      </c>
      <c r="Q35" s="1">
        <f t="shared" si="1"/>
        <v>0.25856423145665774</v>
      </c>
      <c r="T35" s="4">
        <v>41487</v>
      </c>
      <c r="U35">
        <v>35.060001</v>
      </c>
      <c r="V35">
        <v>35.939999</v>
      </c>
      <c r="W35">
        <v>27.32</v>
      </c>
      <c r="X35">
        <v>28.459999</v>
      </c>
      <c r="Y35">
        <v>28.459999</v>
      </c>
      <c r="Z35">
        <v>125849700</v>
      </c>
      <c r="AA35" s="1">
        <f t="shared" si="2"/>
        <v>-0.18335722716540759</v>
      </c>
    </row>
    <row r="36" spans="1:27" x14ac:dyDescent="0.2">
      <c r="A36" s="4">
        <v>41518</v>
      </c>
      <c r="B36">
        <v>34.68</v>
      </c>
      <c r="C36">
        <v>37.970001000000003</v>
      </c>
      <c r="D36">
        <v>33.959999000000003</v>
      </c>
      <c r="E36">
        <v>35.970001000000003</v>
      </c>
      <c r="F36">
        <v>27.229966999999998</v>
      </c>
      <c r="G36">
        <v>351280200</v>
      </c>
      <c r="H36" s="1">
        <f t="shared" si="0"/>
        <v>5.5457886714152818E-2</v>
      </c>
      <c r="J36" s="4">
        <v>41518</v>
      </c>
      <c r="K36">
        <v>11.56</v>
      </c>
      <c r="L36">
        <v>12.966666999999999</v>
      </c>
      <c r="M36">
        <v>10.567333</v>
      </c>
      <c r="N36">
        <v>12.891332999999999</v>
      </c>
      <c r="O36">
        <v>12.891332999999999</v>
      </c>
      <c r="P36">
        <v>2568159000</v>
      </c>
      <c r="Q36" s="1">
        <f t="shared" si="1"/>
        <v>0.14420111999404966</v>
      </c>
      <c r="T36" s="4">
        <v>41518</v>
      </c>
      <c r="U36">
        <v>29.48</v>
      </c>
      <c r="V36">
        <v>34.450001</v>
      </c>
      <c r="W36">
        <v>28.389999</v>
      </c>
      <c r="X36">
        <v>30.709999</v>
      </c>
      <c r="Y36">
        <v>30.709999</v>
      </c>
      <c r="Z36">
        <v>97903600</v>
      </c>
      <c r="AA36" s="1">
        <f t="shared" si="2"/>
        <v>7.9058330255036197E-2</v>
      </c>
    </row>
    <row r="37" spans="1:27" x14ac:dyDescent="0.2">
      <c r="A37" s="4">
        <v>41548</v>
      </c>
      <c r="B37">
        <v>36.040000999999997</v>
      </c>
      <c r="C37">
        <v>37.990001999999997</v>
      </c>
      <c r="D37">
        <v>33.919998</v>
      </c>
      <c r="E37">
        <v>36.950001</v>
      </c>
      <c r="F37">
        <v>27.971852999999999</v>
      </c>
      <c r="G37">
        <v>415405800</v>
      </c>
      <c r="H37" s="1">
        <f t="shared" si="0"/>
        <v>2.7245203785961288E-2</v>
      </c>
      <c r="J37" s="4">
        <v>41548</v>
      </c>
      <c r="K37">
        <v>12.930667</v>
      </c>
      <c r="L37">
        <v>12.948667</v>
      </c>
      <c r="M37">
        <v>10.199999999999999</v>
      </c>
      <c r="N37">
        <v>10.662667000000001</v>
      </c>
      <c r="O37">
        <v>10.662667000000001</v>
      </c>
      <c r="P37">
        <v>3876822000</v>
      </c>
      <c r="Q37" s="1">
        <f t="shared" si="1"/>
        <v>-0.17288095808245732</v>
      </c>
      <c r="T37" s="4">
        <v>41548</v>
      </c>
      <c r="U37">
        <v>30.83</v>
      </c>
      <c r="V37">
        <v>34.340000000000003</v>
      </c>
      <c r="W37">
        <v>29.110001</v>
      </c>
      <c r="X37">
        <v>33.950001</v>
      </c>
      <c r="Y37">
        <v>33.950001</v>
      </c>
      <c r="Z37">
        <v>109168000</v>
      </c>
      <c r="AA37" s="1">
        <f t="shared" si="2"/>
        <v>0.10550316201573307</v>
      </c>
    </row>
    <row r="38" spans="1:27" x14ac:dyDescent="0.2">
      <c r="A38" s="4">
        <v>41579</v>
      </c>
      <c r="B38">
        <v>37.169998</v>
      </c>
      <c r="C38">
        <v>39.18</v>
      </c>
      <c r="D38">
        <v>35.909999999999997</v>
      </c>
      <c r="E38">
        <v>38.729999999999997</v>
      </c>
      <c r="F38">
        <v>29.319334000000001</v>
      </c>
      <c r="G38">
        <v>433507200</v>
      </c>
      <c r="H38" s="1">
        <f t="shared" si="0"/>
        <v>4.817274708257626E-2</v>
      </c>
      <c r="J38" s="4">
        <v>41579</v>
      </c>
      <c r="K38">
        <v>10.866667</v>
      </c>
      <c r="L38">
        <v>12.095333</v>
      </c>
      <c r="M38">
        <v>7.74</v>
      </c>
      <c r="N38">
        <v>8.4853330000000007</v>
      </c>
      <c r="O38">
        <v>8.4853330000000007</v>
      </c>
      <c r="P38">
        <v>4625827500</v>
      </c>
      <c r="Q38" s="1">
        <f t="shared" si="1"/>
        <v>-0.20420163173059797</v>
      </c>
      <c r="T38" s="4">
        <v>41579</v>
      </c>
      <c r="U38">
        <v>33.950001</v>
      </c>
      <c r="V38">
        <v>40.189999</v>
      </c>
      <c r="W38">
        <v>33.610000999999997</v>
      </c>
      <c r="X38">
        <v>39.25</v>
      </c>
      <c r="Y38">
        <v>39.25</v>
      </c>
      <c r="Z38">
        <v>122278800</v>
      </c>
      <c r="AA38" s="1">
        <f t="shared" si="2"/>
        <v>0.15611189525443606</v>
      </c>
    </row>
    <row r="39" spans="1:27" x14ac:dyDescent="0.2">
      <c r="A39" s="4">
        <v>41609</v>
      </c>
      <c r="B39">
        <v>39.099997999999999</v>
      </c>
      <c r="C39">
        <v>41.849997999999999</v>
      </c>
      <c r="D39">
        <v>37.68</v>
      </c>
      <c r="E39">
        <v>40.869999</v>
      </c>
      <c r="F39">
        <v>30.939357999999999</v>
      </c>
      <c r="G39">
        <v>547904500</v>
      </c>
      <c r="H39" s="1">
        <f t="shared" si="0"/>
        <v>5.5254461100651096E-2</v>
      </c>
      <c r="J39" s="4">
        <v>41609</v>
      </c>
      <c r="K39">
        <v>8.4233329999999995</v>
      </c>
      <c r="L39">
        <v>10.533333000000001</v>
      </c>
      <c r="M39">
        <v>8.2620000000000005</v>
      </c>
      <c r="N39">
        <v>10.028667</v>
      </c>
      <c r="O39">
        <v>10.028667</v>
      </c>
      <c r="P39">
        <v>2964568500</v>
      </c>
      <c r="Q39" s="1">
        <f t="shared" si="1"/>
        <v>0.18188254957112462</v>
      </c>
      <c r="T39" s="4">
        <v>41609</v>
      </c>
      <c r="U39">
        <v>39.310001</v>
      </c>
      <c r="V39">
        <v>39.619999</v>
      </c>
      <c r="W39">
        <v>36.389999000000003</v>
      </c>
      <c r="X39">
        <v>37.830002</v>
      </c>
      <c r="Y39">
        <v>37.830002</v>
      </c>
      <c r="Z39">
        <v>81526200</v>
      </c>
      <c r="AA39" s="1">
        <f t="shared" si="2"/>
        <v>-3.6178292993630567E-2</v>
      </c>
    </row>
    <row r="40" spans="1:27" x14ac:dyDescent="0.2">
      <c r="A40" s="4">
        <v>41640</v>
      </c>
      <c r="B40">
        <v>40.68</v>
      </c>
      <c r="C40">
        <v>41.060001</v>
      </c>
      <c r="D40">
        <v>35.880001</v>
      </c>
      <c r="E40">
        <v>36.080002</v>
      </c>
      <c r="F40">
        <v>27.313241999999999</v>
      </c>
      <c r="G40">
        <v>540681600</v>
      </c>
      <c r="H40" s="1">
        <f t="shared" si="0"/>
        <v>-0.11720075122437899</v>
      </c>
      <c r="J40" s="4">
        <v>41640</v>
      </c>
      <c r="K40">
        <v>9.9866670000000006</v>
      </c>
      <c r="L40">
        <v>12.4</v>
      </c>
      <c r="M40">
        <v>9.1113330000000001</v>
      </c>
      <c r="N40">
        <v>12.093999999999999</v>
      </c>
      <c r="O40">
        <v>12.093999999999999</v>
      </c>
      <c r="P40">
        <v>2758984500</v>
      </c>
      <c r="Q40" s="1">
        <f t="shared" si="1"/>
        <v>0.20594292342142767</v>
      </c>
      <c r="T40" s="4">
        <v>41640</v>
      </c>
      <c r="U40">
        <v>37.700001</v>
      </c>
      <c r="V40">
        <v>49.200001</v>
      </c>
      <c r="W40">
        <v>37.5</v>
      </c>
      <c r="X40">
        <v>45.84</v>
      </c>
      <c r="Y40">
        <v>45.84</v>
      </c>
      <c r="Z40">
        <v>160755000</v>
      </c>
      <c r="AA40" s="1">
        <f t="shared" si="2"/>
        <v>0.21173665282914875</v>
      </c>
    </row>
    <row r="41" spans="1:27" x14ac:dyDescent="0.2">
      <c r="A41" s="4">
        <v>41671</v>
      </c>
      <c r="B41">
        <v>36.270000000000003</v>
      </c>
      <c r="C41">
        <v>37.130001</v>
      </c>
      <c r="D41">
        <v>34.360000999999997</v>
      </c>
      <c r="E41">
        <v>36.200001</v>
      </c>
      <c r="F41">
        <v>27.404083</v>
      </c>
      <c r="G41">
        <v>580146400</v>
      </c>
      <c r="H41" s="1">
        <f t="shared" si="0"/>
        <v>3.3258959152487671E-3</v>
      </c>
      <c r="J41" s="4">
        <v>41671</v>
      </c>
      <c r="K41">
        <v>12.192667</v>
      </c>
      <c r="L41">
        <v>17.666668000000001</v>
      </c>
      <c r="M41">
        <v>11.290666999999999</v>
      </c>
      <c r="N41">
        <v>16.320667</v>
      </c>
      <c r="O41">
        <v>16.320667</v>
      </c>
      <c r="P41">
        <v>3389311500</v>
      </c>
      <c r="Q41" s="1">
        <f t="shared" si="1"/>
        <v>0.34948462047296186</v>
      </c>
      <c r="T41" s="4">
        <v>41671</v>
      </c>
      <c r="U41">
        <v>45.91</v>
      </c>
      <c r="V41">
        <v>48.450001</v>
      </c>
      <c r="W41">
        <v>42.959999000000003</v>
      </c>
      <c r="X41">
        <v>44.959999000000003</v>
      </c>
      <c r="Y41">
        <v>44.959999000000003</v>
      </c>
      <c r="Z41">
        <v>92286600</v>
      </c>
      <c r="AA41" s="1">
        <f t="shared" si="2"/>
        <v>-1.9197229493891795E-2</v>
      </c>
    </row>
    <row r="42" spans="1:27" x14ac:dyDescent="0.2">
      <c r="A42" s="4">
        <v>41699</v>
      </c>
      <c r="B42">
        <v>35.700001</v>
      </c>
      <c r="C42">
        <v>38.049999</v>
      </c>
      <c r="D42">
        <v>33.57</v>
      </c>
      <c r="E42">
        <v>34.419998</v>
      </c>
      <c r="F42">
        <v>26.056588999999999</v>
      </c>
      <c r="G42">
        <v>510773700</v>
      </c>
      <c r="H42" s="1">
        <f t="shared" si="0"/>
        <v>-4.9171285899258191E-2</v>
      </c>
      <c r="J42" s="4">
        <v>41699</v>
      </c>
      <c r="K42">
        <v>15.817333</v>
      </c>
      <c r="L42">
        <v>17.333331999999999</v>
      </c>
      <c r="M42">
        <v>13.533333000000001</v>
      </c>
      <c r="N42">
        <v>13.896667000000001</v>
      </c>
      <c r="O42">
        <v>13.896667000000001</v>
      </c>
      <c r="P42">
        <v>2500284000</v>
      </c>
      <c r="Q42" s="1">
        <f t="shared" si="1"/>
        <v>-0.1485233416011735</v>
      </c>
      <c r="T42" s="4">
        <v>41699</v>
      </c>
      <c r="U42">
        <v>44.259998000000003</v>
      </c>
      <c r="V42">
        <v>49.18</v>
      </c>
      <c r="W42">
        <v>42.849997999999999</v>
      </c>
      <c r="X42">
        <v>44.630001</v>
      </c>
      <c r="Y42">
        <v>44.630001</v>
      </c>
      <c r="Z42">
        <v>85213500</v>
      </c>
      <c r="AA42" s="1">
        <f t="shared" si="2"/>
        <v>-7.3398133305119361E-3</v>
      </c>
    </row>
    <row r="43" spans="1:27" x14ac:dyDescent="0.2">
      <c r="A43" s="4">
        <v>41730</v>
      </c>
      <c r="B43">
        <v>34.5</v>
      </c>
      <c r="C43">
        <v>35.700001</v>
      </c>
      <c r="D43">
        <v>31.700001</v>
      </c>
      <c r="E43">
        <v>34.479999999999997</v>
      </c>
      <c r="F43">
        <v>26.333752</v>
      </c>
      <c r="G43">
        <v>494224900</v>
      </c>
      <c r="H43" s="1">
        <f t="shared" si="0"/>
        <v>1.0636964032398931E-2</v>
      </c>
      <c r="J43" s="4">
        <v>41730</v>
      </c>
      <c r="K43">
        <v>13.934666999999999</v>
      </c>
      <c r="L43">
        <v>15.715332999999999</v>
      </c>
      <c r="M43">
        <v>12.288</v>
      </c>
      <c r="N43">
        <v>13.859332999999999</v>
      </c>
      <c r="O43">
        <v>13.859332999999999</v>
      </c>
      <c r="P43">
        <v>2478117000</v>
      </c>
      <c r="Q43" s="1">
        <f t="shared" si="1"/>
        <v>-2.6865434711791907E-3</v>
      </c>
      <c r="T43" s="4">
        <v>41730</v>
      </c>
      <c r="U43">
        <v>45.970001000000003</v>
      </c>
      <c r="V43">
        <v>48.200001</v>
      </c>
      <c r="W43">
        <v>38.060001</v>
      </c>
      <c r="X43">
        <v>40.869999</v>
      </c>
      <c r="Y43">
        <v>40.869999</v>
      </c>
      <c r="Z43">
        <v>136184500</v>
      </c>
      <c r="AA43" s="1">
        <f t="shared" si="2"/>
        <v>-8.4248306425088362E-2</v>
      </c>
    </row>
    <row r="44" spans="1:27" x14ac:dyDescent="0.2">
      <c r="A44" s="4">
        <v>41760</v>
      </c>
      <c r="B44">
        <v>34.669998</v>
      </c>
      <c r="C44">
        <v>35.43</v>
      </c>
      <c r="D44">
        <v>32.959999000000003</v>
      </c>
      <c r="E44">
        <v>34.580002</v>
      </c>
      <c r="F44">
        <v>26.410124</v>
      </c>
      <c r="G44">
        <v>264085600</v>
      </c>
      <c r="H44" s="1">
        <f t="shared" si="0"/>
        <v>2.9001564228295011E-3</v>
      </c>
      <c r="J44" s="4">
        <v>41760</v>
      </c>
      <c r="K44">
        <v>13.805332999999999</v>
      </c>
      <c r="L44">
        <v>14.577332999999999</v>
      </c>
      <c r="M44">
        <v>11.814667</v>
      </c>
      <c r="N44">
        <v>13.851333</v>
      </c>
      <c r="O44">
        <v>13.851333</v>
      </c>
      <c r="P44">
        <v>2022151500</v>
      </c>
      <c r="Q44" s="1">
        <f t="shared" si="1"/>
        <v>-5.7722835579454795E-4</v>
      </c>
      <c r="T44" s="4">
        <v>41760</v>
      </c>
      <c r="U44">
        <v>40.770000000000003</v>
      </c>
      <c r="V44">
        <v>45.419998</v>
      </c>
      <c r="W44">
        <v>38.93</v>
      </c>
      <c r="X44">
        <v>44.369999</v>
      </c>
      <c r="Y44">
        <v>44.369999</v>
      </c>
      <c r="Z44">
        <v>93923900</v>
      </c>
      <c r="AA44" s="1">
        <f t="shared" si="2"/>
        <v>8.5637388931670888E-2</v>
      </c>
    </row>
    <row r="45" spans="1:27" x14ac:dyDescent="0.2">
      <c r="A45" s="4">
        <v>41791</v>
      </c>
      <c r="B45">
        <v>34.540000999999997</v>
      </c>
      <c r="C45">
        <v>37.18</v>
      </c>
      <c r="D45">
        <v>34.290000999999997</v>
      </c>
      <c r="E45">
        <v>36.299999</v>
      </c>
      <c r="F45">
        <v>27.723756999999999</v>
      </c>
      <c r="G45">
        <v>325847200</v>
      </c>
      <c r="H45" s="1">
        <f t="shared" si="0"/>
        <v>4.9739751316578422E-2</v>
      </c>
      <c r="J45" s="4">
        <v>41791</v>
      </c>
      <c r="K45">
        <v>13.821999999999999</v>
      </c>
      <c r="L45">
        <v>16.299334000000002</v>
      </c>
      <c r="M45">
        <v>13.283333000000001</v>
      </c>
      <c r="N45">
        <v>16.004000000000001</v>
      </c>
      <c r="O45">
        <v>16.004000000000001</v>
      </c>
      <c r="P45">
        <v>1850440500</v>
      </c>
      <c r="Q45" s="1">
        <f t="shared" si="1"/>
        <v>0.15541226248766099</v>
      </c>
      <c r="T45" s="4">
        <v>41791</v>
      </c>
      <c r="U45">
        <v>44.490001999999997</v>
      </c>
      <c r="V45">
        <v>48.130001</v>
      </c>
      <c r="W45">
        <v>40.740001999999997</v>
      </c>
      <c r="X45">
        <v>41.07</v>
      </c>
      <c r="Y45">
        <v>41.07</v>
      </c>
      <c r="Z45">
        <v>147170800</v>
      </c>
      <c r="AA45" s="1">
        <f t="shared" si="2"/>
        <v>-7.4374556555658236E-2</v>
      </c>
    </row>
    <row r="46" spans="1:27" x14ac:dyDescent="0.2">
      <c r="A46" s="4">
        <v>41821</v>
      </c>
      <c r="B46">
        <v>36.25</v>
      </c>
      <c r="C46">
        <v>38.150002000000001</v>
      </c>
      <c r="D46">
        <v>33.779998999999997</v>
      </c>
      <c r="E46">
        <v>33.82</v>
      </c>
      <c r="F46">
        <v>26.045107000000002</v>
      </c>
      <c r="G46">
        <v>305487500</v>
      </c>
      <c r="H46" s="1">
        <f t="shared" si="0"/>
        <v>-6.0549152843894768E-2</v>
      </c>
      <c r="J46" s="4">
        <v>41821</v>
      </c>
      <c r="K46">
        <v>16.164000000000001</v>
      </c>
      <c r="L46">
        <v>16.229334000000001</v>
      </c>
      <c r="M46">
        <v>14.24</v>
      </c>
      <c r="N46">
        <v>14.886666999999999</v>
      </c>
      <c r="O46">
        <v>14.886666999999999</v>
      </c>
      <c r="P46">
        <v>1619290500</v>
      </c>
      <c r="Q46" s="1">
        <f t="shared" si="1"/>
        <v>-6.9815858535366287E-2</v>
      </c>
      <c r="T46" s="4">
        <v>41821</v>
      </c>
      <c r="U46">
        <v>41.740001999999997</v>
      </c>
      <c r="V46">
        <v>49.279998999999997</v>
      </c>
      <c r="W46">
        <v>36.650002000000001</v>
      </c>
      <c r="X46">
        <v>46.389999000000003</v>
      </c>
      <c r="Y46">
        <v>46.389999000000003</v>
      </c>
      <c r="Z46">
        <v>174216800</v>
      </c>
      <c r="AA46" s="1">
        <f t="shared" si="2"/>
        <v>0.12953491599707823</v>
      </c>
    </row>
    <row r="47" spans="1:27" x14ac:dyDescent="0.2">
      <c r="A47" s="4">
        <v>41852</v>
      </c>
      <c r="B47">
        <v>33.790000999999997</v>
      </c>
      <c r="C47">
        <v>35</v>
      </c>
      <c r="D47">
        <v>32.799999</v>
      </c>
      <c r="E47">
        <v>34.799999</v>
      </c>
      <c r="F47">
        <v>26.799811999999999</v>
      </c>
      <c r="G47">
        <v>203297500</v>
      </c>
      <c r="H47" s="1">
        <f t="shared" si="0"/>
        <v>2.8976843903923976E-2</v>
      </c>
      <c r="J47" s="4">
        <v>41852</v>
      </c>
      <c r="K47">
        <v>15.072666999999999</v>
      </c>
      <c r="L47">
        <v>18.133333</v>
      </c>
      <c r="M47">
        <v>15.066667000000001</v>
      </c>
      <c r="N47">
        <v>17.98</v>
      </c>
      <c r="O47">
        <v>17.98</v>
      </c>
      <c r="P47">
        <v>1722708000</v>
      </c>
      <c r="Q47" s="1">
        <f t="shared" si="1"/>
        <v>0.20779218074804801</v>
      </c>
      <c r="T47" s="4">
        <v>41852</v>
      </c>
      <c r="U47">
        <v>46.5</v>
      </c>
      <c r="V47">
        <v>49.52</v>
      </c>
      <c r="W47">
        <v>41.93</v>
      </c>
      <c r="X47">
        <v>47.610000999999997</v>
      </c>
      <c r="Y47">
        <v>47.610000999999997</v>
      </c>
      <c r="Z47">
        <v>98851800</v>
      </c>
      <c r="AA47" s="1">
        <f t="shared" si="2"/>
        <v>2.6298814966561945E-2</v>
      </c>
    </row>
    <row r="48" spans="1:27" x14ac:dyDescent="0.2">
      <c r="A48" s="4">
        <v>41883</v>
      </c>
      <c r="B48">
        <v>34.880001</v>
      </c>
      <c r="C48">
        <v>35.139999000000003</v>
      </c>
      <c r="D48">
        <v>31.67</v>
      </c>
      <c r="E48">
        <v>31.940000999999999</v>
      </c>
      <c r="F48">
        <v>24.597304999999999</v>
      </c>
      <c r="G48">
        <v>262448500</v>
      </c>
      <c r="H48" s="1">
        <f t="shared" si="0"/>
        <v>-8.218367352726208E-2</v>
      </c>
      <c r="J48" s="4">
        <v>41883</v>
      </c>
      <c r="K48">
        <v>18.366667</v>
      </c>
      <c r="L48">
        <v>19.427999</v>
      </c>
      <c r="M48">
        <v>16.007999000000002</v>
      </c>
      <c r="N48">
        <v>16.178667000000001</v>
      </c>
      <c r="O48">
        <v>16.178667000000001</v>
      </c>
      <c r="P48">
        <v>1992724500</v>
      </c>
      <c r="Q48" s="1">
        <f t="shared" si="1"/>
        <v>-0.1001853726362625</v>
      </c>
      <c r="T48" s="4">
        <v>41883</v>
      </c>
      <c r="U48">
        <v>48</v>
      </c>
      <c r="V48">
        <v>52.450001</v>
      </c>
      <c r="W48">
        <v>45.720001000000003</v>
      </c>
      <c r="X48">
        <v>46.790000999999997</v>
      </c>
      <c r="Y48">
        <v>46.790000999999997</v>
      </c>
      <c r="Z48">
        <v>104889600</v>
      </c>
      <c r="AA48" s="1">
        <f t="shared" si="2"/>
        <v>-1.7223272060002695E-2</v>
      </c>
    </row>
    <row r="49" spans="1:27" x14ac:dyDescent="0.2">
      <c r="A49" s="4">
        <v>41913</v>
      </c>
      <c r="B49">
        <v>31.969999000000001</v>
      </c>
      <c r="C49">
        <v>34.240001999999997</v>
      </c>
      <c r="D49">
        <v>28.82</v>
      </c>
      <c r="E49">
        <v>31.4</v>
      </c>
      <c r="F49">
        <v>24.393070000000002</v>
      </c>
      <c r="G49">
        <v>447956300</v>
      </c>
      <c r="H49" s="1">
        <f t="shared" si="0"/>
        <v>-8.3031454055636205E-3</v>
      </c>
      <c r="J49" s="4">
        <v>41913</v>
      </c>
      <c r="K49">
        <v>16.146667000000001</v>
      </c>
      <c r="L49">
        <v>17.702667000000002</v>
      </c>
      <c r="M49">
        <v>14.488</v>
      </c>
      <c r="N49">
        <v>16.113333000000001</v>
      </c>
      <c r="O49">
        <v>16.113333000000001</v>
      </c>
      <c r="P49">
        <v>2280787500</v>
      </c>
      <c r="Q49" s="1">
        <f t="shared" si="1"/>
        <v>-4.0382807804870448E-3</v>
      </c>
      <c r="T49" s="4">
        <v>41913</v>
      </c>
      <c r="U49">
        <v>45.619999</v>
      </c>
      <c r="V49">
        <v>53.650002000000001</v>
      </c>
      <c r="W49">
        <v>39.459999000000003</v>
      </c>
      <c r="X49">
        <v>52.810001</v>
      </c>
      <c r="Y49">
        <v>52.810001</v>
      </c>
      <c r="Z49">
        <v>207252400</v>
      </c>
      <c r="AA49" s="1">
        <f t="shared" si="2"/>
        <v>0.12865996732934465</v>
      </c>
    </row>
    <row r="50" spans="1:27" x14ac:dyDescent="0.2">
      <c r="A50" s="4">
        <v>41944</v>
      </c>
      <c r="B50">
        <v>31.35</v>
      </c>
      <c r="C50">
        <v>33.540000999999997</v>
      </c>
      <c r="D50">
        <v>30.559999000000001</v>
      </c>
      <c r="E50">
        <v>33.43</v>
      </c>
      <c r="F50">
        <v>25.970074</v>
      </c>
      <c r="G50">
        <v>188657500</v>
      </c>
      <c r="H50" s="1">
        <f t="shared" si="0"/>
        <v>6.4649673042384517E-2</v>
      </c>
      <c r="J50" s="4">
        <v>41944</v>
      </c>
      <c r="K50">
        <v>16.200001</v>
      </c>
      <c r="L50">
        <v>17.332666</v>
      </c>
      <c r="M50">
        <v>15.233333</v>
      </c>
      <c r="N50">
        <v>16.301331999999999</v>
      </c>
      <c r="O50">
        <v>16.301331999999999</v>
      </c>
      <c r="P50">
        <v>1615827000</v>
      </c>
      <c r="Q50" s="1">
        <f t="shared" si="1"/>
        <v>1.1667294407680757E-2</v>
      </c>
      <c r="T50" s="4">
        <v>41944</v>
      </c>
      <c r="U50">
        <v>52.950001</v>
      </c>
      <c r="V50">
        <v>61.93</v>
      </c>
      <c r="W50">
        <v>52.810001</v>
      </c>
      <c r="X50">
        <v>61.23</v>
      </c>
      <c r="Y50">
        <v>61.23</v>
      </c>
      <c r="Z50">
        <v>98667600</v>
      </c>
      <c r="AA50" s="1">
        <f t="shared" si="2"/>
        <v>0.15943947813975609</v>
      </c>
    </row>
    <row r="51" spans="1:27" x14ac:dyDescent="0.2">
      <c r="A51" s="4">
        <v>41974</v>
      </c>
      <c r="B51">
        <v>33.310001</v>
      </c>
      <c r="C51">
        <v>35.450001</v>
      </c>
      <c r="D51">
        <v>30.299999</v>
      </c>
      <c r="E51">
        <v>34.909999999999997</v>
      </c>
      <c r="F51">
        <v>27.119814000000002</v>
      </c>
      <c r="G51">
        <v>296877400</v>
      </c>
      <c r="H51" s="1">
        <f t="shared" si="0"/>
        <v>4.4271725987380758E-2</v>
      </c>
      <c r="J51" s="4">
        <v>41974</v>
      </c>
      <c r="K51">
        <v>16.077332999999999</v>
      </c>
      <c r="L51">
        <v>16.164667000000001</v>
      </c>
      <c r="M51">
        <v>12.843332999999999</v>
      </c>
      <c r="N51">
        <v>14.827332999999999</v>
      </c>
      <c r="O51">
        <v>14.827332999999999</v>
      </c>
      <c r="P51">
        <v>1904193000</v>
      </c>
      <c r="Q51" s="1">
        <f t="shared" si="1"/>
        <v>-9.0421997417143532E-2</v>
      </c>
      <c r="T51" s="4">
        <v>41974</v>
      </c>
      <c r="U51">
        <v>61</v>
      </c>
      <c r="V51">
        <v>67.769997000000004</v>
      </c>
      <c r="W51">
        <v>57.889999000000003</v>
      </c>
      <c r="X51">
        <v>66.889999000000003</v>
      </c>
      <c r="Y51">
        <v>66.889999000000003</v>
      </c>
      <c r="Z51">
        <v>127619600</v>
      </c>
      <c r="AA51" s="1">
        <f t="shared" si="2"/>
        <v>9.2438330883553924E-2</v>
      </c>
    </row>
    <row r="52" spans="1:27" x14ac:dyDescent="0.2">
      <c r="A52" s="4">
        <v>42005</v>
      </c>
      <c r="B52">
        <v>35.270000000000003</v>
      </c>
      <c r="C52">
        <v>36.450001</v>
      </c>
      <c r="D52">
        <v>32.360000999999997</v>
      </c>
      <c r="E52">
        <v>32.619999</v>
      </c>
      <c r="F52">
        <v>25.566880999999999</v>
      </c>
      <c r="G52">
        <v>322806300</v>
      </c>
      <c r="H52" s="1">
        <f t="shared" si="0"/>
        <v>-5.7261934023588909E-2</v>
      </c>
      <c r="J52" s="4">
        <v>42005</v>
      </c>
      <c r="K52">
        <v>14.858000000000001</v>
      </c>
      <c r="L52">
        <v>14.883333</v>
      </c>
      <c r="M52">
        <v>12.333333</v>
      </c>
      <c r="N52">
        <v>13.573333</v>
      </c>
      <c r="O52">
        <v>13.573333</v>
      </c>
      <c r="P52">
        <v>1353076500</v>
      </c>
      <c r="Q52" s="1">
        <f t="shared" si="1"/>
        <v>-8.4573537263916546E-2</v>
      </c>
      <c r="T52" s="4">
        <v>42005</v>
      </c>
      <c r="U52">
        <v>67.739998</v>
      </c>
      <c r="V52">
        <v>74.519997000000004</v>
      </c>
      <c r="W52">
        <v>62.369999</v>
      </c>
      <c r="X52">
        <v>69.370002999999997</v>
      </c>
      <c r="Y52">
        <v>69.370002999999997</v>
      </c>
      <c r="Z52">
        <v>124165300</v>
      </c>
      <c r="AA52" s="1">
        <f t="shared" si="2"/>
        <v>3.7075856437073555E-2</v>
      </c>
    </row>
    <row r="53" spans="1:27" x14ac:dyDescent="0.2">
      <c r="A53" s="4">
        <v>42036</v>
      </c>
      <c r="B53">
        <v>32.669998</v>
      </c>
      <c r="C53">
        <v>38.18</v>
      </c>
      <c r="D53">
        <v>32.439999</v>
      </c>
      <c r="E53">
        <v>37.310001</v>
      </c>
      <c r="F53">
        <v>29.242798000000001</v>
      </c>
      <c r="G53">
        <v>325790900</v>
      </c>
      <c r="H53" s="1">
        <f t="shared" si="0"/>
        <v>0.14377651306000142</v>
      </c>
      <c r="J53" s="4">
        <v>42036</v>
      </c>
      <c r="K53">
        <v>13.598000000000001</v>
      </c>
      <c r="L53">
        <v>15.032</v>
      </c>
      <c r="M53">
        <v>12.885332999999999</v>
      </c>
      <c r="N53">
        <v>13.555999999999999</v>
      </c>
      <c r="O53">
        <v>13.555999999999999</v>
      </c>
      <c r="P53">
        <v>1600762500</v>
      </c>
      <c r="Q53" s="1">
        <f t="shared" si="1"/>
        <v>-1.2769892258593161E-3</v>
      </c>
      <c r="T53" s="4">
        <v>42036</v>
      </c>
      <c r="U53">
        <v>69.080001999999993</v>
      </c>
      <c r="V53">
        <v>72.230002999999996</v>
      </c>
      <c r="W53">
        <v>63.759998000000003</v>
      </c>
      <c r="X53">
        <v>65.180000000000007</v>
      </c>
      <c r="Y53">
        <v>65.180000000000007</v>
      </c>
      <c r="Z53">
        <v>109874100</v>
      </c>
      <c r="AA53" s="1">
        <f t="shared" si="2"/>
        <v>-6.0400790237820669E-2</v>
      </c>
    </row>
    <row r="54" spans="1:27" x14ac:dyDescent="0.2">
      <c r="A54" s="4">
        <v>42064</v>
      </c>
      <c r="B54">
        <v>37.310001</v>
      </c>
      <c r="C54">
        <v>38.990001999999997</v>
      </c>
      <c r="D54">
        <v>36.729999999999997</v>
      </c>
      <c r="E54">
        <v>37.5</v>
      </c>
      <c r="F54">
        <v>29.391725999999998</v>
      </c>
      <c r="G54">
        <v>290617700</v>
      </c>
      <c r="H54" s="1">
        <f t="shared" si="0"/>
        <v>5.0928095184324682E-3</v>
      </c>
      <c r="J54" s="4">
        <v>42064</v>
      </c>
      <c r="K54">
        <v>13.513332999999999</v>
      </c>
      <c r="L54">
        <v>13.746</v>
      </c>
      <c r="M54">
        <v>12.093332999999999</v>
      </c>
      <c r="N54">
        <v>12.584667</v>
      </c>
      <c r="O54">
        <v>12.584667</v>
      </c>
      <c r="P54">
        <v>1844851500</v>
      </c>
      <c r="Q54" s="1">
        <f t="shared" si="1"/>
        <v>-7.1653363824136881E-2</v>
      </c>
      <c r="T54" s="4">
        <v>42064</v>
      </c>
      <c r="U54">
        <v>65.180000000000007</v>
      </c>
      <c r="V54">
        <v>70.309997999999993</v>
      </c>
      <c r="W54">
        <v>63.09</v>
      </c>
      <c r="X54">
        <v>67.25</v>
      </c>
      <c r="Y54">
        <v>67.25</v>
      </c>
      <c r="Z54">
        <v>108340800</v>
      </c>
      <c r="AA54" s="1">
        <f t="shared" si="2"/>
        <v>3.1758208039275745E-2</v>
      </c>
    </row>
    <row r="55" spans="1:27" x14ac:dyDescent="0.2">
      <c r="A55" s="4">
        <v>42095</v>
      </c>
      <c r="B55">
        <v>37.270000000000003</v>
      </c>
      <c r="C55">
        <v>37.450001</v>
      </c>
      <c r="D55">
        <v>34.93</v>
      </c>
      <c r="E55">
        <v>35.060001</v>
      </c>
      <c r="F55">
        <v>27.704908</v>
      </c>
      <c r="G55">
        <v>397267700</v>
      </c>
      <c r="H55" s="1">
        <f t="shared" si="0"/>
        <v>-5.7390913347518238E-2</v>
      </c>
      <c r="J55" s="4">
        <v>42095</v>
      </c>
      <c r="K55">
        <v>12.58</v>
      </c>
      <c r="L55">
        <v>15.916667</v>
      </c>
      <c r="M55">
        <v>12.403333</v>
      </c>
      <c r="N55">
        <v>15.07</v>
      </c>
      <c r="O55">
        <v>15.07</v>
      </c>
      <c r="P55">
        <v>1484176500</v>
      </c>
      <c r="Q55" s="1">
        <f t="shared" si="1"/>
        <v>0.19748897606905297</v>
      </c>
      <c r="T55" s="4">
        <v>42095</v>
      </c>
      <c r="U55">
        <v>65.059997999999993</v>
      </c>
      <c r="V55">
        <v>65.849997999999999</v>
      </c>
      <c r="W55">
        <v>57.950001</v>
      </c>
      <c r="X55">
        <v>59.740001999999997</v>
      </c>
      <c r="Y55">
        <v>59.740001999999997</v>
      </c>
      <c r="Z55">
        <v>129579600</v>
      </c>
      <c r="AA55" s="1">
        <f t="shared" si="2"/>
        <v>-0.11167283271375469</v>
      </c>
    </row>
    <row r="56" spans="1:27" x14ac:dyDescent="0.2">
      <c r="A56" s="4">
        <v>42125</v>
      </c>
      <c r="B56">
        <v>35.169998</v>
      </c>
      <c r="C56">
        <v>36.580002</v>
      </c>
      <c r="D56">
        <v>34.509998000000003</v>
      </c>
      <c r="E56">
        <v>35.970001000000003</v>
      </c>
      <c r="F56">
        <v>28.424005999999999</v>
      </c>
      <c r="G56">
        <v>248022900</v>
      </c>
      <c r="H56" s="1">
        <f t="shared" si="0"/>
        <v>2.5955617683336069E-2</v>
      </c>
      <c r="J56" s="4">
        <v>42125</v>
      </c>
      <c r="K56">
        <v>15.329333</v>
      </c>
      <c r="L56">
        <v>16.858000000000001</v>
      </c>
      <c r="M56">
        <v>14.683332999999999</v>
      </c>
      <c r="N56">
        <v>16.719999000000001</v>
      </c>
      <c r="O56">
        <v>16.719999000000001</v>
      </c>
      <c r="P56">
        <v>1336917000</v>
      </c>
      <c r="Q56" s="1">
        <f t="shared" si="1"/>
        <v>0.10948898473788991</v>
      </c>
      <c r="T56" s="4">
        <v>42125</v>
      </c>
      <c r="U56">
        <v>60.34</v>
      </c>
      <c r="V56">
        <v>63.900002000000001</v>
      </c>
      <c r="W56">
        <v>51.68</v>
      </c>
      <c r="X56">
        <v>54.59</v>
      </c>
      <c r="Y56">
        <v>54.59</v>
      </c>
      <c r="Z56">
        <v>126181700</v>
      </c>
      <c r="AA56" s="1">
        <f t="shared" si="2"/>
        <v>-8.6206927144059919E-2</v>
      </c>
    </row>
    <row r="57" spans="1:27" x14ac:dyDescent="0.2">
      <c r="A57" s="4">
        <v>42156</v>
      </c>
      <c r="B57">
        <v>36.060001</v>
      </c>
      <c r="C57">
        <v>36.540000999999997</v>
      </c>
      <c r="D57">
        <v>33.060001</v>
      </c>
      <c r="E57">
        <v>33.330002</v>
      </c>
      <c r="F57">
        <v>26.337841000000001</v>
      </c>
      <c r="G57">
        <v>301985800</v>
      </c>
      <c r="H57" s="1">
        <f t="shared" si="0"/>
        <v>-7.3394475078565558E-2</v>
      </c>
      <c r="J57" s="4">
        <v>42156</v>
      </c>
      <c r="K57">
        <v>16.760667999999999</v>
      </c>
      <c r="L57">
        <v>18.094000000000001</v>
      </c>
      <c r="M57">
        <v>16.378668000000001</v>
      </c>
      <c r="N57">
        <v>17.884001000000001</v>
      </c>
      <c r="O57">
        <v>17.884001000000001</v>
      </c>
      <c r="P57">
        <v>982096500</v>
      </c>
      <c r="Q57" s="1">
        <f t="shared" si="1"/>
        <v>6.9617348661324671E-2</v>
      </c>
      <c r="T57" s="4">
        <v>42156</v>
      </c>
      <c r="U57">
        <v>54.759998000000003</v>
      </c>
      <c r="V57">
        <v>56.889999000000003</v>
      </c>
      <c r="W57">
        <v>49.849997999999999</v>
      </c>
      <c r="X57">
        <v>53.009998000000003</v>
      </c>
      <c r="Y57">
        <v>53.009998000000003</v>
      </c>
      <c r="Z57">
        <v>123310200</v>
      </c>
      <c r="AA57" s="1">
        <f t="shared" si="2"/>
        <v>-2.8943066495695186E-2</v>
      </c>
    </row>
    <row r="58" spans="1:27" x14ac:dyDescent="0.2">
      <c r="A58" s="4">
        <v>42186</v>
      </c>
      <c r="B58">
        <v>33.610000999999997</v>
      </c>
      <c r="C58">
        <v>33.610000999999997</v>
      </c>
      <c r="D58">
        <v>29.889999</v>
      </c>
      <c r="E58">
        <v>31.51</v>
      </c>
      <c r="F58">
        <v>25.157527999999999</v>
      </c>
      <c r="G58">
        <v>421909400</v>
      </c>
      <c r="H58" s="1">
        <f t="shared" si="0"/>
        <v>-4.4814341464055524E-2</v>
      </c>
      <c r="J58" s="4">
        <v>42186</v>
      </c>
      <c r="K58">
        <v>18.073999000000001</v>
      </c>
      <c r="L58">
        <v>19.110001</v>
      </c>
      <c r="M58">
        <v>16.719334</v>
      </c>
      <c r="N58">
        <v>17.743334000000001</v>
      </c>
      <c r="O58">
        <v>17.743334000000001</v>
      </c>
      <c r="P58">
        <v>1200915000</v>
      </c>
      <c r="Q58" s="1">
        <f t="shared" si="1"/>
        <v>-7.8655218147214677E-3</v>
      </c>
      <c r="T58" s="4">
        <v>42186</v>
      </c>
      <c r="U58">
        <v>54.049999</v>
      </c>
      <c r="V58">
        <v>60</v>
      </c>
      <c r="W58">
        <v>50.099997999999999</v>
      </c>
      <c r="X58">
        <v>56.389999000000003</v>
      </c>
      <c r="Y58">
        <v>56.389999000000003</v>
      </c>
      <c r="Z58">
        <v>131458100</v>
      </c>
      <c r="AA58" s="1">
        <f t="shared" si="2"/>
        <v>6.3761575693702152E-2</v>
      </c>
    </row>
    <row r="59" spans="1:27" x14ac:dyDescent="0.2">
      <c r="A59" s="4">
        <v>42217</v>
      </c>
      <c r="B59">
        <v>31.790001</v>
      </c>
      <c r="C59">
        <v>32.25</v>
      </c>
      <c r="D59">
        <v>24.620000999999998</v>
      </c>
      <c r="E59">
        <v>29.440000999999999</v>
      </c>
      <c r="F59">
        <v>23.504847000000002</v>
      </c>
      <c r="G59">
        <v>388128600</v>
      </c>
      <c r="H59" s="1">
        <f t="shared" si="0"/>
        <v>-6.5693298642060444E-2</v>
      </c>
      <c r="J59" s="4">
        <v>42217</v>
      </c>
      <c r="K59">
        <v>17.752666000000001</v>
      </c>
      <c r="L59">
        <v>18.066668</v>
      </c>
      <c r="M59">
        <v>13</v>
      </c>
      <c r="N59">
        <v>16.603999999999999</v>
      </c>
      <c r="O59">
        <v>16.603999999999999</v>
      </c>
      <c r="P59">
        <v>1728961500</v>
      </c>
      <c r="Q59" s="1">
        <f t="shared" si="1"/>
        <v>-6.4211945736917395E-2</v>
      </c>
      <c r="T59" s="4">
        <v>42217</v>
      </c>
      <c r="U59">
        <v>56.860000999999997</v>
      </c>
      <c r="V59">
        <v>60.119999</v>
      </c>
      <c r="W59">
        <v>49.200001</v>
      </c>
      <c r="X59">
        <v>56.970001000000003</v>
      </c>
      <c r="Y59">
        <v>56.970001000000003</v>
      </c>
      <c r="Z59">
        <v>115315200</v>
      </c>
      <c r="AA59" s="1">
        <f t="shared" si="2"/>
        <v>1.0285547265216308E-2</v>
      </c>
    </row>
    <row r="60" spans="1:27" x14ac:dyDescent="0.2">
      <c r="A60" s="4">
        <v>42248</v>
      </c>
      <c r="B60">
        <v>29.18</v>
      </c>
      <c r="C60">
        <v>31.809999000000001</v>
      </c>
      <c r="D60">
        <v>28.379999000000002</v>
      </c>
      <c r="E60">
        <v>30.02</v>
      </c>
      <c r="F60">
        <v>23.967918000000001</v>
      </c>
      <c r="G60">
        <v>356603300</v>
      </c>
      <c r="H60" s="1">
        <f t="shared" si="0"/>
        <v>1.9701085482496411E-2</v>
      </c>
      <c r="J60" s="4">
        <v>42248</v>
      </c>
      <c r="K60">
        <v>16.022666999999998</v>
      </c>
      <c r="L60">
        <v>18.104668</v>
      </c>
      <c r="M60">
        <v>15.798</v>
      </c>
      <c r="N60">
        <v>16.559999000000001</v>
      </c>
      <c r="O60">
        <v>16.559999000000001</v>
      </c>
      <c r="P60">
        <v>1204321500</v>
      </c>
      <c r="Q60" s="1">
        <f t="shared" si="1"/>
        <v>-2.6500240905804602E-3</v>
      </c>
      <c r="T60" s="4">
        <v>42248</v>
      </c>
      <c r="U60">
        <v>56.009998000000003</v>
      </c>
      <c r="V60">
        <v>62.209999000000003</v>
      </c>
      <c r="W60">
        <v>52.110000999999997</v>
      </c>
      <c r="X60">
        <v>53.049999</v>
      </c>
      <c r="Y60">
        <v>53.049999</v>
      </c>
      <c r="Z60">
        <v>207263100</v>
      </c>
      <c r="AA60" s="1">
        <f t="shared" si="2"/>
        <v>-6.8808178535928119E-2</v>
      </c>
    </row>
    <row r="61" spans="1:27" x14ac:dyDescent="0.2">
      <c r="A61" s="4">
        <v>42278</v>
      </c>
      <c r="B61">
        <v>30.290001</v>
      </c>
      <c r="C61">
        <v>36.060001</v>
      </c>
      <c r="D61">
        <v>29.98</v>
      </c>
      <c r="E61">
        <v>34.909999999999997</v>
      </c>
      <c r="F61">
        <v>28.215004</v>
      </c>
      <c r="G61">
        <v>323441300</v>
      </c>
      <c r="H61" s="1">
        <f t="shared" si="0"/>
        <v>0.17719878714538323</v>
      </c>
      <c r="J61" s="4">
        <v>42278</v>
      </c>
      <c r="K61">
        <v>16.500668000000001</v>
      </c>
      <c r="L61">
        <v>16.655999999999999</v>
      </c>
      <c r="M61">
        <v>13.466666999999999</v>
      </c>
      <c r="N61">
        <v>13.795332999999999</v>
      </c>
      <c r="O61">
        <v>13.795332999999999</v>
      </c>
      <c r="P61">
        <v>1512180000</v>
      </c>
      <c r="Q61" s="1">
        <f t="shared" si="1"/>
        <v>-0.16694844003311846</v>
      </c>
      <c r="T61" s="4">
        <v>42278</v>
      </c>
      <c r="U61">
        <v>52.950001</v>
      </c>
      <c r="V61">
        <v>61.869999</v>
      </c>
      <c r="W61">
        <v>49.759998000000003</v>
      </c>
      <c r="X61">
        <v>60.310001</v>
      </c>
      <c r="Y61">
        <v>60.310001</v>
      </c>
      <c r="Z61">
        <v>155637000</v>
      </c>
      <c r="AA61" s="1">
        <f t="shared" si="2"/>
        <v>0.13685206667016148</v>
      </c>
    </row>
    <row r="62" spans="1:27" x14ac:dyDescent="0.2">
      <c r="A62" s="4">
        <v>42309</v>
      </c>
      <c r="B62">
        <v>34.880001</v>
      </c>
      <c r="C62">
        <v>36.880001</v>
      </c>
      <c r="D62">
        <v>34.189999</v>
      </c>
      <c r="E62">
        <v>36.200001</v>
      </c>
      <c r="F62">
        <v>29.257618000000001</v>
      </c>
      <c r="G62">
        <v>212069900</v>
      </c>
      <c r="H62" s="1">
        <f t="shared" si="0"/>
        <v>3.6952466850616088E-2</v>
      </c>
      <c r="J62" s="4">
        <v>42309</v>
      </c>
      <c r="K62">
        <v>13.928000000000001</v>
      </c>
      <c r="L62">
        <v>15.638667</v>
      </c>
      <c r="M62">
        <v>13.72</v>
      </c>
      <c r="N62">
        <v>15.350667</v>
      </c>
      <c r="O62">
        <v>15.350667</v>
      </c>
      <c r="P62">
        <v>1177326000</v>
      </c>
      <c r="Q62" s="1">
        <f t="shared" si="1"/>
        <v>0.11274349086027864</v>
      </c>
      <c r="T62" s="4">
        <v>42309</v>
      </c>
      <c r="U62">
        <v>60.610000999999997</v>
      </c>
      <c r="V62">
        <v>61.75</v>
      </c>
      <c r="W62">
        <v>55.580002</v>
      </c>
      <c r="X62">
        <v>55.73</v>
      </c>
      <c r="Y62">
        <v>55.73</v>
      </c>
      <c r="Z62">
        <v>83819300</v>
      </c>
      <c r="AA62" s="1">
        <f t="shared" si="2"/>
        <v>-7.5940986968313973E-2</v>
      </c>
    </row>
    <row r="63" spans="1:27" x14ac:dyDescent="0.2">
      <c r="A63" s="4">
        <v>42339</v>
      </c>
      <c r="B63">
        <v>35.950001</v>
      </c>
      <c r="C63">
        <v>36.520000000000003</v>
      </c>
      <c r="D63">
        <v>33.540000999999997</v>
      </c>
      <c r="E63">
        <v>34.009998000000003</v>
      </c>
      <c r="F63">
        <v>27.487606</v>
      </c>
      <c r="G63">
        <v>238745800</v>
      </c>
      <c r="H63" s="1">
        <f t="shared" si="0"/>
        <v>-6.0497474538084448E-2</v>
      </c>
      <c r="J63" s="4">
        <v>42339</v>
      </c>
      <c r="K63">
        <v>15.404</v>
      </c>
      <c r="L63">
        <v>16.242000999999998</v>
      </c>
      <c r="M63">
        <v>14.324667</v>
      </c>
      <c r="N63">
        <v>16.000668000000001</v>
      </c>
      <c r="O63">
        <v>16.000668000000001</v>
      </c>
      <c r="P63">
        <v>897682500</v>
      </c>
      <c r="Q63" s="1">
        <f t="shared" si="1"/>
        <v>4.2343502077141104E-2</v>
      </c>
      <c r="T63" s="4">
        <v>42339</v>
      </c>
      <c r="U63">
        <v>55.68</v>
      </c>
      <c r="V63">
        <v>61.490001999999997</v>
      </c>
      <c r="W63">
        <v>55.330002</v>
      </c>
      <c r="X63">
        <v>57.299999</v>
      </c>
      <c r="Y63">
        <v>57.299999</v>
      </c>
      <c r="Z63">
        <v>93185800</v>
      </c>
      <c r="AA63" s="1">
        <f t="shared" si="2"/>
        <v>2.8171523416472329E-2</v>
      </c>
    </row>
    <row r="64" spans="1:27" x14ac:dyDescent="0.2">
      <c r="A64" s="4">
        <v>42370</v>
      </c>
      <c r="B64">
        <v>33.450001</v>
      </c>
      <c r="C64">
        <v>33.540000999999997</v>
      </c>
      <c r="D64">
        <v>28.32</v>
      </c>
      <c r="E64">
        <v>29.639999</v>
      </c>
      <c r="F64">
        <v>24.207992999999998</v>
      </c>
      <c r="G64">
        <v>376867600</v>
      </c>
      <c r="H64" s="1">
        <f t="shared" si="0"/>
        <v>-0.11931242757190282</v>
      </c>
      <c r="J64" s="4">
        <v>42370</v>
      </c>
      <c r="K64">
        <v>15.381333</v>
      </c>
      <c r="L64">
        <v>15.425333</v>
      </c>
      <c r="M64">
        <v>12.160667</v>
      </c>
      <c r="N64">
        <v>12.746667</v>
      </c>
      <c r="O64">
        <v>12.746667</v>
      </c>
      <c r="P64">
        <v>1188708000</v>
      </c>
      <c r="Q64" s="1">
        <f t="shared" si="1"/>
        <v>-0.2033665719456213</v>
      </c>
      <c r="T64" s="4">
        <v>42370</v>
      </c>
      <c r="U64">
        <v>55.790000999999997</v>
      </c>
      <c r="V64">
        <v>56.34</v>
      </c>
      <c r="W64">
        <v>42.169998</v>
      </c>
      <c r="X64">
        <v>48.279998999999997</v>
      </c>
      <c r="Y64">
        <v>48.279998999999997</v>
      </c>
      <c r="Z64">
        <v>152402000</v>
      </c>
      <c r="AA64" s="1">
        <f t="shared" si="2"/>
        <v>-0.15741710571408568</v>
      </c>
    </row>
    <row r="65" spans="1:27" x14ac:dyDescent="0.2">
      <c r="A65" s="4">
        <v>42401</v>
      </c>
      <c r="B65">
        <v>29.459999</v>
      </c>
      <c r="C65">
        <v>30.25</v>
      </c>
      <c r="D65">
        <v>26.690000999999999</v>
      </c>
      <c r="E65">
        <v>29.440000999999999</v>
      </c>
      <c r="F65">
        <v>24.044643000000001</v>
      </c>
      <c r="G65">
        <v>327574900</v>
      </c>
      <c r="H65" s="1">
        <f t="shared" si="0"/>
        <v>-6.7477712836416332E-3</v>
      </c>
      <c r="J65" s="4">
        <v>42401</v>
      </c>
      <c r="K65">
        <v>12.584</v>
      </c>
      <c r="L65">
        <v>13.301333</v>
      </c>
      <c r="M65">
        <v>9.4033329999999999</v>
      </c>
      <c r="N65">
        <v>12.795332999999999</v>
      </c>
      <c r="O65">
        <v>12.795332999999999</v>
      </c>
      <c r="P65">
        <v>2005587000</v>
      </c>
      <c r="Q65" s="1">
        <f t="shared" si="1"/>
        <v>3.8179392307023463E-3</v>
      </c>
      <c r="T65" s="4">
        <v>42401</v>
      </c>
      <c r="U65">
        <v>47.709999000000003</v>
      </c>
      <c r="V65">
        <v>57.799999</v>
      </c>
      <c r="W65">
        <v>44</v>
      </c>
      <c r="X65">
        <v>57.259998000000003</v>
      </c>
      <c r="Y65">
        <v>57.259998000000003</v>
      </c>
      <c r="Z65">
        <v>120501700</v>
      </c>
      <c r="AA65" s="1">
        <f t="shared" si="2"/>
        <v>0.18599832613915354</v>
      </c>
    </row>
    <row r="66" spans="1:27" x14ac:dyDescent="0.2">
      <c r="A66" s="4">
        <v>42430</v>
      </c>
      <c r="B66">
        <v>30.02</v>
      </c>
      <c r="C66">
        <v>32.380001</v>
      </c>
      <c r="D66">
        <v>28.92</v>
      </c>
      <c r="E66">
        <v>31.43</v>
      </c>
      <c r="F66">
        <v>25.669947000000001</v>
      </c>
      <c r="G66">
        <v>269349800</v>
      </c>
      <c r="H66" s="1">
        <f t="shared" si="0"/>
        <v>6.7595264358884424E-2</v>
      </c>
      <c r="J66" s="4">
        <v>42430</v>
      </c>
      <c r="K66">
        <v>12.95</v>
      </c>
      <c r="L66">
        <v>15.992000000000001</v>
      </c>
      <c r="M66">
        <v>12.1</v>
      </c>
      <c r="N66">
        <v>15.318</v>
      </c>
      <c r="O66">
        <v>15.318</v>
      </c>
      <c r="P66">
        <v>1543830000</v>
      </c>
      <c r="Q66" s="1">
        <f t="shared" si="1"/>
        <v>0.19715524402530207</v>
      </c>
      <c r="T66" s="4">
        <v>42430</v>
      </c>
      <c r="U66">
        <v>57.630001</v>
      </c>
      <c r="V66">
        <v>61.41</v>
      </c>
      <c r="W66">
        <v>55.290000999999997</v>
      </c>
      <c r="X66">
        <v>59.860000999999997</v>
      </c>
      <c r="Y66">
        <v>59.860000999999997</v>
      </c>
      <c r="Z66">
        <v>103497600</v>
      </c>
      <c r="AA66" s="1">
        <f t="shared" si="2"/>
        <v>4.540696980115147E-2</v>
      </c>
    </row>
    <row r="67" spans="1:27" x14ac:dyDescent="0.2">
      <c r="A67" s="4">
        <v>42461</v>
      </c>
      <c r="B67">
        <v>31.18</v>
      </c>
      <c r="C67">
        <v>33.409999999999997</v>
      </c>
      <c r="D67">
        <v>29.18</v>
      </c>
      <c r="E67">
        <v>31.799999</v>
      </c>
      <c r="F67">
        <v>26.297861000000001</v>
      </c>
      <c r="G67">
        <v>249350000</v>
      </c>
      <c r="H67" s="1">
        <f t="shared" si="0"/>
        <v>2.4461055568209801E-2</v>
      </c>
      <c r="J67" s="4">
        <v>42461</v>
      </c>
      <c r="K67">
        <v>16.322001</v>
      </c>
      <c r="L67">
        <v>17.955998999999998</v>
      </c>
      <c r="M67">
        <v>15.55</v>
      </c>
      <c r="N67">
        <v>16.050667000000001</v>
      </c>
      <c r="O67">
        <v>16.050667000000001</v>
      </c>
      <c r="P67">
        <v>2032609500</v>
      </c>
      <c r="Q67" s="1">
        <f t="shared" si="1"/>
        <v>4.7830460895678356E-2</v>
      </c>
      <c r="T67" s="4">
        <v>42461</v>
      </c>
      <c r="U67">
        <v>57.43</v>
      </c>
      <c r="V67">
        <v>58.900002000000001</v>
      </c>
      <c r="W67">
        <v>45.580002</v>
      </c>
      <c r="X67">
        <v>45.810001</v>
      </c>
      <c r="Y67">
        <v>45.810001</v>
      </c>
      <c r="Z67">
        <v>128925700</v>
      </c>
      <c r="AA67" s="1">
        <f t="shared" si="2"/>
        <v>-0.23471432952364965</v>
      </c>
    </row>
    <row r="68" spans="1:27" x14ac:dyDescent="0.2">
      <c r="A68" s="4">
        <v>42491</v>
      </c>
      <c r="B68">
        <v>32.049999</v>
      </c>
      <c r="C68">
        <v>32.119999</v>
      </c>
      <c r="D68">
        <v>30.17</v>
      </c>
      <c r="E68">
        <v>31.280000999999999</v>
      </c>
      <c r="F68">
        <v>25.867833999999998</v>
      </c>
      <c r="G68">
        <v>210049700</v>
      </c>
      <c r="H68" s="1">
        <f t="shared" si="0"/>
        <v>-1.6352166436654395E-2</v>
      </c>
      <c r="J68" s="4">
        <v>42491</v>
      </c>
      <c r="K68">
        <v>16.100000000000001</v>
      </c>
      <c r="L68">
        <v>16.212667</v>
      </c>
      <c r="M68">
        <v>13.577332999999999</v>
      </c>
      <c r="N68">
        <v>14.882</v>
      </c>
      <c r="O68">
        <v>14.882</v>
      </c>
      <c r="P68">
        <v>1549612500</v>
      </c>
      <c r="Q68" s="1">
        <f t="shared" si="1"/>
        <v>-7.2811117444527437E-2</v>
      </c>
      <c r="T68" s="4">
        <v>42491</v>
      </c>
      <c r="U68">
        <v>46.610000999999997</v>
      </c>
      <c r="V68">
        <v>47.540000999999997</v>
      </c>
      <c r="W68">
        <v>43.330002</v>
      </c>
      <c r="X68">
        <v>45.09</v>
      </c>
      <c r="Y68">
        <v>45.09</v>
      </c>
      <c r="Z68">
        <v>115010100</v>
      </c>
      <c r="AA68" s="1">
        <f t="shared" si="2"/>
        <v>-1.5717113824118806E-2</v>
      </c>
    </row>
    <row r="69" spans="1:27" x14ac:dyDescent="0.2">
      <c r="A69" s="4">
        <v>42522</v>
      </c>
      <c r="B69">
        <v>31.15</v>
      </c>
      <c r="C69">
        <v>31.15</v>
      </c>
      <c r="D69">
        <v>27.34</v>
      </c>
      <c r="E69">
        <v>28.299999</v>
      </c>
      <c r="F69">
        <v>23.40344</v>
      </c>
      <c r="G69">
        <v>303560000</v>
      </c>
      <c r="H69" s="1">
        <f t="shared" ref="H69:H132" si="3">(F69-F68)/F68</f>
        <v>-9.5268664550731186E-2</v>
      </c>
      <c r="J69" s="4">
        <v>42522</v>
      </c>
      <c r="K69">
        <v>14.765333</v>
      </c>
      <c r="L69">
        <v>16.056667000000001</v>
      </c>
      <c r="M69">
        <v>12.524667000000001</v>
      </c>
      <c r="N69">
        <v>14.151999999999999</v>
      </c>
      <c r="O69">
        <v>14.151999999999999</v>
      </c>
      <c r="P69">
        <v>1825092000</v>
      </c>
      <c r="Q69" s="1">
        <f t="shared" ref="Q69:Q132" si="4">(O69-O68)/O68</f>
        <v>-4.9052546700712296E-2</v>
      </c>
      <c r="T69" s="4">
        <v>42522</v>
      </c>
      <c r="U69">
        <v>45.09</v>
      </c>
      <c r="V69">
        <v>46.91</v>
      </c>
      <c r="W69">
        <v>37.409999999999997</v>
      </c>
      <c r="X69">
        <v>41.040000999999997</v>
      </c>
      <c r="Y69">
        <v>41.040000999999997</v>
      </c>
      <c r="Z69">
        <v>143700200</v>
      </c>
      <c r="AA69" s="1">
        <f t="shared" ref="AA69:AA132" si="5">(Y69-Y68)/Y68</f>
        <v>-8.9820337103570777E-2</v>
      </c>
    </row>
    <row r="70" spans="1:27" x14ac:dyDescent="0.2">
      <c r="A70" s="4">
        <v>42552</v>
      </c>
      <c r="B70">
        <v>28.690000999999999</v>
      </c>
      <c r="C70">
        <v>32.869999</v>
      </c>
      <c r="D70">
        <v>27.52</v>
      </c>
      <c r="E70">
        <v>31.540001</v>
      </c>
      <c r="F70">
        <v>26.41489</v>
      </c>
      <c r="G70">
        <v>295969400</v>
      </c>
      <c r="H70" s="1">
        <f t="shared" si="3"/>
        <v>0.12867552804203142</v>
      </c>
      <c r="J70" s="4">
        <v>42552</v>
      </c>
      <c r="K70">
        <v>13.742667000000001</v>
      </c>
      <c r="L70">
        <v>15.685333</v>
      </c>
      <c r="M70">
        <v>13.733333</v>
      </c>
      <c r="N70">
        <v>15.652666999999999</v>
      </c>
      <c r="O70">
        <v>15.652666999999999</v>
      </c>
      <c r="P70">
        <v>1110958500</v>
      </c>
      <c r="Q70" s="1">
        <f t="shared" si="4"/>
        <v>0.10603921707179198</v>
      </c>
      <c r="T70" s="4">
        <v>42552</v>
      </c>
      <c r="U70">
        <v>41.02</v>
      </c>
      <c r="V70">
        <v>49.869999</v>
      </c>
      <c r="W70">
        <v>37.639999000000003</v>
      </c>
      <c r="X70">
        <v>46.889999000000003</v>
      </c>
      <c r="Y70">
        <v>46.889999000000003</v>
      </c>
      <c r="Z70">
        <v>105946400</v>
      </c>
      <c r="AA70" s="1">
        <f t="shared" si="5"/>
        <v>0.14254380744288986</v>
      </c>
    </row>
    <row r="71" spans="1:27" x14ac:dyDescent="0.2">
      <c r="A71" s="4">
        <v>42583</v>
      </c>
      <c r="B71">
        <v>31.540001</v>
      </c>
      <c r="C71">
        <v>32.090000000000003</v>
      </c>
      <c r="D71">
        <v>29.82</v>
      </c>
      <c r="E71">
        <v>31.92</v>
      </c>
      <c r="F71">
        <v>26.733145</v>
      </c>
      <c r="G71">
        <v>262310700</v>
      </c>
      <c r="H71" s="1">
        <f t="shared" si="3"/>
        <v>1.2048318202347261E-2</v>
      </c>
      <c r="J71" s="4">
        <v>42583</v>
      </c>
      <c r="K71">
        <v>15.7</v>
      </c>
      <c r="L71">
        <v>15.775333</v>
      </c>
      <c r="M71">
        <v>13.91</v>
      </c>
      <c r="N71">
        <v>14.134</v>
      </c>
      <c r="O71">
        <v>14.134</v>
      </c>
      <c r="P71">
        <v>934366500</v>
      </c>
      <c r="Q71" s="1">
        <f t="shared" si="4"/>
        <v>-9.7022890731656083E-2</v>
      </c>
      <c r="T71" s="4">
        <v>42583</v>
      </c>
      <c r="U71">
        <v>46.77</v>
      </c>
      <c r="V71">
        <v>51.529998999999997</v>
      </c>
      <c r="W71">
        <v>44.150002000000001</v>
      </c>
      <c r="X71">
        <v>50.41</v>
      </c>
      <c r="Y71">
        <v>50.41</v>
      </c>
      <c r="Z71">
        <v>93178900</v>
      </c>
      <c r="AA71" s="1">
        <f t="shared" si="5"/>
        <v>7.5069334081239655E-2</v>
      </c>
    </row>
    <row r="72" spans="1:27" x14ac:dyDescent="0.2">
      <c r="A72" s="4">
        <v>42614</v>
      </c>
      <c r="B72">
        <v>31.860001</v>
      </c>
      <c r="C72">
        <v>32.549999</v>
      </c>
      <c r="D72">
        <v>30.129999000000002</v>
      </c>
      <c r="E72">
        <v>31.77</v>
      </c>
      <c r="F72">
        <v>26.607519</v>
      </c>
      <c r="G72">
        <v>299362600</v>
      </c>
      <c r="H72" s="1">
        <f t="shared" si="3"/>
        <v>-4.6992600384279685E-3</v>
      </c>
      <c r="J72" s="4">
        <v>42614</v>
      </c>
      <c r="K72">
        <v>13.933999999999999</v>
      </c>
      <c r="L72">
        <v>14.073333</v>
      </c>
      <c r="M72">
        <v>12.896667000000001</v>
      </c>
      <c r="N72">
        <v>13.602</v>
      </c>
      <c r="O72">
        <v>13.602</v>
      </c>
      <c r="P72">
        <v>1059478500</v>
      </c>
      <c r="Q72" s="1">
        <f t="shared" si="4"/>
        <v>-3.763973397481251E-2</v>
      </c>
      <c r="T72" s="4">
        <v>42614</v>
      </c>
      <c r="U72">
        <v>50.540000999999997</v>
      </c>
      <c r="V72">
        <v>54.529998999999997</v>
      </c>
      <c r="W72">
        <v>49.279998999999997</v>
      </c>
      <c r="X72">
        <v>52.470001000000003</v>
      </c>
      <c r="Y72">
        <v>52.470001000000003</v>
      </c>
      <c r="Z72">
        <v>103371300</v>
      </c>
      <c r="AA72" s="1">
        <f t="shared" si="5"/>
        <v>4.0864927593731538E-2</v>
      </c>
    </row>
    <row r="73" spans="1:27" x14ac:dyDescent="0.2">
      <c r="A73" s="4">
        <v>42644</v>
      </c>
      <c r="B73">
        <v>31.639999</v>
      </c>
      <c r="C73">
        <v>33.080002</v>
      </c>
      <c r="D73">
        <v>30.879999000000002</v>
      </c>
      <c r="E73">
        <v>31.6</v>
      </c>
      <c r="F73">
        <v>26.781987999999998</v>
      </c>
      <c r="G73">
        <v>244472800</v>
      </c>
      <c r="H73" s="1">
        <f t="shared" si="3"/>
        <v>6.5571314634783658E-3</v>
      </c>
      <c r="J73" s="4">
        <v>42644</v>
      </c>
      <c r="K73">
        <v>14.153333</v>
      </c>
      <c r="L73">
        <v>14.378</v>
      </c>
      <c r="M73">
        <v>12.8</v>
      </c>
      <c r="N73">
        <v>13.182</v>
      </c>
      <c r="O73">
        <v>13.182</v>
      </c>
      <c r="P73">
        <v>1381992000</v>
      </c>
      <c r="Q73" s="1">
        <f t="shared" si="4"/>
        <v>-3.0877812086457866E-2</v>
      </c>
      <c r="T73" s="4">
        <v>42644</v>
      </c>
      <c r="U73">
        <v>52.240001999999997</v>
      </c>
      <c r="V73">
        <v>56.810001</v>
      </c>
      <c r="W73">
        <v>51.34</v>
      </c>
      <c r="X73">
        <v>56.23</v>
      </c>
      <c r="Y73">
        <v>56.23</v>
      </c>
      <c r="Z73">
        <v>114927800</v>
      </c>
      <c r="AA73" s="1">
        <f t="shared" si="5"/>
        <v>7.1659975764055986E-2</v>
      </c>
    </row>
    <row r="74" spans="1:27" x14ac:dyDescent="0.2">
      <c r="A74" s="4">
        <v>42675</v>
      </c>
      <c r="B74">
        <v>31.700001</v>
      </c>
      <c r="C74">
        <v>34.979999999999997</v>
      </c>
      <c r="D74">
        <v>30.209999</v>
      </c>
      <c r="E74">
        <v>34.529998999999997</v>
      </c>
      <c r="F74">
        <v>29.265260999999999</v>
      </c>
      <c r="G74">
        <v>314369400</v>
      </c>
      <c r="H74" s="1">
        <f t="shared" si="3"/>
        <v>9.2721757623071166E-2</v>
      </c>
      <c r="J74" s="4">
        <v>42675</v>
      </c>
      <c r="K74">
        <v>13.202667</v>
      </c>
      <c r="L74">
        <v>13.29</v>
      </c>
      <c r="M74">
        <v>11.879333000000001</v>
      </c>
      <c r="N74">
        <v>12.626666999999999</v>
      </c>
      <c r="O74">
        <v>12.626666999999999</v>
      </c>
      <c r="P74">
        <v>1483290000</v>
      </c>
      <c r="Q74" s="1">
        <f t="shared" si="4"/>
        <v>-4.2128129267182596E-2</v>
      </c>
      <c r="T74" s="4">
        <v>42675</v>
      </c>
      <c r="U74">
        <v>56.25</v>
      </c>
      <c r="V74">
        <v>70.180000000000007</v>
      </c>
      <c r="W74">
        <v>55.529998999999997</v>
      </c>
      <c r="X74">
        <v>68.949996999999996</v>
      </c>
      <c r="Y74">
        <v>68.949996999999996</v>
      </c>
      <c r="Z74">
        <v>104898900</v>
      </c>
      <c r="AA74" s="1">
        <f t="shared" si="5"/>
        <v>0.22621371154188155</v>
      </c>
    </row>
    <row r="75" spans="1:27" x14ac:dyDescent="0.2">
      <c r="A75" s="4">
        <v>42705</v>
      </c>
      <c r="B75">
        <v>34.810001</v>
      </c>
      <c r="C75">
        <v>37.740001999999997</v>
      </c>
      <c r="D75">
        <v>34.669998</v>
      </c>
      <c r="E75">
        <v>34.840000000000003</v>
      </c>
      <c r="F75">
        <v>29.527988000000001</v>
      </c>
      <c r="G75">
        <v>310509400</v>
      </c>
      <c r="H75" s="1">
        <f t="shared" si="3"/>
        <v>8.9774357385707833E-3</v>
      </c>
      <c r="J75" s="4">
        <v>42705</v>
      </c>
      <c r="K75">
        <v>12.55</v>
      </c>
      <c r="L75">
        <v>14.92</v>
      </c>
      <c r="M75">
        <v>12</v>
      </c>
      <c r="N75">
        <v>14.246</v>
      </c>
      <c r="O75">
        <v>14.246</v>
      </c>
      <c r="P75">
        <v>1319901000</v>
      </c>
      <c r="Q75" s="1">
        <f t="shared" si="4"/>
        <v>0.12824706630815569</v>
      </c>
      <c r="T75" s="4">
        <v>42705</v>
      </c>
      <c r="U75">
        <v>68.669998000000007</v>
      </c>
      <c r="V75">
        <v>76.800003000000004</v>
      </c>
      <c r="W75">
        <v>68</v>
      </c>
      <c r="X75">
        <v>72.879997000000003</v>
      </c>
      <c r="Y75">
        <v>72.879997000000003</v>
      </c>
      <c r="Z75">
        <v>63608500</v>
      </c>
      <c r="AA75" s="1">
        <f t="shared" si="5"/>
        <v>5.6997826990478437E-2</v>
      </c>
    </row>
    <row r="76" spans="1:27" x14ac:dyDescent="0.2">
      <c r="A76" s="4">
        <v>42736</v>
      </c>
      <c r="B76">
        <v>34.979999999999997</v>
      </c>
      <c r="C76">
        <v>38.380001</v>
      </c>
      <c r="D76">
        <v>34.840000000000003</v>
      </c>
      <c r="E76">
        <v>36.610000999999997</v>
      </c>
      <c r="F76">
        <v>31.364712000000001</v>
      </c>
      <c r="G76">
        <v>287500800</v>
      </c>
      <c r="H76" s="1">
        <f t="shared" si="3"/>
        <v>6.2202815850507666E-2</v>
      </c>
      <c r="J76" s="4">
        <v>42736</v>
      </c>
      <c r="K76">
        <v>14.324</v>
      </c>
      <c r="L76">
        <v>17.230667</v>
      </c>
      <c r="M76">
        <v>14.064</v>
      </c>
      <c r="N76">
        <v>16.795334</v>
      </c>
      <c r="O76">
        <v>16.795334</v>
      </c>
      <c r="P76">
        <v>1510194000</v>
      </c>
      <c r="Q76" s="1">
        <f t="shared" si="4"/>
        <v>0.17895086340025271</v>
      </c>
      <c r="T76" s="4">
        <v>42736</v>
      </c>
      <c r="U76">
        <v>74.019997000000004</v>
      </c>
      <c r="V76">
        <v>76.75</v>
      </c>
      <c r="W76">
        <v>69.339995999999999</v>
      </c>
      <c r="X76">
        <v>70.470000999999996</v>
      </c>
      <c r="Y76">
        <v>70.470000999999996</v>
      </c>
      <c r="Z76">
        <v>73206900</v>
      </c>
      <c r="AA76" s="1">
        <f t="shared" si="5"/>
        <v>-3.3068003556586407E-2</v>
      </c>
    </row>
    <row r="77" spans="1:27" x14ac:dyDescent="0.2">
      <c r="A77" s="4">
        <v>42767</v>
      </c>
      <c r="B77">
        <v>36.68</v>
      </c>
      <c r="C77">
        <v>38.099997999999999</v>
      </c>
      <c r="D77">
        <v>34.720001000000003</v>
      </c>
      <c r="E77">
        <v>36.840000000000003</v>
      </c>
      <c r="F77">
        <v>31.56175</v>
      </c>
      <c r="G77">
        <v>287888900</v>
      </c>
      <c r="H77" s="1">
        <f t="shared" si="3"/>
        <v>6.2821555638706058E-3</v>
      </c>
      <c r="J77" s="4">
        <v>42767</v>
      </c>
      <c r="K77">
        <v>16.870000999999998</v>
      </c>
      <c r="L77">
        <v>19.159331999999999</v>
      </c>
      <c r="M77">
        <v>16.134001000000001</v>
      </c>
      <c r="N77">
        <v>16.666</v>
      </c>
      <c r="O77">
        <v>16.666</v>
      </c>
      <c r="P77">
        <v>1793100000</v>
      </c>
      <c r="Q77" s="1">
        <f t="shared" si="4"/>
        <v>-7.700591128464611E-3</v>
      </c>
      <c r="T77" s="4">
        <v>42767</v>
      </c>
      <c r="U77">
        <v>70.949996999999996</v>
      </c>
      <c r="V77">
        <v>76.459998999999996</v>
      </c>
      <c r="W77">
        <v>70.550003000000004</v>
      </c>
      <c r="X77">
        <v>74.089995999999999</v>
      </c>
      <c r="Y77">
        <v>74.089995999999999</v>
      </c>
      <c r="Z77">
        <v>57821300</v>
      </c>
      <c r="AA77" s="1">
        <f t="shared" si="5"/>
        <v>5.1369305358744115E-2</v>
      </c>
    </row>
    <row r="78" spans="1:27" x14ac:dyDescent="0.2">
      <c r="A78" s="4">
        <v>42795</v>
      </c>
      <c r="B78">
        <v>37.200001</v>
      </c>
      <c r="C78">
        <v>38.549999</v>
      </c>
      <c r="D78">
        <v>33.790000999999997</v>
      </c>
      <c r="E78">
        <v>35.360000999999997</v>
      </c>
      <c r="F78">
        <v>30.293801999999999</v>
      </c>
      <c r="G78">
        <v>397935200</v>
      </c>
      <c r="H78" s="1">
        <f t="shared" si="3"/>
        <v>-4.0173564520345054E-2</v>
      </c>
      <c r="J78" s="4">
        <v>42795</v>
      </c>
      <c r="K78">
        <v>16.945333000000002</v>
      </c>
      <c r="L78">
        <v>18.799999</v>
      </c>
      <c r="M78">
        <v>16.185333</v>
      </c>
      <c r="N78">
        <v>18.553332999999999</v>
      </c>
      <c r="O78">
        <v>18.553332999999999</v>
      </c>
      <c r="P78">
        <v>1605529500</v>
      </c>
      <c r="Q78" s="1">
        <f t="shared" si="4"/>
        <v>0.11324450978039111</v>
      </c>
      <c r="T78" s="4">
        <v>42795</v>
      </c>
      <c r="U78">
        <v>74.639999000000003</v>
      </c>
      <c r="V78">
        <v>76.650002000000001</v>
      </c>
      <c r="W78">
        <v>64.160004000000001</v>
      </c>
      <c r="X78">
        <v>70.639999000000003</v>
      </c>
      <c r="Y78">
        <v>70.639999000000003</v>
      </c>
      <c r="Z78">
        <v>110694200</v>
      </c>
      <c r="AA78" s="1">
        <f t="shared" si="5"/>
        <v>-4.6564950550138998E-2</v>
      </c>
    </row>
    <row r="79" spans="1:27" x14ac:dyDescent="0.2">
      <c r="A79" s="4">
        <v>42826</v>
      </c>
      <c r="B79">
        <v>35.360000999999997</v>
      </c>
      <c r="C79">
        <v>35.400002000000001</v>
      </c>
      <c r="D79">
        <v>33.369999</v>
      </c>
      <c r="E79">
        <v>34.639999000000003</v>
      </c>
      <c r="F79">
        <v>29.980602000000001</v>
      </c>
      <c r="G79">
        <v>249493100</v>
      </c>
      <c r="H79" s="1">
        <f t="shared" si="3"/>
        <v>-1.0338748500435778E-2</v>
      </c>
      <c r="J79" s="4">
        <v>42826</v>
      </c>
      <c r="K79">
        <v>19.126667000000001</v>
      </c>
      <c r="L79">
        <v>20.986668000000002</v>
      </c>
      <c r="M79">
        <v>18.972000000000001</v>
      </c>
      <c r="N79">
        <v>20.937999999999999</v>
      </c>
      <c r="O79">
        <v>20.937999999999999</v>
      </c>
      <c r="P79">
        <v>1754259000</v>
      </c>
      <c r="Q79" s="1">
        <f t="shared" si="4"/>
        <v>0.1285303831931438</v>
      </c>
      <c r="T79" s="4">
        <v>42826</v>
      </c>
      <c r="U79">
        <v>70.690002000000007</v>
      </c>
      <c r="V79">
        <v>72.099997999999999</v>
      </c>
      <c r="W79">
        <v>67.550003000000004</v>
      </c>
      <c r="X79">
        <v>70.209998999999996</v>
      </c>
      <c r="Y79">
        <v>70.209998999999996</v>
      </c>
      <c r="Z79">
        <v>97787300</v>
      </c>
      <c r="AA79" s="1">
        <f t="shared" si="5"/>
        <v>-6.0872028041790713E-3</v>
      </c>
    </row>
    <row r="80" spans="1:27" x14ac:dyDescent="0.2">
      <c r="A80" s="4">
        <v>42856</v>
      </c>
      <c r="B80">
        <v>34.630001</v>
      </c>
      <c r="C80">
        <v>34.650002000000001</v>
      </c>
      <c r="D80">
        <v>31.92</v>
      </c>
      <c r="E80">
        <v>33.93</v>
      </c>
      <c r="F80">
        <v>29.366099999999999</v>
      </c>
      <c r="G80">
        <v>322113200</v>
      </c>
      <c r="H80" s="1">
        <f t="shared" si="3"/>
        <v>-2.0496653135917739E-2</v>
      </c>
      <c r="J80" s="4">
        <v>42856</v>
      </c>
      <c r="K80">
        <v>20.992000999999998</v>
      </c>
      <c r="L80">
        <v>22.859332999999999</v>
      </c>
      <c r="M80">
        <v>19.384001000000001</v>
      </c>
      <c r="N80">
        <v>22.733999000000001</v>
      </c>
      <c r="O80">
        <v>22.733999000000001</v>
      </c>
      <c r="P80">
        <v>2220694500</v>
      </c>
      <c r="Q80" s="1">
        <f t="shared" si="4"/>
        <v>8.5777008310249397E-2</v>
      </c>
      <c r="T80" s="4">
        <v>42856</v>
      </c>
      <c r="U80">
        <v>70.559997999999993</v>
      </c>
      <c r="V80">
        <v>81.959998999999996</v>
      </c>
      <c r="W80">
        <v>70.239998</v>
      </c>
      <c r="X80">
        <v>79.669998000000007</v>
      </c>
      <c r="Y80">
        <v>79.669998000000007</v>
      </c>
      <c r="Z80">
        <v>72086900</v>
      </c>
      <c r="AA80" s="1">
        <f t="shared" si="5"/>
        <v>0.1347386288952947</v>
      </c>
    </row>
    <row r="81" spans="1:27" x14ac:dyDescent="0.2">
      <c r="A81" s="4">
        <v>42887</v>
      </c>
      <c r="B81">
        <v>34.060001</v>
      </c>
      <c r="C81">
        <v>35.049999</v>
      </c>
      <c r="D81">
        <v>33.049999</v>
      </c>
      <c r="E81">
        <v>34.93</v>
      </c>
      <c r="F81">
        <v>30.231594000000001</v>
      </c>
      <c r="G81">
        <v>260038700</v>
      </c>
      <c r="H81" s="1">
        <f t="shared" si="3"/>
        <v>2.947255508903129E-2</v>
      </c>
      <c r="J81" s="4">
        <v>42887</v>
      </c>
      <c r="K81">
        <v>22.933332</v>
      </c>
      <c r="L81">
        <v>25.799334000000002</v>
      </c>
      <c r="M81">
        <v>22.280666</v>
      </c>
      <c r="N81">
        <v>24.107332</v>
      </c>
      <c r="O81">
        <v>24.107332</v>
      </c>
      <c r="P81">
        <v>2789266500</v>
      </c>
      <c r="Q81" s="1">
        <f t="shared" si="4"/>
        <v>6.0408773660982337E-2</v>
      </c>
      <c r="T81" s="4">
        <v>42887</v>
      </c>
      <c r="U81">
        <v>79.989998</v>
      </c>
      <c r="V81">
        <v>83.040001000000004</v>
      </c>
      <c r="W81">
        <v>74.970000999999996</v>
      </c>
      <c r="X81">
        <v>75.25</v>
      </c>
      <c r="Y81">
        <v>75.25</v>
      </c>
      <c r="Z81">
        <v>74222600</v>
      </c>
      <c r="AA81" s="1">
        <f t="shared" si="5"/>
        <v>-5.5478826546474951E-2</v>
      </c>
    </row>
    <row r="82" spans="1:27" x14ac:dyDescent="0.2">
      <c r="A82" s="4">
        <v>42917</v>
      </c>
      <c r="B82">
        <v>34.520000000000003</v>
      </c>
      <c r="C82">
        <v>36.630001</v>
      </c>
      <c r="D82">
        <v>34.450001</v>
      </c>
      <c r="E82">
        <v>35.979999999999997</v>
      </c>
      <c r="F82">
        <v>31.48789</v>
      </c>
      <c r="G82">
        <v>204852000</v>
      </c>
      <c r="H82" s="1">
        <f t="shared" si="3"/>
        <v>4.1555731398086347E-2</v>
      </c>
      <c r="J82" s="4">
        <v>42917</v>
      </c>
      <c r="K82">
        <v>24.682666999999999</v>
      </c>
      <c r="L82">
        <v>24.756665999999999</v>
      </c>
      <c r="M82">
        <v>20.208667999999999</v>
      </c>
      <c r="N82">
        <v>21.564667</v>
      </c>
      <c r="O82">
        <v>21.564667</v>
      </c>
      <c r="P82">
        <v>2724600000</v>
      </c>
      <c r="Q82" s="1">
        <f t="shared" si="4"/>
        <v>-0.10547268358024851</v>
      </c>
      <c r="T82" s="4">
        <v>42917</v>
      </c>
      <c r="U82">
        <v>75.849997999999999</v>
      </c>
      <c r="V82">
        <v>81.389999000000003</v>
      </c>
      <c r="W82">
        <v>66.449996999999996</v>
      </c>
      <c r="X82">
        <v>67.680000000000007</v>
      </c>
      <c r="Y82">
        <v>67.680000000000007</v>
      </c>
      <c r="Z82">
        <v>98614800</v>
      </c>
      <c r="AA82" s="1">
        <f t="shared" si="5"/>
        <v>-0.10059800664451818</v>
      </c>
    </row>
    <row r="83" spans="1:27" x14ac:dyDescent="0.2">
      <c r="A83" s="4">
        <v>42948</v>
      </c>
      <c r="B83">
        <v>35.810001</v>
      </c>
      <c r="C83">
        <v>36.740001999999997</v>
      </c>
      <c r="D83">
        <v>34.590000000000003</v>
      </c>
      <c r="E83">
        <v>36.540000999999997</v>
      </c>
      <c r="F83">
        <v>31.977978</v>
      </c>
      <c r="G83">
        <v>193493000</v>
      </c>
      <c r="H83" s="1">
        <f t="shared" si="3"/>
        <v>1.5564332827636277E-2</v>
      </c>
      <c r="J83" s="4">
        <v>42948</v>
      </c>
      <c r="K83">
        <v>21.533332999999999</v>
      </c>
      <c r="L83">
        <v>24.666668000000001</v>
      </c>
      <c r="M83">
        <v>20.747999</v>
      </c>
      <c r="N83">
        <v>23.726666999999999</v>
      </c>
      <c r="O83">
        <v>23.726666999999999</v>
      </c>
      <c r="P83">
        <v>2054124000</v>
      </c>
      <c r="Q83" s="1">
        <f t="shared" si="4"/>
        <v>0.10025659102456806</v>
      </c>
      <c r="T83" s="4">
        <v>42948</v>
      </c>
      <c r="U83">
        <v>68.150002000000001</v>
      </c>
      <c r="V83">
        <v>69.309997999999993</v>
      </c>
      <c r="W83">
        <v>61.310001</v>
      </c>
      <c r="X83">
        <v>61.959999000000003</v>
      </c>
      <c r="Y83">
        <v>61.959999000000003</v>
      </c>
      <c r="Z83">
        <v>84077700</v>
      </c>
      <c r="AA83" s="1">
        <f t="shared" si="5"/>
        <v>-8.4515381205673798E-2</v>
      </c>
    </row>
    <row r="84" spans="1:27" x14ac:dyDescent="0.2">
      <c r="A84" s="4">
        <v>42979</v>
      </c>
      <c r="B84">
        <v>36.729999999999997</v>
      </c>
      <c r="C84">
        <v>40.689999</v>
      </c>
      <c r="D84">
        <v>36.619999</v>
      </c>
      <c r="E84">
        <v>40.380001</v>
      </c>
      <c r="F84">
        <v>35.338543000000001</v>
      </c>
      <c r="G84">
        <v>275318700</v>
      </c>
      <c r="H84" s="1">
        <f t="shared" si="3"/>
        <v>0.10508997785913797</v>
      </c>
      <c r="J84" s="4">
        <v>42979</v>
      </c>
      <c r="K84">
        <v>23.741333000000001</v>
      </c>
      <c r="L84">
        <v>25.974001000000001</v>
      </c>
      <c r="M84">
        <v>22.360001</v>
      </c>
      <c r="N84">
        <v>22.74</v>
      </c>
      <c r="O84">
        <v>22.74</v>
      </c>
      <c r="P84">
        <v>1672690500</v>
      </c>
      <c r="Q84" s="1">
        <f t="shared" si="4"/>
        <v>-4.1584728272201089E-2</v>
      </c>
      <c r="T84" s="4">
        <v>42979</v>
      </c>
      <c r="U84">
        <v>62.540000999999997</v>
      </c>
      <c r="V84">
        <v>63.080002</v>
      </c>
      <c r="W84">
        <v>57.34</v>
      </c>
      <c r="X84">
        <v>60.880001</v>
      </c>
      <c r="Y84">
        <v>60.880001</v>
      </c>
      <c r="Z84">
        <v>109888100</v>
      </c>
      <c r="AA84" s="1">
        <f t="shared" si="5"/>
        <v>-1.7430568389776819E-2</v>
      </c>
    </row>
    <row r="85" spans="1:27" x14ac:dyDescent="0.2">
      <c r="A85" s="4">
        <v>43009</v>
      </c>
      <c r="B85">
        <v>41.009998000000003</v>
      </c>
      <c r="C85">
        <v>46.759998000000003</v>
      </c>
      <c r="D85">
        <v>40.799999</v>
      </c>
      <c r="E85">
        <v>42.98</v>
      </c>
      <c r="F85">
        <v>37.997230999999999</v>
      </c>
      <c r="G85">
        <v>358941400</v>
      </c>
      <c r="H85" s="1">
        <f t="shared" si="3"/>
        <v>7.5234793918922974E-2</v>
      </c>
      <c r="J85" s="4">
        <v>43009</v>
      </c>
      <c r="K85">
        <v>22.834667</v>
      </c>
      <c r="L85">
        <v>24.200001</v>
      </c>
      <c r="M85">
        <v>21.110665999999998</v>
      </c>
      <c r="N85">
        <v>22.101998999999999</v>
      </c>
      <c r="O85">
        <v>22.101998999999999</v>
      </c>
      <c r="P85">
        <v>1845550500</v>
      </c>
      <c r="Q85" s="1">
        <f t="shared" si="4"/>
        <v>-2.805633245382582E-2</v>
      </c>
      <c r="T85" s="4">
        <v>43009</v>
      </c>
      <c r="U85">
        <v>60.900002000000001</v>
      </c>
      <c r="V85">
        <v>69.620002999999997</v>
      </c>
      <c r="W85">
        <v>58.040000999999997</v>
      </c>
      <c r="X85">
        <v>58.48</v>
      </c>
      <c r="Y85">
        <v>58.48</v>
      </c>
      <c r="Z85">
        <v>153805700</v>
      </c>
      <c r="AA85" s="1">
        <f t="shared" si="5"/>
        <v>-3.9421829181638862E-2</v>
      </c>
    </row>
    <row r="86" spans="1:27" x14ac:dyDescent="0.2">
      <c r="A86" s="4">
        <v>43040</v>
      </c>
      <c r="B86">
        <v>42.720001000000003</v>
      </c>
      <c r="C86">
        <v>45.349997999999999</v>
      </c>
      <c r="D86">
        <v>41.349997999999999</v>
      </c>
      <c r="E86">
        <v>43.09</v>
      </c>
      <c r="F86">
        <v>38.094486000000003</v>
      </c>
      <c r="G86">
        <v>270788400</v>
      </c>
      <c r="H86" s="1">
        <f t="shared" si="3"/>
        <v>2.5595286140720121E-3</v>
      </c>
      <c r="J86" s="4">
        <v>43040</v>
      </c>
      <c r="K86">
        <v>22.15</v>
      </c>
      <c r="L86">
        <v>22.173999999999999</v>
      </c>
      <c r="M86">
        <v>19.508666999999999</v>
      </c>
      <c r="N86">
        <v>20.59</v>
      </c>
      <c r="O86">
        <v>20.59</v>
      </c>
      <c r="P86">
        <v>2232192000</v>
      </c>
      <c r="Q86" s="1">
        <f t="shared" si="4"/>
        <v>-6.8410056484031131E-2</v>
      </c>
      <c r="T86" s="4">
        <v>43040</v>
      </c>
      <c r="U86">
        <v>58.200001</v>
      </c>
      <c r="V86">
        <v>63.84</v>
      </c>
      <c r="W86">
        <v>56.509998000000003</v>
      </c>
      <c r="X86">
        <v>63.32</v>
      </c>
      <c r="Y86">
        <v>63.32</v>
      </c>
      <c r="Z86">
        <v>79742800</v>
      </c>
      <c r="AA86" s="1">
        <f t="shared" si="5"/>
        <v>8.2763337893296915E-2</v>
      </c>
    </row>
    <row r="87" spans="1:27" x14ac:dyDescent="0.2">
      <c r="A87" s="4">
        <v>43070</v>
      </c>
      <c r="B87">
        <v>43.189999</v>
      </c>
      <c r="C87">
        <v>43.419998</v>
      </c>
      <c r="D87">
        <v>40.700001</v>
      </c>
      <c r="E87">
        <v>40.990001999999997</v>
      </c>
      <c r="F87">
        <v>36.237952999999997</v>
      </c>
      <c r="G87">
        <v>233305300</v>
      </c>
      <c r="H87" s="1">
        <f t="shared" si="3"/>
        <v>-4.8734953399817649E-2</v>
      </c>
      <c r="J87" s="4">
        <v>43070</v>
      </c>
      <c r="K87">
        <v>20.362666999999998</v>
      </c>
      <c r="L87">
        <v>23.162666000000002</v>
      </c>
      <c r="M87">
        <v>20</v>
      </c>
      <c r="N87">
        <v>20.756665999999999</v>
      </c>
      <c r="O87">
        <v>20.756665999999999</v>
      </c>
      <c r="P87">
        <v>1648270500</v>
      </c>
      <c r="Q87" s="1">
        <f t="shared" si="4"/>
        <v>8.094511898980054E-3</v>
      </c>
      <c r="T87" s="4">
        <v>43070</v>
      </c>
      <c r="U87">
        <v>63.200001</v>
      </c>
      <c r="V87">
        <v>67.989998</v>
      </c>
      <c r="W87">
        <v>61.779998999999997</v>
      </c>
      <c r="X87">
        <v>67.400002000000001</v>
      </c>
      <c r="Y87">
        <v>67.400002000000001</v>
      </c>
      <c r="Z87">
        <v>76524000</v>
      </c>
      <c r="AA87" s="1">
        <f t="shared" si="5"/>
        <v>6.4434649399873659E-2</v>
      </c>
    </row>
    <row r="88" spans="1:27" x14ac:dyDescent="0.2">
      <c r="A88" s="4">
        <v>43101</v>
      </c>
      <c r="B88">
        <v>41.240001999999997</v>
      </c>
      <c r="C88">
        <v>45.52</v>
      </c>
      <c r="D88">
        <v>41.150002000000001</v>
      </c>
      <c r="E88">
        <v>42.41</v>
      </c>
      <c r="F88">
        <v>37.834415</v>
      </c>
      <c r="G88">
        <v>278088700</v>
      </c>
      <c r="H88" s="1">
        <f t="shared" si="3"/>
        <v>4.4054971868858116E-2</v>
      </c>
      <c r="J88" s="4">
        <v>43101</v>
      </c>
      <c r="K88">
        <v>20.799999</v>
      </c>
      <c r="L88">
        <v>24.033332999999999</v>
      </c>
      <c r="M88">
        <v>20.378668000000001</v>
      </c>
      <c r="N88">
        <v>23.620667000000001</v>
      </c>
      <c r="O88">
        <v>23.620667000000001</v>
      </c>
      <c r="P88">
        <v>1864072500</v>
      </c>
      <c r="Q88" s="1">
        <f t="shared" si="4"/>
        <v>0.13797981814613203</v>
      </c>
      <c r="T88" s="4">
        <v>43101</v>
      </c>
      <c r="U88">
        <v>67.900002000000001</v>
      </c>
      <c r="V88">
        <v>79</v>
      </c>
      <c r="W88">
        <v>65.440002000000007</v>
      </c>
      <c r="X88">
        <v>67.819999999999993</v>
      </c>
      <c r="Y88">
        <v>67.819999999999993</v>
      </c>
      <c r="Z88">
        <v>135147300</v>
      </c>
      <c r="AA88" s="1">
        <f t="shared" si="5"/>
        <v>6.2314241474353748E-3</v>
      </c>
    </row>
    <row r="89" spans="1:27" x14ac:dyDescent="0.2">
      <c r="A89" s="4">
        <v>43132</v>
      </c>
      <c r="B89">
        <v>42.119999</v>
      </c>
      <c r="C89">
        <v>43.560001</v>
      </c>
      <c r="D89">
        <v>39.32</v>
      </c>
      <c r="E89">
        <v>39.349997999999999</v>
      </c>
      <c r="F89">
        <v>35.104548999999999</v>
      </c>
      <c r="G89">
        <v>267909800</v>
      </c>
      <c r="H89" s="1">
        <f t="shared" si="3"/>
        <v>-7.2152985582042209E-2</v>
      </c>
      <c r="J89" s="4">
        <v>43132</v>
      </c>
      <c r="K89">
        <v>23.4</v>
      </c>
      <c r="L89">
        <v>23.999331999999999</v>
      </c>
      <c r="M89">
        <v>19.650666999999999</v>
      </c>
      <c r="N89">
        <v>22.870667000000001</v>
      </c>
      <c r="O89">
        <v>22.870667000000001</v>
      </c>
      <c r="P89">
        <v>1637850000</v>
      </c>
      <c r="Q89" s="1">
        <f t="shared" si="4"/>
        <v>-3.1751855271487467E-2</v>
      </c>
      <c r="T89" s="4">
        <v>43132</v>
      </c>
      <c r="U89">
        <v>67.220000999999996</v>
      </c>
      <c r="V89">
        <v>69.480002999999996</v>
      </c>
      <c r="W89">
        <v>60.439999</v>
      </c>
      <c r="X89">
        <v>67.790001000000004</v>
      </c>
      <c r="Y89">
        <v>67.790001000000004</v>
      </c>
      <c r="Z89">
        <v>75668300</v>
      </c>
      <c r="AA89" s="1">
        <f t="shared" si="5"/>
        <v>-4.4233264523723759E-4</v>
      </c>
    </row>
    <row r="90" spans="1:27" x14ac:dyDescent="0.2">
      <c r="A90" s="4">
        <v>43160</v>
      </c>
      <c r="B90">
        <v>39.590000000000003</v>
      </c>
      <c r="C90">
        <v>39.590000000000003</v>
      </c>
      <c r="D90">
        <v>34.5</v>
      </c>
      <c r="E90">
        <v>36.340000000000003</v>
      </c>
      <c r="F90">
        <v>32.419291999999999</v>
      </c>
      <c r="G90">
        <v>288911100</v>
      </c>
      <c r="H90" s="1">
        <f t="shared" si="3"/>
        <v>-7.6493134835602078E-2</v>
      </c>
      <c r="J90" s="4">
        <v>43160</v>
      </c>
      <c r="K90">
        <v>23.000668000000001</v>
      </c>
      <c r="L90">
        <v>23.244667</v>
      </c>
      <c r="M90">
        <v>16.547332999999998</v>
      </c>
      <c r="N90">
        <v>17.742000999999998</v>
      </c>
      <c r="O90">
        <v>17.742000999999998</v>
      </c>
      <c r="P90">
        <v>2359027500</v>
      </c>
      <c r="Q90" s="1">
        <f t="shared" si="4"/>
        <v>-0.22424645507715199</v>
      </c>
      <c r="T90" s="4">
        <v>43160</v>
      </c>
      <c r="U90">
        <v>67.779999000000004</v>
      </c>
      <c r="V90">
        <v>73.410004000000001</v>
      </c>
      <c r="W90">
        <v>65.669998000000007</v>
      </c>
      <c r="X90">
        <v>69.470000999999996</v>
      </c>
      <c r="Y90">
        <v>69.470000999999996</v>
      </c>
      <c r="Z90">
        <v>75113700</v>
      </c>
      <c r="AA90" s="1">
        <f t="shared" si="5"/>
        <v>2.4782415920011455E-2</v>
      </c>
    </row>
    <row r="91" spans="1:27" x14ac:dyDescent="0.2">
      <c r="A91" s="4">
        <v>43191</v>
      </c>
      <c r="B91">
        <v>36.099997999999999</v>
      </c>
      <c r="C91">
        <v>39.669998</v>
      </c>
      <c r="D91">
        <v>35.229999999999997</v>
      </c>
      <c r="E91">
        <v>36.740001999999997</v>
      </c>
      <c r="F91">
        <v>33.109524</v>
      </c>
      <c r="G91">
        <v>221705000</v>
      </c>
      <c r="H91" s="1">
        <f t="shared" si="3"/>
        <v>2.1290779576555889E-2</v>
      </c>
      <c r="J91" s="4">
        <v>43191</v>
      </c>
      <c r="K91">
        <v>17.084</v>
      </c>
      <c r="L91">
        <v>20.633333</v>
      </c>
      <c r="M91">
        <v>16.306000000000001</v>
      </c>
      <c r="N91">
        <v>19.593332</v>
      </c>
      <c r="O91">
        <v>19.593332</v>
      </c>
      <c r="P91">
        <v>2854662000</v>
      </c>
      <c r="Q91" s="1">
        <f t="shared" si="4"/>
        <v>0.10434736194637809</v>
      </c>
      <c r="T91" s="4">
        <v>43191</v>
      </c>
      <c r="U91">
        <v>69.120002999999997</v>
      </c>
      <c r="V91">
        <v>72.599997999999999</v>
      </c>
      <c r="W91">
        <v>64.800003000000004</v>
      </c>
      <c r="X91">
        <v>67.540001000000004</v>
      </c>
      <c r="Y91">
        <v>67.540001000000004</v>
      </c>
      <c r="Z91">
        <v>94095300</v>
      </c>
      <c r="AA91" s="1">
        <f t="shared" si="5"/>
        <v>-2.7781775906408762E-2</v>
      </c>
    </row>
    <row r="92" spans="1:27" x14ac:dyDescent="0.2">
      <c r="A92" s="4">
        <v>43221</v>
      </c>
      <c r="B92">
        <v>36.759998000000003</v>
      </c>
      <c r="C92">
        <v>42.77</v>
      </c>
      <c r="D92">
        <v>35.279998999999997</v>
      </c>
      <c r="E92">
        <v>42.700001</v>
      </c>
      <c r="F92">
        <v>38.480578999999999</v>
      </c>
      <c r="G92">
        <v>236116800</v>
      </c>
      <c r="H92" s="1">
        <f t="shared" si="3"/>
        <v>0.16222084618311028</v>
      </c>
      <c r="J92" s="4">
        <v>43221</v>
      </c>
      <c r="K92">
        <v>19.567333000000001</v>
      </c>
      <c r="L92">
        <v>20.865998999999999</v>
      </c>
      <c r="M92">
        <v>18.228000999999999</v>
      </c>
      <c r="N92">
        <v>18.981999999999999</v>
      </c>
      <c r="O92">
        <v>18.981999999999999</v>
      </c>
      <c r="P92">
        <v>2333671500</v>
      </c>
      <c r="Q92" s="1">
        <f t="shared" si="4"/>
        <v>-3.1201022878599764E-2</v>
      </c>
      <c r="T92" s="4">
        <v>43221</v>
      </c>
      <c r="U92">
        <v>67.589995999999999</v>
      </c>
      <c r="V92">
        <v>72.739998</v>
      </c>
      <c r="W92">
        <v>65.569999999999993</v>
      </c>
      <c r="X92">
        <v>69.589995999999999</v>
      </c>
      <c r="Y92">
        <v>69.589995999999999</v>
      </c>
      <c r="Z92">
        <v>62753900</v>
      </c>
      <c r="AA92" s="1">
        <f t="shared" si="5"/>
        <v>3.0352309292977289E-2</v>
      </c>
    </row>
    <row r="93" spans="1:27" x14ac:dyDescent="0.2">
      <c r="A93" s="4">
        <v>43252</v>
      </c>
      <c r="B93">
        <v>42.98</v>
      </c>
      <c r="C93">
        <v>45</v>
      </c>
      <c r="D93">
        <v>39.369999</v>
      </c>
      <c r="E93">
        <v>39.400002000000001</v>
      </c>
      <c r="F93">
        <v>35.506672000000002</v>
      </c>
      <c r="G93">
        <v>279572100</v>
      </c>
      <c r="H93" s="1">
        <f t="shared" si="3"/>
        <v>-7.7283322582022404E-2</v>
      </c>
      <c r="J93" s="4">
        <v>43252</v>
      </c>
      <c r="K93">
        <v>19.057333</v>
      </c>
      <c r="L93">
        <v>24.915333</v>
      </c>
      <c r="M93">
        <v>18.922667000000001</v>
      </c>
      <c r="N93">
        <v>22.863333000000001</v>
      </c>
      <c r="O93">
        <v>22.863333000000001</v>
      </c>
      <c r="P93">
        <v>3201376500</v>
      </c>
      <c r="Q93" s="1">
        <f t="shared" si="4"/>
        <v>0.20447439679696564</v>
      </c>
      <c r="T93" s="4">
        <v>43252</v>
      </c>
      <c r="U93">
        <v>70</v>
      </c>
      <c r="V93">
        <v>75.529999000000004</v>
      </c>
      <c r="W93">
        <v>67.930000000000007</v>
      </c>
      <c r="X93">
        <v>69.730002999999996</v>
      </c>
      <c r="Y93">
        <v>69.730002999999996</v>
      </c>
      <c r="Z93">
        <v>60887100</v>
      </c>
      <c r="AA93" s="1">
        <f t="shared" si="5"/>
        <v>2.0118840070057929E-3</v>
      </c>
    </row>
    <row r="94" spans="1:27" x14ac:dyDescent="0.2">
      <c r="A94" s="4">
        <v>43282</v>
      </c>
      <c r="B94">
        <v>39.080002</v>
      </c>
      <c r="C94">
        <v>40.5</v>
      </c>
      <c r="D94">
        <v>36.259998000000003</v>
      </c>
      <c r="E94">
        <v>37.909999999999997</v>
      </c>
      <c r="F94">
        <v>34.462012999999999</v>
      </c>
      <c r="G94">
        <v>229946700</v>
      </c>
      <c r="H94" s="1">
        <f t="shared" si="3"/>
        <v>-2.9421484502968987E-2</v>
      </c>
      <c r="J94" s="4">
        <v>43282</v>
      </c>
      <c r="K94">
        <v>24.004667000000001</v>
      </c>
      <c r="L94">
        <v>24.318666</v>
      </c>
      <c r="M94">
        <v>19.075333000000001</v>
      </c>
      <c r="N94">
        <v>19.875999</v>
      </c>
      <c r="O94">
        <v>19.875999</v>
      </c>
      <c r="P94">
        <v>2584923000</v>
      </c>
      <c r="Q94" s="1">
        <f t="shared" si="4"/>
        <v>-0.13066047719289223</v>
      </c>
      <c r="T94" s="4">
        <v>43282</v>
      </c>
      <c r="U94">
        <v>69.400002000000001</v>
      </c>
      <c r="V94">
        <v>82.040001000000004</v>
      </c>
      <c r="W94">
        <v>67.940002000000007</v>
      </c>
      <c r="X94">
        <v>80.400002000000001</v>
      </c>
      <c r="Y94">
        <v>80.400002000000001</v>
      </c>
      <c r="Z94">
        <v>93174400</v>
      </c>
      <c r="AA94" s="1">
        <f t="shared" si="5"/>
        <v>0.15301876582451895</v>
      </c>
    </row>
    <row r="95" spans="1:27" x14ac:dyDescent="0.2">
      <c r="A95" s="4">
        <v>43313</v>
      </c>
      <c r="B95">
        <v>37.889999000000003</v>
      </c>
      <c r="C95">
        <v>38.32</v>
      </c>
      <c r="D95">
        <v>35.209999000000003</v>
      </c>
      <c r="E95">
        <v>36.049999</v>
      </c>
      <c r="F95">
        <v>32.771172</v>
      </c>
      <c r="G95">
        <v>226191400</v>
      </c>
      <c r="H95" s="1">
        <f t="shared" si="3"/>
        <v>-4.9063906974905931E-2</v>
      </c>
      <c r="J95" s="4">
        <v>43313</v>
      </c>
      <c r="K95">
        <v>19.865998999999999</v>
      </c>
      <c r="L95">
        <v>25.830666999999998</v>
      </c>
      <c r="M95">
        <v>19.213332999999999</v>
      </c>
      <c r="N95">
        <v>20.110665999999998</v>
      </c>
      <c r="O95">
        <v>20.110665999999998</v>
      </c>
      <c r="P95">
        <v>4160403000</v>
      </c>
      <c r="Q95" s="1">
        <f t="shared" si="4"/>
        <v>1.1806551207815928E-2</v>
      </c>
      <c r="T95" s="4">
        <v>43313</v>
      </c>
      <c r="U95">
        <v>80.769997000000004</v>
      </c>
      <c r="V95">
        <v>87.669998000000007</v>
      </c>
      <c r="W95">
        <v>78.699996999999996</v>
      </c>
      <c r="X95">
        <v>87.419998000000007</v>
      </c>
      <c r="Y95">
        <v>87.419998000000007</v>
      </c>
      <c r="Z95">
        <v>53626800</v>
      </c>
      <c r="AA95" s="1">
        <f t="shared" si="5"/>
        <v>8.7313380912602545E-2</v>
      </c>
    </row>
    <row r="96" spans="1:27" x14ac:dyDescent="0.2">
      <c r="A96" s="4">
        <v>43344</v>
      </c>
      <c r="B96">
        <v>36</v>
      </c>
      <c r="C96">
        <v>36.490001999999997</v>
      </c>
      <c r="D96">
        <v>33.279998999999997</v>
      </c>
      <c r="E96">
        <v>33.669998</v>
      </c>
      <c r="F96">
        <v>30.607637</v>
      </c>
      <c r="G96">
        <v>241380000</v>
      </c>
      <c r="H96" s="1">
        <f t="shared" si="3"/>
        <v>-6.6019457589127403E-2</v>
      </c>
      <c r="J96" s="4">
        <v>43344</v>
      </c>
      <c r="K96">
        <v>19.795999999999999</v>
      </c>
      <c r="L96">
        <v>20.997333999999999</v>
      </c>
      <c r="M96">
        <v>16.816668</v>
      </c>
      <c r="N96">
        <v>17.651333000000001</v>
      </c>
      <c r="O96">
        <v>17.651333000000001</v>
      </c>
      <c r="P96">
        <v>2941131000</v>
      </c>
      <c r="Q96" s="1">
        <f t="shared" si="4"/>
        <v>-0.12228998283796258</v>
      </c>
      <c r="T96" s="4">
        <v>43344</v>
      </c>
      <c r="U96">
        <v>87.839995999999999</v>
      </c>
      <c r="V96">
        <v>91.389999000000003</v>
      </c>
      <c r="W96">
        <v>86.260002</v>
      </c>
      <c r="X96">
        <v>89.059997999999993</v>
      </c>
      <c r="Y96">
        <v>89.059997999999993</v>
      </c>
      <c r="Z96">
        <v>55554500</v>
      </c>
      <c r="AA96" s="1">
        <f t="shared" si="5"/>
        <v>1.8760009580416442E-2</v>
      </c>
    </row>
    <row r="97" spans="1:27" x14ac:dyDescent="0.2">
      <c r="A97" s="4">
        <v>43374</v>
      </c>
      <c r="B97">
        <v>34.299999</v>
      </c>
      <c r="C97">
        <v>37.049999</v>
      </c>
      <c r="D97">
        <v>30.559999000000001</v>
      </c>
      <c r="E97">
        <v>36.590000000000003</v>
      </c>
      <c r="F97">
        <v>33.624133999999998</v>
      </c>
      <c r="G97">
        <v>389476100</v>
      </c>
      <c r="H97" s="1">
        <f t="shared" si="3"/>
        <v>9.8553736768375727E-2</v>
      </c>
      <c r="J97" s="4">
        <v>43374</v>
      </c>
      <c r="K97">
        <v>20.384665999999999</v>
      </c>
      <c r="L97">
        <v>23.143999000000001</v>
      </c>
      <c r="M97">
        <v>16.518000000000001</v>
      </c>
      <c r="N97">
        <v>22.488001000000001</v>
      </c>
      <c r="O97">
        <v>22.488001000000001</v>
      </c>
      <c r="P97">
        <v>4295410500</v>
      </c>
      <c r="Q97" s="1">
        <f t="shared" si="4"/>
        <v>0.27401148683784954</v>
      </c>
      <c r="T97" s="4">
        <v>43374</v>
      </c>
      <c r="U97">
        <v>89.290001000000004</v>
      </c>
      <c r="V97">
        <v>89.610000999999997</v>
      </c>
      <c r="W97">
        <v>78.870002999999997</v>
      </c>
      <c r="X97">
        <v>85.510002</v>
      </c>
      <c r="Y97">
        <v>85.510002</v>
      </c>
      <c r="Z97">
        <v>98781900</v>
      </c>
      <c r="AA97" s="1">
        <f t="shared" si="5"/>
        <v>-3.9860724003160132E-2</v>
      </c>
    </row>
    <row r="98" spans="1:27" x14ac:dyDescent="0.2">
      <c r="A98" s="4">
        <v>43405</v>
      </c>
      <c r="B98">
        <v>36.240001999999997</v>
      </c>
      <c r="C98">
        <v>38.75</v>
      </c>
      <c r="D98">
        <v>33.849997999999999</v>
      </c>
      <c r="E98">
        <v>37.950001</v>
      </c>
      <c r="F98">
        <v>34.873894</v>
      </c>
      <c r="G98">
        <v>266802600</v>
      </c>
      <c r="H98" s="1">
        <f t="shared" si="3"/>
        <v>3.7168540905767329E-2</v>
      </c>
      <c r="J98" s="4">
        <v>43405</v>
      </c>
      <c r="K98">
        <v>22.550667000000001</v>
      </c>
      <c r="L98">
        <v>24.450001</v>
      </c>
      <c r="M98">
        <v>21.666668000000001</v>
      </c>
      <c r="N98">
        <v>23.365334000000001</v>
      </c>
      <c r="O98">
        <v>23.365334000000001</v>
      </c>
      <c r="P98">
        <v>1995286500</v>
      </c>
      <c r="Q98" s="1">
        <f t="shared" si="4"/>
        <v>3.9013383181546464E-2</v>
      </c>
      <c r="T98" s="4">
        <v>43405</v>
      </c>
      <c r="U98">
        <v>85.620002999999997</v>
      </c>
      <c r="V98">
        <v>96.800003000000004</v>
      </c>
      <c r="W98">
        <v>85.620002999999997</v>
      </c>
      <c r="X98">
        <v>96.699996999999996</v>
      </c>
      <c r="Y98">
        <v>96.699996999999996</v>
      </c>
      <c r="Z98">
        <v>69428900</v>
      </c>
      <c r="AA98" s="1">
        <f t="shared" si="5"/>
        <v>0.13086182596510751</v>
      </c>
    </row>
    <row r="99" spans="1:27" x14ac:dyDescent="0.2">
      <c r="A99" s="4">
        <v>43435</v>
      </c>
      <c r="B99">
        <v>39</v>
      </c>
      <c r="C99">
        <v>39.610000999999997</v>
      </c>
      <c r="D99">
        <v>31.459999</v>
      </c>
      <c r="E99">
        <v>33.450001</v>
      </c>
      <c r="F99">
        <v>30.738647</v>
      </c>
      <c r="G99">
        <v>227541200</v>
      </c>
      <c r="H99" s="1">
        <f t="shared" si="3"/>
        <v>-0.11857715114922353</v>
      </c>
      <c r="J99" s="4">
        <v>43435</v>
      </c>
      <c r="K99">
        <v>24</v>
      </c>
      <c r="L99">
        <v>25.299334000000002</v>
      </c>
      <c r="M99">
        <v>19.606000999999999</v>
      </c>
      <c r="N99">
        <v>22.186665999999999</v>
      </c>
      <c r="O99">
        <v>22.186665999999999</v>
      </c>
      <c r="P99">
        <v>2196768000</v>
      </c>
      <c r="Q99" s="1">
        <f t="shared" si="4"/>
        <v>-5.0445159482847612E-2</v>
      </c>
      <c r="T99" s="4">
        <v>43435</v>
      </c>
      <c r="U99">
        <v>97.669998000000007</v>
      </c>
      <c r="V99">
        <v>97.849997999999999</v>
      </c>
      <c r="W99">
        <v>79.050003000000004</v>
      </c>
      <c r="X99">
        <v>83.730002999999996</v>
      </c>
      <c r="Y99">
        <v>83.730002999999996</v>
      </c>
      <c r="Z99">
        <v>76595900</v>
      </c>
      <c r="AA99" s="1">
        <f t="shared" si="5"/>
        <v>-0.13412610550546347</v>
      </c>
    </row>
    <row r="100" spans="1:27" x14ac:dyDescent="0.2">
      <c r="A100" s="4">
        <v>43466</v>
      </c>
      <c r="B100">
        <v>32.849997999999999</v>
      </c>
      <c r="C100">
        <v>39.139999000000003</v>
      </c>
      <c r="D100">
        <v>32.200001</v>
      </c>
      <c r="E100">
        <v>39.020000000000003</v>
      </c>
      <c r="F100">
        <v>36.234183999999999</v>
      </c>
      <c r="G100">
        <v>245901200</v>
      </c>
      <c r="H100" s="1">
        <f t="shared" si="3"/>
        <v>0.17878265754507669</v>
      </c>
      <c r="J100" s="4">
        <v>43466</v>
      </c>
      <c r="K100">
        <v>20.406668</v>
      </c>
      <c r="L100">
        <v>23.466667000000001</v>
      </c>
      <c r="M100">
        <v>18.618668</v>
      </c>
      <c r="N100">
        <v>20.468</v>
      </c>
      <c r="O100">
        <v>20.468</v>
      </c>
      <c r="P100">
        <v>2634781500</v>
      </c>
      <c r="Q100" s="1">
        <f t="shared" si="4"/>
        <v>-7.7463914587257002E-2</v>
      </c>
      <c r="T100" s="4">
        <v>43466</v>
      </c>
      <c r="U100">
        <v>81.690002000000007</v>
      </c>
      <c r="V100">
        <v>88.150002000000001</v>
      </c>
      <c r="W100">
        <v>77.389999000000003</v>
      </c>
      <c r="X100">
        <v>87.269997000000004</v>
      </c>
      <c r="Y100">
        <v>87.269997000000004</v>
      </c>
      <c r="Z100">
        <v>93456100</v>
      </c>
      <c r="AA100" s="1">
        <f t="shared" si="5"/>
        <v>4.2278679961351574E-2</v>
      </c>
    </row>
    <row r="101" spans="1:27" x14ac:dyDescent="0.2">
      <c r="A101" s="4">
        <v>43497</v>
      </c>
      <c r="B101">
        <v>38.909999999999997</v>
      </c>
      <c r="C101">
        <v>40.740001999999997</v>
      </c>
      <c r="D101">
        <v>38.009998000000003</v>
      </c>
      <c r="E101">
        <v>39.479999999999997</v>
      </c>
      <c r="F101">
        <v>36.661343000000002</v>
      </c>
      <c r="G101">
        <v>180097400</v>
      </c>
      <c r="H101" s="1">
        <f t="shared" si="3"/>
        <v>1.1788840063295013E-2</v>
      </c>
      <c r="J101" s="4">
        <v>43497</v>
      </c>
      <c r="K101">
        <v>20.361333999999999</v>
      </c>
      <c r="L101">
        <v>21.615998999999999</v>
      </c>
      <c r="M101">
        <v>19.251332999999999</v>
      </c>
      <c r="N101">
        <v>21.325333000000001</v>
      </c>
      <c r="O101">
        <v>21.325333000000001</v>
      </c>
      <c r="P101">
        <v>1928251500</v>
      </c>
      <c r="Q101" s="1">
        <f t="shared" si="4"/>
        <v>4.1886505765096761E-2</v>
      </c>
      <c r="T101" s="4">
        <v>43497</v>
      </c>
      <c r="U101">
        <v>87.209998999999996</v>
      </c>
      <c r="V101">
        <v>90.93</v>
      </c>
      <c r="W101">
        <v>86.660004000000001</v>
      </c>
      <c r="X101">
        <v>87.809997999999993</v>
      </c>
      <c r="Y101">
        <v>87.809997999999993</v>
      </c>
      <c r="Z101">
        <v>48060300</v>
      </c>
      <c r="AA101" s="1">
        <f t="shared" si="5"/>
        <v>6.187705036817974E-3</v>
      </c>
    </row>
    <row r="102" spans="1:27" x14ac:dyDescent="0.2">
      <c r="A102" s="4">
        <v>43525</v>
      </c>
      <c r="B102">
        <v>39.849997999999999</v>
      </c>
      <c r="C102">
        <v>41.5</v>
      </c>
      <c r="D102">
        <v>36.259998000000003</v>
      </c>
      <c r="E102">
        <v>37.099997999999999</v>
      </c>
      <c r="F102">
        <v>34.451262999999997</v>
      </c>
      <c r="G102">
        <v>179459600</v>
      </c>
      <c r="H102" s="1">
        <f t="shared" si="3"/>
        <v>-6.0283661730559213E-2</v>
      </c>
      <c r="J102" s="4">
        <v>43525</v>
      </c>
      <c r="K102">
        <v>20.462667</v>
      </c>
      <c r="L102">
        <v>20.475332000000002</v>
      </c>
      <c r="M102">
        <v>16.964001</v>
      </c>
      <c r="N102">
        <v>18.657333000000001</v>
      </c>
      <c r="O102">
        <v>18.657333000000001</v>
      </c>
      <c r="P102">
        <v>3206902500</v>
      </c>
      <c r="Q102" s="1">
        <f t="shared" si="4"/>
        <v>-0.1251094179865796</v>
      </c>
      <c r="T102" s="4">
        <v>43525</v>
      </c>
      <c r="U102">
        <v>88.459998999999996</v>
      </c>
      <c r="V102">
        <v>88.620002999999997</v>
      </c>
      <c r="W102">
        <v>77.019997000000004</v>
      </c>
      <c r="X102">
        <v>79.779999000000004</v>
      </c>
      <c r="Y102">
        <v>79.779999000000004</v>
      </c>
      <c r="Z102">
        <v>70890400</v>
      </c>
      <c r="AA102" s="1">
        <f t="shared" si="5"/>
        <v>-9.1447434038205877E-2</v>
      </c>
    </row>
    <row r="103" spans="1:27" x14ac:dyDescent="0.2">
      <c r="A103" s="4">
        <v>43556</v>
      </c>
      <c r="B103">
        <v>37.400002000000001</v>
      </c>
      <c r="C103">
        <v>40.450001</v>
      </c>
      <c r="D103">
        <v>37.330002</v>
      </c>
      <c r="E103">
        <v>38.950001</v>
      </c>
      <c r="F103">
        <v>36.528129999999997</v>
      </c>
      <c r="G103">
        <v>159149400</v>
      </c>
      <c r="H103" s="1">
        <f t="shared" si="3"/>
        <v>6.0284204965141634E-2</v>
      </c>
      <c r="J103" s="4">
        <v>43556</v>
      </c>
      <c r="K103">
        <v>18.841332999999999</v>
      </c>
      <c r="L103">
        <v>19.744667</v>
      </c>
      <c r="M103">
        <v>15.408666999999999</v>
      </c>
      <c r="N103">
        <v>15.912667000000001</v>
      </c>
      <c r="O103">
        <v>15.912667000000001</v>
      </c>
      <c r="P103">
        <v>3461209500</v>
      </c>
      <c r="Q103" s="1">
        <f t="shared" si="4"/>
        <v>-0.14710923581628738</v>
      </c>
      <c r="T103" s="4">
        <v>43556</v>
      </c>
      <c r="U103">
        <v>80.209998999999996</v>
      </c>
      <c r="V103">
        <v>90.160004000000001</v>
      </c>
      <c r="W103">
        <v>79.559997999999993</v>
      </c>
      <c r="X103">
        <v>88.860000999999997</v>
      </c>
      <c r="Y103">
        <v>88.860000999999997</v>
      </c>
      <c r="Z103">
        <v>61650400</v>
      </c>
      <c r="AA103" s="1">
        <f t="shared" si="5"/>
        <v>0.11381301220622969</v>
      </c>
    </row>
    <row r="104" spans="1:27" x14ac:dyDescent="0.2">
      <c r="A104" s="4">
        <v>43586</v>
      </c>
      <c r="B104">
        <v>39</v>
      </c>
      <c r="C104">
        <v>39.200001</v>
      </c>
      <c r="D104">
        <v>33.150002000000001</v>
      </c>
      <c r="E104">
        <v>33.340000000000003</v>
      </c>
      <c r="F104">
        <v>31.266956</v>
      </c>
      <c r="G104">
        <v>219724700</v>
      </c>
      <c r="H104" s="1">
        <f t="shared" si="3"/>
        <v>-0.14403075109511485</v>
      </c>
      <c r="J104" s="4">
        <v>43586</v>
      </c>
      <c r="K104">
        <v>15.923333</v>
      </c>
      <c r="L104">
        <v>17.223333</v>
      </c>
      <c r="M104">
        <v>12.273332999999999</v>
      </c>
      <c r="N104">
        <v>12.343999999999999</v>
      </c>
      <c r="O104">
        <v>12.343999999999999</v>
      </c>
      <c r="P104">
        <v>4238982000</v>
      </c>
      <c r="Q104" s="1">
        <f t="shared" si="4"/>
        <v>-0.22426580032121587</v>
      </c>
      <c r="T104" s="4">
        <v>43586</v>
      </c>
      <c r="U104">
        <v>89.059997999999993</v>
      </c>
      <c r="V104">
        <v>89.709998999999996</v>
      </c>
      <c r="W104">
        <v>77.400002000000001</v>
      </c>
      <c r="X104">
        <v>77.650002000000001</v>
      </c>
      <c r="Y104">
        <v>77.650002000000001</v>
      </c>
      <c r="Z104">
        <v>50213100</v>
      </c>
      <c r="AA104" s="1">
        <f t="shared" si="5"/>
        <v>-0.12615348721411782</v>
      </c>
    </row>
    <row r="105" spans="1:27" x14ac:dyDescent="0.2">
      <c r="A105" s="4">
        <v>43617</v>
      </c>
      <c r="B105">
        <v>33.349997999999999</v>
      </c>
      <c r="C105">
        <v>38.990001999999997</v>
      </c>
      <c r="D105">
        <v>33.080002</v>
      </c>
      <c r="E105">
        <v>38.529998999999997</v>
      </c>
      <c r="F105">
        <v>36.134250999999999</v>
      </c>
      <c r="G105">
        <v>175430400</v>
      </c>
      <c r="H105" s="1">
        <f t="shared" si="3"/>
        <v>0.15566897525937601</v>
      </c>
      <c r="J105" s="4">
        <v>43617</v>
      </c>
      <c r="K105">
        <v>12.367333</v>
      </c>
      <c r="L105">
        <v>15.649333</v>
      </c>
      <c r="M105">
        <v>11.799333000000001</v>
      </c>
      <c r="N105">
        <v>14.897333</v>
      </c>
      <c r="O105">
        <v>14.897333</v>
      </c>
      <c r="P105">
        <v>3224559000</v>
      </c>
      <c r="Q105" s="1">
        <f t="shared" si="4"/>
        <v>0.20684810434219056</v>
      </c>
      <c r="T105" s="4">
        <v>43617</v>
      </c>
      <c r="U105">
        <v>77.379997000000003</v>
      </c>
      <c r="V105">
        <v>89.410004000000001</v>
      </c>
      <c r="W105">
        <v>77.349997999999999</v>
      </c>
      <c r="X105">
        <v>87.550003000000004</v>
      </c>
      <c r="Y105">
        <v>87.550003000000004</v>
      </c>
      <c r="Z105">
        <v>43843200</v>
      </c>
      <c r="AA105" s="1">
        <f t="shared" si="5"/>
        <v>0.12749518023193357</v>
      </c>
    </row>
    <row r="106" spans="1:27" x14ac:dyDescent="0.2">
      <c r="A106" s="4">
        <v>43647</v>
      </c>
      <c r="B106">
        <v>38.93</v>
      </c>
      <c r="C106">
        <v>41</v>
      </c>
      <c r="D106">
        <v>37.580002</v>
      </c>
      <c r="E106">
        <v>40.340000000000003</v>
      </c>
      <c r="F106">
        <v>38.237118000000002</v>
      </c>
      <c r="G106">
        <v>150765800</v>
      </c>
      <c r="H106" s="1">
        <f t="shared" si="3"/>
        <v>5.8195948215448094E-2</v>
      </c>
      <c r="J106" s="4">
        <v>43647</v>
      </c>
      <c r="K106">
        <v>15.347333000000001</v>
      </c>
      <c r="L106">
        <v>17.738001000000001</v>
      </c>
      <c r="M106">
        <v>14.814667</v>
      </c>
      <c r="N106">
        <v>16.107332</v>
      </c>
      <c r="O106">
        <v>16.107332</v>
      </c>
      <c r="P106">
        <v>2990050500</v>
      </c>
      <c r="Q106" s="1">
        <f t="shared" si="4"/>
        <v>8.1222524864014239E-2</v>
      </c>
      <c r="T106" s="4">
        <v>43647</v>
      </c>
      <c r="U106">
        <v>88.839995999999999</v>
      </c>
      <c r="V106">
        <v>96.029999000000004</v>
      </c>
      <c r="W106">
        <v>87.769997000000004</v>
      </c>
      <c r="X106">
        <v>91.910004000000001</v>
      </c>
      <c r="Y106">
        <v>91.910004000000001</v>
      </c>
      <c r="Z106">
        <v>62317400</v>
      </c>
      <c r="AA106" s="1">
        <f t="shared" si="5"/>
        <v>4.9800123936032267E-2</v>
      </c>
    </row>
    <row r="107" spans="1:27" x14ac:dyDescent="0.2">
      <c r="A107" s="4">
        <v>43678</v>
      </c>
      <c r="B107">
        <v>41.259998000000003</v>
      </c>
      <c r="C107">
        <v>41.900002000000001</v>
      </c>
      <c r="D107">
        <v>35.580002</v>
      </c>
      <c r="E107">
        <v>37.090000000000003</v>
      </c>
      <c r="F107">
        <v>35.156536000000003</v>
      </c>
      <c r="G107">
        <v>151235200</v>
      </c>
      <c r="H107" s="1">
        <f t="shared" si="3"/>
        <v>-8.056522460714742E-2</v>
      </c>
      <c r="J107" s="4">
        <v>43678</v>
      </c>
      <c r="K107">
        <v>16.176666000000001</v>
      </c>
      <c r="L107">
        <v>16.300667000000001</v>
      </c>
      <c r="M107">
        <v>14.066667000000001</v>
      </c>
      <c r="N107">
        <v>15.040666999999999</v>
      </c>
      <c r="O107">
        <v>15.040666999999999</v>
      </c>
      <c r="P107">
        <v>2006859000</v>
      </c>
      <c r="Q107" s="1">
        <f t="shared" si="4"/>
        <v>-6.6222326577734941E-2</v>
      </c>
      <c r="T107" s="4">
        <v>43678</v>
      </c>
      <c r="U107">
        <v>92.029999000000004</v>
      </c>
      <c r="V107">
        <v>93.040001000000004</v>
      </c>
      <c r="W107">
        <v>80.779999000000004</v>
      </c>
      <c r="X107">
        <v>84.309997999999993</v>
      </c>
      <c r="Y107">
        <v>84.309997999999993</v>
      </c>
      <c r="Z107">
        <v>53155300</v>
      </c>
      <c r="AA107" s="1">
        <f t="shared" si="5"/>
        <v>-8.2689649322613537E-2</v>
      </c>
    </row>
    <row r="108" spans="1:27" x14ac:dyDescent="0.2">
      <c r="A108" s="4">
        <v>43709</v>
      </c>
      <c r="B108">
        <v>36.889999000000003</v>
      </c>
      <c r="C108">
        <v>39.779998999999997</v>
      </c>
      <c r="D108">
        <v>36.439999</v>
      </c>
      <c r="E108">
        <v>37.479999999999997</v>
      </c>
      <c r="F108">
        <v>35.526203000000002</v>
      </c>
      <c r="G108">
        <v>170562500</v>
      </c>
      <c r="H108" s="1">
        <f t="shared" si="3"/>
        <v>1.0514886904671146E-2</v>
      </c>
      <c r="J108" s="4">
        <v>43709</v>
      </c>
      <c r="K108">
        <v>14.938667000000001</v>
      </c>
      <c r="L108">
        <v>16.899999999999999</v>
      </c>
      <c r="M108">
        <v>14.557333</v>
      </c>
      <c r="N108">
        <v>16.058001000000001</v>
      </c>
      <c r="O108">
        <v>16.058001000000001</v>
      </c>
      <c r="P108">
        <v>2036629500</v>
      </c>
      <c r="Q108" s="1">
        <f t="shared" si="4"/>
        <v>6.7638888621096516E-2</v>
      </c>
      <c r="T108" s="4">
        <v>43709</v>
      </c>
      <c r="U108">
        <v>83.639999000000003</v>
      </c>
      <c r="V108">
        <v>91.839995999999999</v>
      </c>
      <c r="W108">
        <v>82.25</v>
      </c>
      <c r="X108">
        <v>88.410004000000001</v>
      </c>
      <c r="Y108">
        <v>88.410004000000001</v>
      </c>
      <c r="Z108">
        <v>47775300</v>
      </c>
      <c r="AA108" s="1">
        <f t="shared" si="5"/>
        <v>4.8630128066187453E-2</v>
      </c>
    </row>
    <row r="109" spans="1:27" x14ac:dyDescent="0.2">
      <c r="A109" s="4">
        <v>43739</v>
      </c>
      <c r="B109">
        <v>37.470001000000003</v>
      </c>
      <c r="C109">
        <v>38.700001</v>
      </c>
      <c r="D109">
        <v>33.709999000000003</v>
      </c>
      <c r="E109">
        <v>37.159999999999997</v>
      </c>
      <c r="F109">
        <v>35.576419999999999</v>
      </c>
      <c r="G109">
        <v>212810900</v>
      </c>
      <c r="H109" s="1">
        <f t="shared" si="3"/>
        <v>1.4135200432198285E-3</v>
      </c>
      <c r="J109" s="4">
        <v>43739</v>
      </c>
      <c r="K109">
        <v>16.100000000000001</v>
      </c>
      <c r="L109">
        <v>22.722667999999999</v>
      </c>
      <c r="M109">
        <v>14.952</v>
      </c>
      <c r="N109">
        <v>20.994667</v>
      </c>
      <c r="O109">
        <v>20.994667</v>
      </c>
      <c r="P109">
        <v>3419739000</v>
      </c>
      <c r="Q109" s="1">
        <f t="shared" si="4"/>
        <v>0.30742718225014426</v>
      </c>
      <c r="T109" s="4">
        <v>43739</v>
      </c>
      <c r="U109">
        <v>89.150002000000001</v>
      </c>
      <c r="V109">
        <v>92.800003000000004</v>
      </c>
      <c r="W109">
        <v>80.870002999999997</v>
      </c>
      <c r="X109">
        <v>90.839995999999999</v>
      </c>
      <c r="Y109">
        <v>90.839995999999999</v>
      </c>
      <c r="Z109">
        <v>61233900</v>
      </c>
      <c r="AA109" s="1">
        <f t="shared" si="5"/>
        <v>2.7485486823414222E-2</v>
      </c>
    </row>
    <row r="110" spans="1:27" x14ac:dyDescent="0.2">
      <c r="A110" s="4">
        <v>43770</v>
      </c>
      <c r="B110">
        <v>37.209999000000003</v>
      </c>
      <c r="C110">
        <v>38.959999000000003</v>
      </c>
      <c r="D110">
        <v>34.590000000000003</v>
      </c>
      <c r="E110">
        <v>36</v>
      </c>
      <c r="F110">
        <v>34.465854999999998</v>
      </c>
      <c r="G110">
        <v>191233100</v>
      </c>
      <c r="H110" s="1">
        <f t="shared" si="3"/>
        <v>-3.1216322496754906E-2</v>
      </c>
      <c r="J110" s="4">
        <v>43770</v>
      </c>
      <c r="K110">
        <v>21.087999</v>
      </c>
      <c r="L110">
        <v>24.08</v>
      </c>
      <c r="M110">
        <v>20.617332000000001</v>
      </c>
      <c r="N110">
        <v>21.995999999999999</v>
      </c>
      <c r="O110">
        <v>21.995999999999999</v>
      </c>
      <c r="P110">
        <v>2366562000</v>
      </c>
      <c r="Q110" s="1">
        <f t="shared" si="4"/>
        <v>4.7694635975888494E-2</v>
      </c>
      <c r="T110" s="4">
        <v>43770</v>
      </c>
      <c r="U110">
        <v>91.650002000000001</v>
      </c>
      <c r="V110">
        <v>95.160004000000001</v>
      </c>
      <c r="W110">
        <v>90.769997000000004</v>
      </c>
      <c r="X110">
        <v>92.800003000000004</v>
      </c>
      <c r="Y110">
        <v>92.800003000000004</v>
      </c>
      <c r="Z110">
        <v>35095100</v>
      </c>
      <c r="AA110" s="1">
        <f t="shared" si="5"/>
        <v>2.1576476071179095E-2</v>
      </c>
    </row>
    <row r="111" spans="1:27" x14ac:dyDescent="0.2">
      <c r="A111" s="4">
        <v>43800</v>
      </c>
      <c r="B111">
        <v>36.009998000000003</v>
      </c>
      <c r="C111">
        <v>37.619999</v>
      </c>
      <c r="D111">
        <v>34.959999000000003</v>
      </c>
      <c r="E111">
        <v>36.599997999999999</v>
      </c>
      <c r="F111">
        <v>35.040283000000002</v>
      </c>
      <c r="G111">
        <v>172043000</v>
      </c>
      <c r="H111" s="1">
        <f t="shared" si="3"/>
        <v>1.666658204184996E-2</v>
      </c>
      <c r="J111" s="4">
        <v>43800</v>
      </c>
      <c r="K111">
        <v>21.959999</v>
      </c>
      <c r="L111">
        <v>29.020665999999999</v>
      </c>
      <c r="M111">
        <v>21.816668</v>
      </c>
      <c r="N111">
        <v>27.888666000000001</v>
      </c>
      <c r="O111">
        <v>27.888666000000001</v>
      </c>
      <c r="P111">
        <v>3106200000</v>
      </c>
      <c r="Q111" s="1">
        <f t="shared" si="4"/>
        <v>0.26789716312056749</v>
      </c>
      <c r="T111" s="4">
        <v>43800</v>
      </c>
      <c r="U111">
        <v>93</v>
      </c>
      <c r="V111">
        <v>93.620002999999997</v>
      </c>
      <c r="W111">
        <v>86.080001999999993</v>
      </c>
      <c r="X111">
        <v>88.089995999999999</v>
      </c>
      <c r="Y111">
        <v>88.089995999999999</v>
      </c>
      <c r="Z111">
        <v>42638400</v>
      </c>
      <c r="AA111" s="1">
        <f t="shared" si="5"/>
        <v>-5.0754384135095386E-2</v>
      </c>
    </row>
    <row r="112" spans="1:27" x14ac:dyDescent="0.2">
      <c r="A112" s="4">
        <v>43831</v>
      </c>
      <c r="B112">
        <v>37</v>
      </c>
      <c r="C112">
        <v>37.380001</v>
      </c>
      <c r="D112">
        <v>32.970001000000003</v>
      </c>
      <c r="E112">
        <v>33.389999000000003</v>
      </c>
      <c r="F112">
        <v>32.310032</v>
      </c>
      <c r="G112">
        <v>206959200</v>
      </c>
      <c r="H112" s="1">
        <f t="shared" si="3"/>
        <v>-7.7917492846733077E-2</v>
      </c>
      <c r="J112" s="4">
        <v>43831</v>
      </c>
      <c r="K112">
        <v>28.299999</v>
      </c>
      <c r="L112">
        <v>43.533332999999999</v>
      </c>
      <c r="M112">
        <v>28.114000000000001</v>
      </c>
      <c r="N112">
        <v>43.371333999999997</v>
      </c>
      <c r="O112">
        <v>43.371333999999997</v>
      </c>
      <c r="P112">
        <v>6108277500</v>
      </c>
      <c r="Q112" s="1">
        <f t="shared" si="4"/>
        <v>0.55515986315014121</v>
      </c>
      <c r="T112" s="4">
        <v>43831</v>
      </c>
      <c r="U112">
        <v>89.57</v>
      </c>
      <c r="V112">
        <v>90.57</v>
      </c>
      <c r="W112">
        <v>74.440002000000007</v>
      </c>
      <c r="X112">
        <v>74.800003000000004</v>
      </c>
      <c r="Y112">
        <v>74.800003000000004</v>
      </c>
      <c r="Z112">
        <v>98401800</v>
      </c>
      <c r="AA112" s="1">
        <f t="shared" si="5"/>
        <v>-0.15086835740121948</v>
      </c>
    </row>
    <row r="113" spans="1:27" x14ac:dyDescent="0.2">
      <c r="A113" s="4">
        <v>43862</v>
      </c>
      <c r="B113">
        <v>33.560001</v>
      </c>
      <c r="C113">
        <v>35.790000999999997</v>
      </c>
      <c r="D113">
        <v>29.33</v>
      </c>
      <c r="E113">
        <v>30.5</v>
      </c>
      <c r="F113">
        <v>29.513508000000002</v>
      </c>
      <c r="G113">
        <v>246628900</v>
      </c>
      <c r="H113" s="1">
        <f t="shared" si="3"/>
        <v>-8.6552808118543434E-2</v>
      </c>
      <c r="J113" s="4">
        <v>43862</v>
      </c>
      <c r="K113">
        <v>44.912666000000002</v>
      </c>
      <c r="L113">
        <v>64.599334999999996</v>
      </c>
      <c r="M113">
        <v>40.768002000000003</v>
      </c>
      <c r="N113">
        <v>44.532665000000001</v>
      </c>
      <c r="O113">
        <v>44.532665000000001</v>
      </c>
      <c r="P113">
        <v>7088802000</v>
      </c>
      <c r="Q113" s="1">
        <f t="shared" si="4"/>
        <v>2.6776464841962302E-2</v>
      </c>
      <c r="T113" s="4">
        <v>43862</v>
      </c>
      <c r="U113">
        <v>75.489998</v>
      </c>
      <c r="V113">
        <v>82.720000999999996</v>
      </c>
      <c r="W113">
        <v>60.830002</v>
      </c>
      <c r="X113">
        <v>61.59</v>
      </c>
      <c r="Y113">
        <v>61.59</v>
      </c>
      <c r="Z113">
        <v>99928300</v>
      </c>
      <c r="AA113" s="1">
        <f t="shared" si="5"/>
        <v>-0.17660431109875757</v>
      </c>
    </row>
    <row r="114" spans="1:27" x14ac:dyDescent="0.2">
      <c r="A114" s="4">
        <v>43891</v>
      </c>
      <c r="B114">
        <v>30.52</v>
      </c>
      <c r="C114">
        <v>32.299999</v>
      </c>
      <c r="D114">
        <v>14.33</v>
      </c>
      <c r="E114">
        <v>20.780000999999999</v>
      </c>
      <c r="F114">
        <v>20.107897000000001</v>
      </c>
      <c r="G114">
        <v>493637100</v>
      </c>
      <c r="H114" s="1">
        <f t="shared" si="3"/>
        <v>-0.31868834433372001</v>
      </c>
      <c r="J114" s="4">
        <v>43891</v>
      </c>
      <c r="K114">
        <v>47.417332000000002</v>
      </c>
      <c r="L114">
        <v>53.798667999999999</v>
      </c>
      <c r="M114">
        <v>23.367332000000001</v>
      </c>
      <c r="N114">
        <v>34.933334000000002</v>
      </c>
      <c r="O114">
        <v>34.933334000000002</v>
      </c>
      <c r="P114">
        <v>6314025000</v>
      </c>
      <c r="Q114" s="1">
        <f t="shared" si="4"/>
        <v>-0.21555707478993227</v>
      </c>
      <c r="T114" s="4">
        <v>43891</v>
      </c>
      <c r="U114">
        <v>61.130001</v>
      </c>
      <c r="V114">
        <v>63.529998999999997</v>
      </c>
      <c r="W114">
        <v>17.799999</v>
      </c>
      <c r="X114">
        <v>31.549999</v>
      </c>
      <c r="Y114">
        <v>31.549999</v>
      </c>
      <c r="Z114">
        <v>472476700</v>
      </c>
      <c r="AA114" s="1">
        <f t="shared" si="5"/>
        <v>-0.48774153271635007</v>
      </c>
    </row>
    <row r="115" spans="1:27" x14ac:dyDescent="0.2">
      <c r="A115" s="4">
        <v>43922</v>
      </c>
      <c r="B115">
        <v>19.5</v>
      </c>
      <c r="C115">
        <v>24.99</v>
      </c>
      <c r="D115">
        <v>17.790001</v>
      </c>
      <c r="E115">
        <v>22.290001</v>
      </c>
      <c r="F115">
        <v>21.832172</v>
      </c>
      <c r="G115">
        <v>359992000</v>
      </c>
      <c r="H115" s="1">
        <f t="shared" si="3"/>
        <v>8.5751135486719393E-2</v>
      </c>
      <c r="J115" s="4">
        <v>43922</v>
      </c>
      <c r="K115">
        <v>33.599997999999999</v>
      </c>
      <c r="L115">
        <v>57.987999000000002</v>
      </c>
      <c r="M115">
        <v>29.76</v>
      </c>
      <c r="N115">
        <v>52.125332</v>
      </c>
      <c r="O115">
        <v>52.125332</v>
      </c>
      <c r="P115">
        <v>5722162500</v>
      </c>
      <c r="Q115" s="1">
        <f t="shared" si="4"/>
        <v>0.49213733793631026</v>
      </c>
      <c r="T115" s="4">
        <v>43922</v>
      </c>
      <c r="U115">
        <v>29.51</v>
      </c>
      <c r="V115">
        <v>34.040000999999997</v>
      </c>
      <c r="W115">
        <v>21.559999000000001</v>
      </c>
      <c r="X115">
        <v>29.58</v>
      </c>
      <c r="Y115">
        <v>29.58</v>
      </c>
      <c r="Z115">
        <v>847463100</v>
      </c>
      <c r="AA115" s="1">
        <f t="shared" si="5"/>
        <v>-6.2440540806356332E-2</v>
      </c>
    </row>
    <row r="116" spans="1:27" x14ac:dyDescent="0.2">
      <c r="A116" s="4">
        <v>43952</v>
      </c>
      <c r="B116">
        <v>21.65</v>
      </c>
      <c r="C116">
        <v>28.83</v>
      </c>
      <c r="D116">
        <v>20.120000999999998</v>
      </c>
      <c r="E116">
        <v>25.879999000000002</v>
      </c>
      <c r="F116">
        <v>25.348438000000002</v>
      </c>
      <c r="G116">
        <v>347650200</v>
      </c>
      <c r="H116" s="1">
        <f t="shared" si="3"/>
        <v>0.16105891800412719</v>
      </c>
      <c r="J116" s="4">
        <v>43952</v>
      </c>
      <c r="K116">
        <v>50.333331999999999</v>
      </c>
      <c r="L116">
        <v>56.219334000000003</v>
      </c>
      <c r="M116">
        <v>45.535998999999997</v>
      </c>
      <c r="N116">
        <v>55.666668000000001</v>
      </c>
      <c r="O116">
        <v>55.666668000000001</v>
      </c>
      <c r="P116">
        <v>4090554000</v>
      </c>
      <c r="Q116" s="1">
        <f t="shared" si="4"/>
        <v>6.793886703685649E-2</v>
      </c>
      <c r="T116" s="4">
        <v>43952</v>
      </c>
      <c r="U116">
        <v>28.1</v>
      </c>
      <c r="V116">
        <v>32.75</v>
      </c>
      <c r="W116">
        <v>18.18</v>
      </c>
      <c r="X116">
        <v>28.040001</v>
      </c>
      <c r="Y116">
        <v>28.040001</v>
      </c>
      <c r="Z116">
        <v>1157715300</v>
      </c>
      <c r="AA116" s="1">
        <f t="shared" si="5"/>
        <v>-5.2062170385395477E-2</v>
      </c>
    </row>
    <row r="117" spans="1:27" x14ac:dyDescent="0.2">
      <c r="A117" s="4">
        <v>43983</v>
      </c>
      <c r="B117">
        <v>25.99</v>
      </c>
      <c r="C117">
        <v>31.66</v>
      </c>
      <c r="D117">
        <v>24.25</v>
      </c>
      <c r="E117">
        <v>25.299999</v>
      </c>
      <c r="F117">
        <v>24.780352000000001</v>
      </c>
      <c r="G117">
        <v>350991100</v>
      </c>
      <c r="H117" s="1">
        <f t="shared" si="3"/>
        <v>-2.2411085053840436E-2</v>
      </c>
      <c r="J117" s="4">
        <v>43983</v>
      </c>
      <c r="K117">
        <v>57.200001</v>
      </c>
      <c r="L117">
        <v>72.512664999999998</v>
      </c>
      <c r="M117">
        <v>56.939999</v>
      </c>
      <c r="N117">
        <v>71.987335000000002</v>
      </c>
      <c r="O117">
        <v>71.987335000000002</v>
      </c>
      <c r="P117">
        <v>3836590500</v>
      </c>
      <c r="Q117" s="1">
        <f t="shared" si="4"/>
        <v>0.29318562770812867</v>
      </c>
      <c r="T117" s="4">
        <v>43983</v>
      </c>
      <c r="U117">
        <v>28.190000999999999</v>
      </c>
      <c r="V117">
        <v>48.950001</v>
      </c>
      <c r="W117">
        <v>27.950001</v>
      </c>
      <c r="X117">
        <v>34.610000999999997</v>
      </c>
      <c r="Y117">
        <v>34.610000999999997</v>
      </c>
      <c r="Z117">
        <v>1791841200</v>
      </c>
      <c r="AA117" s="1">
        <f t="shared" si="5"/>
        <v>0.23430812288487424</v>
      </c>
    </row>
    <row r="118" spans="1:27" x14ac:dyDescent="0.2">
      <c r="A118" s="4">
        <v>44013</v>
      </c>
      <c r="B118">
        <v>25.299999</v>
      </c>
      <c r="C118">
        <v>27.33</v>
      </c>
      <c r="D118">
        <v>23.33</v>
      </c>
      <c r="E118">
        <v>24.889999</v>
      </c>
      <c r="F118">
        <v>24.378771</v>
      </c>
      <c r="G118">
        <v>307215900</v>
      </c>
      <c r="H118" s="1">
        <f t="shared" si="3"/>
        <v>-1.6205621292223783E-2</v>
      </c>
      <c r="J118" s="4">
        <v>44013</v>
      </c>
      <c r="K118">
        <v>72.199996999999996</v>
      </c>
      <c r="L118">
        <v>119.666</v>
      </c>
      <c r="M118">
        <v>72.033332999999999</v>
      </c>
      <c r="N118">
        <v>95.384003000000007</v>
      </c>
      <c r="O118">
        <v>95.384003000000007</v>
      </c>
      <c r="P118">
        <v>5679502500</v>
      </c>
      <c r="Q118" s="1">
        <f t="shared" si="4"/>
        <v>0.32501089254102827</v>
      </c>
      <c r="T118" s="4">
        <v>44013</v>
      </c>
      <c r="U118">
        <v>36.919998</v>
      </c>
      <c r="V118">
        <v>38.369999</v>
      </c>
      <c r="W118">
        <v>29.23</v>
      </c>
      <c r="X118">
        <v>31.379999000000002</v>
      </c>
      <c r="Y118">
        <v>31.379999000000002</v>
      </c>
      <c r="Z118">
        <v>1119286400</v>
      </c>
      <c r="AA118" s="1">
        <f t="shared" si="5"/>
        <v>-9.3325683521361225E-2</v>
      </c>
    </row>
    <row r="119" spans="1:27" x14ac:dyDescent="0.2">
      <c r="A119" s="4">
        <v>44044</v>
      </c>
      <c r="B119">
        <v>25.059999000000001</v>
      </c>
      <c r="C119">
        <v>31.120000999999998</v>
      </c>
      <c r="D119">
        <v>24.82</v>
      </c>
      <c r="E119">
        <v>29.629999000000002</v>
      </c>
      <c r="F119">
        <v>29.021414</v>
      </c>
      <c r="G119">
        <v>273155500</v>
      </c>
      <c r="H119" s="1">
        <f t="shared" si="3"/>
        <v>0.19043794291352914</v>
      </c>
      <c r="J119" s="4">
        <v>44044</v>
      </c>
      <c r="K119">
        <v>96.613335000000006</v>
      </c>
      <c r="L119">
        <v>166.71333300000001</v>
      </c>
      <c r="M119">
        <v>91</v>
      </c>
      <c r="N119">
        <v>166.106674</v>
      </c>
      <c r="O119">
        <v>166.106674</v>
      </c>
      <c r="P119">
        <v>4672135200</v>
      </c>
      <c r="Q119" s="1">
        <f t="shared" si="4"/>
        <v>0.74145211750024775</v>
      </c>
      <c r="T119" s="4">
        <v>44044</v>
      </c>
      <c r="U119">
        <v>31.33</v>
      </c>
      <c r="V119">
        <v>39.860000999999997</v>
      </c>
      <c r="W119">
        <v>30.32</v>
      </c>
      <c r="X119">
        <v>36</v>
      </c>
      <c r="Y119">
        <v>36</v>
      </c>
      <c r="Z119">
        <v>759561000</v>
      </c>
      <c r="AA119" s="1">
        <f t="shared" si="5"/>
        <v>0.14722757001999898</v>
      </c>
    </row>
    <row r="120" spans="1:27" x14ac:dyDescent="0.2">
      <c r="A120" s="4">
        <v>44075</v>
      </c>
      <c r="B120">
        <v>29.530000999999999</v>
      </c>
      <c r="C120">
        <v>33.330002</v>
      </c>
      <c r="D120">
        <v>28.24</v>
      </c>
      <c r="E120">
        <v>29.59</v>
      </c>
      <c r="F120">
        <v>28.982234999999999</v>
      </c>
      <c r="G120">
        <v>341924400</v>
      </c>
      <c r="H120" s="1">
        <f t="shared" si="3"/>
        <v>-1.3500031390614098E-3</v>
      </c>
      <c r="J120" s="4">
        <v>44075</v>
      </c>
      <c r="K120">
        <v>167.38000500000001</v>
      </c>
      <c r="L120">
        <v>167.49667400000001</v>
      </c>
      <c r="M120">
        <v>109.959999</v>
      </c>
      <c r="N120">
        <v>143.00332599999999</v>
      </c>
      <c r="O120">
        <v>143.00332599999999</v>
      </c>
      <c r="P120">
        <v>5208854400</v>
      </c>
      <c r="Q120" s="1">
        <f t="shared" si="4"/>
        <v>-0.13908741559655821</v>
      </c>
      <c r="T120" s="4">
        <v>44075</v>
      </c>
      <c r="U120">
        <v>35.25</v>
      </c>
      <c r="V120">
        <v>39.770000000000003</v>
      </c>
      <c r="W120">
        <v>31.219999000000001</v>
      </c>
      <c r="X120">
        <v>34.75</v>
      </c>
      <c r="Y120">
        <v>34.75</v>
      </c>
      <c r="Z120">
        <v>587342300</v>
      </c>
      <c r="AA120" s="1">
        <f t="shared" si="5"/>
        <v>-3.4722222222222224E-2</v>
      </c>
    </row>
    <row r="121" spans="1:27" x14ac:dyDescent="0.2">
      <c r="A121" s="4">
        <v>44105</v>
      </c>
      <c r="B121">
        <v>29.52</v>
      </c>
      <c r="C121">
        <v>38.029998999999997</v>
      </c>
      <c r="D121">
        <v>29.15</v>
      </c>
      <c r="E121">
        <v>34.529998999999997</v>
      </c>
      <c r="F121">
        <v>33.820770000000003</v>
      </c>
      <c r="G121">
        <v>309205400</v>
      </c>
      <c r="H121" s="1">
        <f t="shared" si="3"/>
        <v>0.16694830471148978</v>
      </c>
      <c r="J121" s="4">
        <v>44105</v>
      </c>
      <c r="K121">
        <v>146.91999799999999</v>
      </c>
      <c r="L121">
        <v>155.300003</v>
      </c>
      <c r="M121">
        <v>126.370003</v>
      </c>
      <c r="N121">
        <v>129.346664</v>
      </c>
      <c r="O121">
        <v>129.346664</v>
      </c>
      <c r="P121">
        <v>2500999200</v>
      </c>
      <c r="Q121" s="1">
        <f t="shared" si="4"/>
        <v>-9.5498911682655438E-2</v>
      </c>
      <c r="T121" s="4">
        <v>44105</v>
      </c>
      <c r="U121">
        <v>35.229999999999997</v>
      </c>
      <c r="V121">
        <v>38.099997999999999</v>
      </c>
      <c r="W121">
        <v>32.159999999999997</v>
      </c>
      <c r="X121">
        <v>33.860000999999997</v>
      </c>
      <c r="Y121">
        <v>33.860000999999997</v>
      </c>
      <c r="Z121">
        <v>493070800</v>
      </c>
      <c r="AA121" s="1">
        <f t="shared" si="5"/>
        <v>-2.5611482014388579E-2</v>
      </c>
    </row>
    <row r="122" spans="1:27" x14ac:dyDescent="0.2">
      <c r="A122" s="4">
        <v>44136</v>
      </c>
      <c r="B122">
        <v>35.119999</v>
      </c>
      <c r="C122">
        <v>46.709999000000003</v>
      </c>
      <c r="D122">
        <v>34.229999999999997</v>
      </c>
      <c r="E122">
        <v>43.84</v>
      </c>
      <c r="F122">
        <v>42.939548000000002</v>
      </c>
      <c r="G122">
        <v>380303700</v>
      </c>
      <c r="H122" s="1">
        <f t="shared" si="3"/>
        <v>0.26962065026905058</v>
      </c>
      <c r="J122" s="4">
        <v>44136</v>
      </c>
      <c r="K122">
        <v>131.33332799999999</v>
      </c>
      <c r="L122">
        <v>202.60000600000001</v>
      </c>
      <c r="M122">
        <v>130.76666299999999</v>
      </c>
      <c r="N122">
        <v>189.199997</v>
      </c>
      <c r="O122">
        <v>189.199997</v>
      </c>
      <c r="P122">
        <v>2347796400</v>
      </c>
      <c r="Q122" s="1">
        <f t="shared" si="4"/>
        <v>0.46273580739585207</v>
      </c>
      <c r="T122" s="4">
        <v>44136</v>
      </c>
      <c r="U122">
        <v>34.080002</v>
      </c>
      <c r="V122">
        <v>46.759998000000003</v>
      </c>
      <c r="W122">
        <v>32.950001</v>
      </c>
      <c r="X122">
        <v>45.049999</v>
      </c>
      <c r="Y122">
        <v>45.049999</v>
      </c>
      <c r="Z122">
        <v>443920300</v>
      </c>
      <c r="AA122" s="1">
        <f t="shared" si="5"/>
        <v>0.33047837181103462</v>
      </c>
    </row>
    <row r="123" spans="1:27" x14ac:dyDescent="0.2">
      <c r="A123" s="4">
        <v>44166</v>
      </c>
      <c r="B123">
        <v>44.779998999999997</v>
      </c>
      <c r="C123">
        <v>45.450001</v>
      </c>
      <c r="D123">
        <v>40.060001</v>
      </c>
      <c r="E123">
        <v>41.639999000000003</v>
      </c>
      <c r="F123">
        <v>40.784737</v>
      </c>
      <c r="G123">
        <v>274301400</v>
      </c>
      <c r="H123" s="1">
        <f t="shared" si="3"/>
        <v>-5.018243321983739E-2</v>
      </c>
      <c r="J123" s="4">
        <v>44166</v>
      </c>
      <c r="K123">
        <v>199.19667100000001</v>
      </c>
      <c r="L123">
        <v>239.57333399999999</v>
      </c>
      <c r="M123">
        <v>180.403336</v>
      </c>
      <c r="N123">
        <v>235.22332800000001</v>
      </c>
      <c r="O123">
        <v>235.22332800000001</v>
      </c>
      <c r="P123">
        <v>3589038000</v>
      </c>
      <c r="Q123" s="1">
        <f t="shared" si="4"/>
        <v>0.24325228186975084</v>
      </c>
      <c r="T123" s="4">
        <v>44166</v>
      </c>
      <c r="U123">
        <v>45.830002</v>
      </c>
      <c r="V123">
        <v>51.310001</v>
      </c>
      <c r="W123">
        <v>42.43</v>
      </c>
      <c r="X123">
        <v>43.25</v>
      </c>
      <c r="Y123">
        <v>43.25</v>
      </c>
      <c r="Z123">
        <v>379409800</v>
      </c>
      <c r="AA123" s="1">
        <f t="shared" si="5"/>
        <v>-3.9955583572820939E-2</v>
      </c>
    </row>
    <row r="124" spans="1:27" x14ac:dyDescent="0.2">
      <c r="A124" s="4">
        <v>44197</v>
      </c>
      <c r="B124">
        <v>41.950001</v>
      </c>
      <c r="C124">
        <v>56.970001000000003</v>
      </c>
      <c r="D124">
        <v>40.040000999999997</v>
      </c>
      <c r="E124">
        <v>50.68</v>
      </c>
      <c r="F124">
        <v>49.639057000000001</v>
      </c>
      <c r="G124">
        <v>628836300</v>
      </c>
      <c r="H124" s="1">
        <f t="shared" si="3"/>
        <v>0.21709886225329836</v>
      </c>
      <c r="J124" s="4">
        <v>44197</v>
      </c>
      <c r="K124">
        <v>239.820007</v>
      </c>
      <c r="L124">
        <v>300.133331</v>
      </c>
      <c r="M124">
        <v>239.06333900000001</v>
      </c>
      <c r="N124">
        <v>264.51001000000002</v>
      </c>
      <c r="O124">
        <v>264.51001000000002</v>
      </c>
      <c r="P124">
        <v>2117084400</v>
      </c>
      <c r="Q124" s="1">
        <f t="shared" si="4"/>
        <v>0.12450585683406372</v>
      </c>
      <c r="T124" s="4">
        <v>44197</v>
      </c>
      <c r="U124">
        <v>43.68</v>
      </c>
      <c r="V124">
        <v>46.799999</v>
      </c>
      <c r="W124">
        <v>39.770000000000003</v>
      </c>
      <c r="X124">
        <v>39.990001999999997</v>
      </c>
      <c r="Y124">
        <v>39.990001999999997</v>
      </c>
      <c r="Z124">
        <v>279459200</v>
      </c>
      <c r="AA124" s="1">
        <f t="shared" si="5"/>
        <v>-7.5375676300578107E-2</v>
      </c>
    </row>
    <row r="125" spans="1:27" x14ac:dyDescent="0.2">
      <c r="A125" s="4">
        <v>44228</v>
      </c>
      <c r="B125">
        <v>51.459999000000003</v>
      </c>
      <c r="C125">
        <v>57.049999</v>
      </c>
      <c r="D125">
        <v>49.349997999999999</v>
      </c>
      <c r="E125">
        <v>51.330002</v>
      </c>
      <c r="F125">
        <v>50.275711000000001</v>
      </c>
      <c r="G125">
        <v>419120700</v>
      </c>
      <c r="H125" s="1">
        <f t="shared" si="3"/>
        <v>1.2825666692258075E-2</v>
      </c>
      <c r="J125" s="4">
        <v>44228</v>
      </c>
      <c r="K125">
        <v>271.42999300000002</v>
      </c>
      <c r="L125">
        <v>293.5</v>
      </c>
      <c r="M125">
        <v>206.33332799999999</v>
      </c>
      <c r="N125">
        <v>225.16667200000001</v>
      </c>
      <c r="O125">
        <v>225.16667200000001</v>
      </c>
      <c r="P125">
        <v>1568573700</v>
      </c>
      <c r="Q125" s="1">
        <f t="shared" si="4"/>
        <v>-0.14874045031414884</v>
      </c>
      <c r="T125" s="4">
        <v>44228</v>
      </c>
      <c r="U125">
        <v>40.349997999999999</v>
      </c>
      <c r="V125">
        <v>55.869999</v>
      </c>
      <c r="W125">
        <v>39.169998</v>
      </c>
      <c r="X125">
        <v>52.68</v>
      </c>
      <c r="Y125">
        <v>52.68</v>
      </c>
      <c r="Z125">
        <v>302408500</v>
      </c>
      <c r="AA125" s="1">
        <f t="shared" si="5"/>
        <v>0.31732926645014931</v>
      </c>
    </row>
    <row r="126" spans="1:27" x14ac:dyDescent="0.2">
      <c r="A126" s="4">
        <v>44256</v>
      </c>
      <c r="B126">
        <v>52.41</v>
      </c>
      <c r="C126">
        <v>62.240001999999997</v>
      </c>
      <c r="D126">
        <v>50.25</v>
      </c>
      <c r="E126">
        <v>57.459999000000003</v>
      </c>
      <c r="F126">
        <v>56.279800000000002</v>
      </c>
      <c r="G126">
        <v>516563500</v>
      </c>
      <c r="H126" s="1">
        <f t="shared" si="3"/>
        <v>0.11942325390485278</v>
      </c>
      <c r="J126" s="4">
        <v>44256</v>
      </c>
      <c r="K126">
        <v>230.03666699999999</v>
      </c>
      <c r="L126">
        <v>240.36999499999999</v>
      </c>
      <c r="M126">
        <v>179.83000200000001</v>
      </c>
      <c r="N126">
        <v>222.643326</v>
      </c>
      <c r="O126">
        <v>222.643326</v>
      </c>
      <c r="P126">
        <v>2827357200</v>
      </c>
      <c r="Q126" s="1">
        <f t="shared" si="4"/>
        <v>-1.120656968274596E-2</v>
      </c>
      <c r="T126" s="4">
        <v>44256</v>
      </c>
      <c r="U126">
        <v>55.439999</v>
      </c>
      <c r="V126">
        <v>63.700001</v>
      </c>
      <c r="W126">
        <v>46.560001</v>
      </c>
      <c r="X126">
        <v>57.540000999999997</v>
      </c>
      <c r="Y126">
        <v>57.540000999999997</v>
      </c>
      <c r="Z126">
        <v>411079700</v>
      </c>
      <c r="AA126" s="1">
        <f t="shared" si="5"/>
        <v>9.2255144267274047E-2</v>
      </c>
    </row>
    <row r="127" spans="1:27" x14ac:dyDescent="0.2">
      <c r="A127" s="4">
        <v>44287</v>
      </c>
      <c r="B127">
        <v>57.919998</v>
      </c>
      <c r="C127">
        <v>63.439999</v>
      </c>
      <c r="D127">
        <v>54.709999000000003</v>
      </c>
      <c r="E127">
        <v>57.220001000000003</v>
      </c>
      <c r="F127">
        <v>56.044730999999999</v>
      </c>
      <c r="G127">
        <v>343319800</v>
      </c>
      <c r="H127" s="1">
        <f t="shared" si="3"/>
        <v>-4.1767916730337147E-3</v>
      </c>
      <c r="J127" s="4">
        <v>44287</v>
      </c>
      <c r="K127">
        <v>229.45666499999999</v>
      </c>
      <c r="L127">
        <v>260.26333599999998</v>
      </c>
      <c r="M127">
        <v>219.80667099999999</v>
      </c>
      <c r="N127">
        <v>236.479996</v>
      </c>
      <c r="O127">
        <v>236.479996</v>
      </c>
      <c r="P127">
        <v>2035619100</v>
      </c>
      <c r="Q127" s="1">
        <f t="shared" si="4"/>
        <v>6.21472480158691E-2</v>
      </c>
      <c r="T127" s="4">
        <v>44287</v>
      </c>
      <c r="U127">
        <v>57.66</v>
      </c>
      <c r="V127">
        <v>61.34</v>
      </c>
      <c r="W127">
        <v>48.900002000000001</v>
      </c>
      <c r="X127">
        <v>54.400002000000001</v>
      </c>
      <c r="Y127">
        <v>54.400002000000001</v>
      </c>
      <c r="Z127">
        <v>317117800</v>
      </c>
      <c r="AA127" s="1">
        <f t="shared" si="5"/>
        <v>-5.4570715075239508E-2</v>
      </c>
    </row>
    <row r="128" spans="1:27" x14ac:dyDescent="0.2">
      <c r="A128" s="4">
        <v>44317</v>
      </c>
      <c r="B128">
        <v>57.599997999999999</v>
      </c>
      <c r="C128">
        <v>60.720001000000003</v>
      </c>
      <c r="D128">
        <v>53.52</v>
      </c>
      <c r="E128">
        <v>59.310001</v>
      </c>
      <c r="F128">
        <v>58.091805000000001</v>
      </c>
      <c r="G128">
        <v>324490400</v>
      </c>
      <c r="H128" s="1">
        <f t="shared" si="3"/>
        <v>3.652571728821398E-2</v>
      </c>
      <c r="J128" s="4">
        <v>44317</v>
      </c>
      <c r="K128">
        <v>234.60000600000001</v>
      </c>
      <c r="L128">
        <v>235.33332799999999</v>
      </c>
      <c r="M128">
        <v>182.32666</v>
      </c>
      <c r="N128">
        <v>208.40666200000001</v>
      </c>
      <c r="O128">
        <v>208.40666200000001</v>
      </c>
      <c r="P128">
        <v>1875527400</v>
      </c>
      <c r="Q128" s="1">
        <f t="shared" si="4"/>
        <v>-0.11871335620286456</v>
      </c>
      <c r="T128" s="4">
        <v>44317</v>
      </c>
      <c r="U128">
        <v>54.669998</v>
      </c>
      <c r="V128">
        <v>59.290000999999997</v>
      </c>
      <c r="W128">
        <v>50.900002000000001</v>
      </c>
      <c r="X128">
        <v>58.349997999999999</v>
      </c>
      <c r="Y128">
        <v>58.349997999999999</v>
      </c>
      <c r="Z128">
        <v>263618400</v>
      </c>
      <c r="AA128" s="1">
        <f t="shared" si="5"/>
        <v>7.2610217918741962E-2</v>
      </c>
    </row>
    <row r="129" spans="1:27" x14ac:dyDescent="0.2">
      <c r="A129" s="4">
        <v>44348</v>
      </c>
      <c r="B129">
        <v>59.990001999999997</v>
      </c>
      <c r="C129">
        <v>64.300003000000004</v>
      </c>
      <c r="D129">
        <v>58.41</v>
      </c>
      <c r="E129">
        <v>59.169998</v>
      </c>
      <c r="F129">
        <v>57.954678000000001</v>
      </c>
      <c r="G129">
        <v>356983500</v>
      </c>
      <c r="H129" s="1">
        <f t="shared" si="3"/>
        <v>-2.3605222802080181E-3</v>
      </c>
      <c r="J129" s="4">
        <v>44348</v>
      </c>
      <c r="K129">
        <v>209.26666299999999</v>
      </c>
      <c r="L129">
        <v>232.53999300000001</v>
      </c>
      <c r="M129">
        <v>190.40666200000001</v>
      </c>
      <c r="N129">
        <v>226.566666</v>
      </c>
      <c r="O129">
        <v>226.566666</v>
      </c>
      <c r="P129">
        <v>1559765700</v>
      </c>
      <c r="Q129" s="1">
        <f t="shared" si="4"/>
        <v>8.7137348805097145E-2</v>
      </c>
      <c r="T129" s="4">
        <v>44348</v>
      </c>
      <c r="U129">
        <v>59.119999</v>
      </c>
      <c r="V129">
        <v>60.59</v>
      </c>
      <c r="W129">
        <v>51.669998</v>
      </c>
      <c r="X129">
        <v>52.290000999999997</v>
      </c>
      <c r="Y129">
        <v>52.290000999999997</v>
      </c>
      <c r="Z129">
        <v>249227100</v>
      </c>
      <c r="AA129" s="1">
        <f t="shared" si="5"/>
        <v>-0.10385599327698354</v>
      </c>
    </row>
    <row r="130" spans="1:27" x14ac:dyDescent="0.2">
      <c r="A130" s="4">
        <v>44378</v>
      </c>
      <c r="B130">
        <v>59.439999</v>
      </c>
      <c r="C130">
        <v>59.73</v>
      </c>
      <c r="D130">
        <v>52.630001</v>
      </c>
      <c r="E130">
        <v>56.84</v>
      </c>
      <c r="F130">
        <v>55.672539</v>
      </c>
      <c r="G130">
        <v>290439200</v>
      </c>
      <c r="H130" s="1">
        <f t="shared" si="3"/>
        <v>-3.9377994646092256E-2</v>
      </c>
      <c r="J130" s="4">
        <v>44378</v>
      </c>
      <c r="K130">
        <v>227.97332800000001</v>
      </c>
      <c r="L130">
        <v>233.33332799999999</v>
      </c>
      <c r="M130">
        <v>206.820007</v>
      </c>
      <c r="N130">
        <v>229.066666</v>
      </c>
      <c r="O130">
        <v>229.066666</v>
      </c>
      <c r="P130">
        <v>1345349400</v>
      </c>
      <c r="Q130" s="1">
        <f t="shared" si="4"/>
        <v>1.1034279861804561E-2</v>
      </c>
      <c r="T130" s="4">
        <v>44378</v>
      </c>
      <c r="U130">
        <v>52.790000999999997</v>
      </c>
      <c r="V130">
        <v>53.759998000000003</v>
      </c>
      <c r="W130">
        <v>42.560001</v>
      </c>
      <c r="X130">
        <v>46.720001000000003</v>
      </c>
      <c r="Y130">
        <v>46.720001000000003</v>
      </c>
      <c r="Z130">
        <v>275847900</v>
      </c>
      <c r="AA130" s="1">
        <f t="shared" si="5"/>
        <v>-0.10652132135166709</v>
      </c>
    </row>
    <row r="131" spans="1:27" x14ac:dyDescent="0.2">
      <c r="A131" s="4">
        <v>44409</v>
      </c>
      <c r="B131">
        <v>57.369999</v>
      </c>
      <c r="C131">
        <v>58.599997999999999</v>
      </c>
      <c r="D131">
        <v>47.07</v>
      </c>
      <c r="E131">
        <v>49.009998000000003</v>
      </c>
      <c r="F131">
        <v>48.003357000000001</v>
      </c>
      <c r="G131">
        <v>431343500</v>
      </c>
      <c r="H131" s="1">
        <f t="shared" si="3"/>
        <v>-0.13775520459018403</v>
      </c>
      <c r="J131" s="4">
        <v>44409</v>
      </c>
      <c r="K131">
        <v>233.33332799999999</v>
      </c>
      <c r="L131">
        <v>246.796661</v>
      </c>
      <c r="M131">
        <v>216.279999</v>
      </c>
      <c r="N131">
        <v>245.240005</v>
      </c>
      <c r="O131">
        <v>245.240005</v>
      </c>
      <c r="P131">
        <v>1143974700</v>
      </c>
      <c r="Q131" s="1">
        <f t="shared" si="4"/>
        <v>7.0605380007582597E-2</v>
      </c>
      <c r="T131" s="4">
        <v>44409</v>
      </c>
      <c r="U131">
        <v>46.849997999999999</v>
      </c>
      <c r="V131">
        <v>48.41</v>
      </c>
      <c r="W131">
        <v>43.169998</v>
      </c>
      <c r="X131">
        <v>46.509998000000003</v>
      </c>
      <c r="Y131">
        <v>46.509998000000003</v>
      </c>
      <c r="Z131">
        <v>227251800</v>
      </c>
      <c r="AA131" s="1">
        <f t="shared" si="5"/>
        <v>-4.4949271298174919E-3</v>
      </c>
    </row>
    <row r="132" spans="1:27" x14ac:dyDescent="0.2">
      <c r="A132" s="4">
        <v>44440</v>
      </c>
      <c r="B132">
        <v>49.099997999999999</v>
      </c>
      <c r="C132">
        <v>54.209999000000003</v>
      </c>
      <c r="D132">
        <v>47.799999</v>
      </c>
      <c r="E132">
        <v>52.709999000000003</v>
      </c>
      <c r="F132">
        <v>51.627364999999998</v>
      </c>
      <c r="G132">
        <v>332637600</v>
      </c>
      <c r="H132" s="1">
        <f t="shared" si="3"/>
        <v>7.5494886743025E-2</v>
      </c>
      <c r="J132" s="4">
        <v>44440</v>
      </c>
      <c r="K132">
        <v>244.69332900000001</v>
      </c>
      <c r="L132">
        <v>266.33334400000001</v>
      </c>
      <c r="M132">
        <v>236.28334000000001</v>
      </c>
      <c r="N132">
        <v>258.49334700000003</v>
      </c>
      <c r="O132">
        <v>258.49334700000003</v>
      </c>
      <c r="P132">
        <v>1170513900</v>
      </c>
      <c r="Q132" s="1">
        <f t="shared" si="4"/>
        <v>5.4042332938298673E-2</v>
      </c>
      <c r="T132" s="4">
        <v>44440</v>
      </c>
      <c r="U132">
        <v>46.75</v>
      </c>
      <c r="V132">
        <v>50.560001</v>
      </c>
      <c r="W132">
        <v>43.02</v>
      </c>
      <c r="X132">
        <v>47.57</v>
      </c>
      <c r="Y132">
        <v>47.57</v>
      </c>
      <c r="Z132">
        <v>244890300</v>
      </c>
      <c r="AA132" s="1">
        <f t="shared" si="5"/>
        <v>2.2790841659464212E-2</v>
      </c>
    </row>
    <row r="133" spans="1:27" x14ac:dyDescent="0.2">
      <c r="A133" s="4">
        <v>44470</v>
      </c>
      <c r="B133">
        <v>53.029998999999997</v>
      </c>
      <c r="C133">
        <v>59.349997999999999</v>
      </c>
      <c r="D133">
        <v>52.25</v>
      </c>
      <c r="E133">
        <v>54.43</v>
      </c>
      <c r="F133">
        <v>53.312035000000002</v>
      </c>
      <c r="G133">
        <v>402164700</v>
      </c>
      <c r="H133" s="1">
        <f t="shared" ref="H133:H152" si="6">(F133-F132)/F132</f>
        <v>3.2631338051051111E-2</v>
      </c>
      <c r="J133" s="4">
        <v>44470</v>
      </c>
      <c r="K133">
        <v>259.46667500000001</v>
      </c>
      <c r="L133">
        <v>371.73666400000002</v>
      </c>
      <c r="M133">
        <v>254.529999</v>
      </c>
      <c r="N133">
        <v>371.33334400000001</v>
      </c>
      <c r="O133">
        <v>371.33334400000001</v>
      </c>
      <c r="P133">
        <v>1586803800</v>
      </c>
      <c r="Q133" s="1">
        <f t="shared" ref="Q133:Q152" si="7">(O133-O132)/O132</f>
        <v>0.43652959857415585</v>
      </c>
      <c r="T133" s="4">
        <v>44470</v>
      </c>
      <c r="U133">
        <v>48.900002000000001</v>
      </c>
      <c r="V133">
        <v>52.43</v>
      </c>
      <c r="W133">
        <v>45.439999</v>
      </c>
      <c r="X133">
        <v>46.139999000000003</v>
      </c>
      <c r="Y133">
        <v>46.139999000000003</v>
      </c>
      <c r="Z133">
        <v>225349700</v>
      </c>
      <c r="AA133" s="1">
        <f t="shared" ref="AA133:AA152" si="8">(Y133-Y132)/Y132</f>
        <v>-3.0060983813327669E-2</v>
      </c>
    </row>
    <row r="134" spans="1:27" x14ac:dyDescent="0.2">
      <c r="A134" s="4">
        <v>44501</v>
      </c>
      <c r="B134">
        <v>54.849997999999999</v>
      </c>
      <c r="C134">
        <v>65.180000000000007</v>
      </c>
      <c r="D134">
        <v>54.419998</v>
      </c>
      <c r="E134">
        <v>57.869999</v>
      </c>
      <c r="F134">
        <v>56.681376999999998</v>
      </c>
      <c r="G134">
        <v>399609500</v>
      </c>
      <c r="H134" s="1">
        <f t="shared" si="6"/>
        <v>6.3200401185210725E-2</v>
      </c>
      <c r="J134" s="4">
        <v>44501</v>
      </c>
      <c r="K134">
        <v>381.66665599999999</v>
      </c>
      <c r="L134">
        <v>414.49667399999998</v>
      </c>
      <c r="M134">
        <v>326.20001200000002</v>
      </c>
      <c r="N134">
        <v>381.58667000000003</v>
      </c>
      <c r="O134">
        <v>381.58667000000003</v>
      </c>
      <c r="P134">
        <v>1947334500</v>
      </c>
      <c r="Q134" s="1">
        <f t="shared" si="7"/>
        <v>2.7612187716705601E-2</v>
      </c>
      <c r="T134" s="4">
        <v>44501</v>
      </c>
      <c r="U134">
        <v>46.18</v>
      </c>
      <c r="V134">
        <v>54.52</v>
      </c>
      <c r="W134">
        <v>40.110000999999997</v>
      </c>
      <c r="X134">
        <v>42.259998000000003</v>
      </c>
      <c r="Y134">
        <v>42.259998000000003</v>
      </c>
      <c r="Z134">
        <v>254050900</v>
      </c>
      <c r="AA134" s="1">
        <f t="shared" si="8"/>
        <v>-8.4091917730644075E-2</v>
      </c>
    </row>
    <row r="135" spans="1:27" x14ac:dyDescent="0.2">
      <c r="A135" s="4">
        <v>44531</v>
      </c>
      <c r="B135">
        <v>59.25</v>
      </c>
      <c r="C135">
        <v>63.290000999999997</v>
      </c>
      <c r="D135">
        <v>53.139999000000003</v>
      </c>
      <c r="E135">
        <v>58.630001</v>
      </c>
      <c r="F135">
        <v>57.42577</v>
      </c>
      <c r="G135">
        <v>380185400</v>
      </c>
      <c r="H135" s="1">
        <f t="shared" si="6"/>
        <v>1.3132937825416668E-2</v>
      </c>
      <c r="J135" s="4">
        <v>44531</v>
      </c>
      <c r="K135">
        <v>386.89999399999999</v>
      </c>
      <c r="L135">
        <v>390.94665500000002</v>
      </c>
      <c r="M135">
        <v>295.37332199999997</v>
      </c>
      <c r="N135">
        <v>352.26001000000002</v>
      </c>
      <c r="O135">
        <v>352.26001000000002</v>
      </c>
      <c r="P135">
        <v>1530167700</v>
      </c>
      <c r="Q135" s="1">
        <f t="shared" si="7"/>
        <v>-7.6854519053299222E-2</v>
      </c>
      <c r="T135" s="4">
        <v>44531</v>
      </c>
      <c r="U135">
        <v>43.029998999999997</v>
      </c>
      <c r="V135">
        <v>46.599997999999999</v>
      </c>
      <c r="W135">
        <v>38.880001</v>
      </c>
      <c r="X135">
        <v>43.779998999999997</v>
      </c>
      <c r="Y135">
        <v>43.779998999999997</v>
      </c>
      <c r="Z135">
        <v>334699700</v>
      </c>
      <c r="AA135" s="1">
        <f t="shared" si="8"/>
        <v>3.5967843633120694E-2</v>
      </c>
    </row>
    <row r="136" spans="1:27" x14ac:dyDescent="0.2">
      <c r="A136" s="4">
        <v>44562</v>
      </c>
      <c r="B136">
        <v>59.869999</v>
      </c>
      <c r="C136">
        <v>67.209998999999996</v>
      </c>
      <c r="D136">
        <v>49.240001999999997</v>
      </c>
      <c r="E136">
        <v>52.73</v>
      </c>
      <c r="F136">
        <v>51.646949999999997</v>
      </c>
      <c r="G136">
        <v>470897500</v>
      </c>
      <c r="H136" s="1">
        <f t="shared" si="6"/>
        <v>-0.1006311278020304</v>
      </c>
      <c r="J136" s="4">
        <v>44562</v>
      </c>
      <c r="K136">
        <v>382.58334400000001</v>
      </c>
      <c r="L136">
        <v>402.66665599999999</v>
      </c>
      <c r="M136">
        <v>264.00332600000002</v>
      </c>
      <c r="N136">
        <v>312.23998999999998</v>
      </c>
      <c r="O136">
        <v>312.23998999999998</v>
      </c>
      <c r="P136">
        <v>1916006400</v>
      </c>
      <c r="Q136" s="1">
        <f t="shared" si="7"/>
        <v>-0.11360931943424415</v>
      </c>
      <c r="T136" s="4">
        <v>44562</v>
      </c>
      <c r="U136">
        <v>44.669998</v>
      </c>
      <c r="V136">
        <v>49.27</v>
      </c>
      <c r="W136">
        <v>38.790000999999997</v>
      </c>
      <c r="X136">
        <v>42.880001</v>
      </c>
      <c r="Y136">
        <v>42.880001</v>
      </c>
      <c r="Z136">
        <v>246471000</v>
      </c>
      <c r="AA136" s="1">
        <f t="shared" si="8"/>
        <v>-2.0557286901719585E-2</v>
      </c>
    </row>
    <row r="137" spans="1:27" x14ac:dyDescent="0.2">
      <c r="A137" s="4">
        <v>44593</v>
      </c>
      <c r="B137">
        <v>52.849997999999999</v>
      </c>
      <c r="C137">
        <v>55.549999</v>
      </c>
      <c r="D137">
        <v>43.91</v>
      </c>
      <c r="E137">
        <v>46.720001000000003</v>
      </c>
      <c r="F137">
        <v>45.760395000000003</v>
      </c>
      <c r="G137">
        <v>384992400</v>
      </c>
      <c r="H137" s="1">
        <f t="shared" si="6"/>
        <v>-0.1139768176049117</v>
      </c>
      <c r="J137" s="4">
        <v>44593</v>
      </c>
      <c r="K137">
        <v>311.73666400000002</v>
      </c>
      <c r="L137">
        <v>315.92334</v>
      </c>
      <c r="M137">
        <v>233.33332799999999</v>
      </c>
      <c r="N137">
        <v>290.14334100000002</v>
      </c>
      <c r="O137">
        <v>290.14334100000002</v>
      </c>
      <c r="P137">
        <v>1391126700</v>
      </c>
      <c r="Q137" s="1">
        <f t="shared" si="7"/>
        <v>-7.0768158172180184E-2</v>
      </c>
      <c r="T137" s="4">
        <v>44593</v>
      </c>
      <c r="U137">
        <v>43.009998000000003</v>
      </c>
      <c r="V137">
        <v>50.939999</v>
      </c>
      <c r="W137">
        <v>40.43</v>
      </c>
      <c r="X137">
        <v>44.400002000000001</v>
      </c>
      <c r="Y137">
        <v>44.400002000000001</v>
      </c>
      <c r="Z137">
        <v>241578300</v>
      </c>
      <c r="AA137" s="1">
        <f t="shared" si="8"/>
        <v>3.5447783688251328E-2</v>
      </c>
    </row>
    <row r="138" spans="1:27" x14ac:dyDescent="0.2">
      <c r="A138" s="4">
        <v>44621</v>
      </c>
      <c r="B138">
        <v>46.02</v>
      </c>
      <c r="C138">
        <v>46.740001999999997</v>
      </c>
      <c r="D138">
        <v>39.75</v>
      </c>
      <c r="E138">
        <v>43.740001999999997</v>
      </c>
      <c r="F138">
        <v>42.841602000000002</v>
      </c>
      <c r="G138">
        <v>403087300</v>
      </c>
      <c r="H138" s="1">
        <f t="shared" si="6"/>
        <v>-6.3784261477638049E-2</v>
      </c>
      <c r="J138" s="4">
        <v>44621</v>
      </c>
      <c r="K138">
        <v>289.89334100000002</v>
      </c>
      <c r="L138">
        <v>371.58999599999999</v>
      </c>
      <c r="M138">
        <v>252.01333600000001</v>
      </c>
      <c r="N138">
        <v>359.20001200000002</v>
      </c>
      <c r="O138">
        <v>359.20001200000002</v>
      </c>
      <c r="P138">
        <v>1729272900</v>
      </c>
      <c r="Q138" s="1">
        <f t="shared" si="7"/>
        <v>0.23800880889422166</v>
      </c>
      <c r="T138" s="4">
        <v>44621</v>
      </c>
      <c r="U138">
        <v>43.639999000000003</v>
      </c>
      <c r="V138">
        <v>46.860000999999997</v>
      </c>
      <c r="W138">
        <v>30.540001</v>
      </c>
      <c r="X138">
        <v>46.360000999999997</v>
      </c>
      <c r="Y138">
        <v>46.360000999999997</v>
      </c>
      <c r="Z138">
        <v>437220600</v>
      </c>
      <c r="AA138" s="1">
        <f t="shared" si="8"/>
        <v>4.4144119633147683E-2</v>
      </c>
    </row>
    <row r="139" spans="1:27" x14ac:dyDescent="0.2">
      <c r="A139" s="4">
        <v>44652</v>
      </c>
      <c r="B139">
        <v>44.16</v>
      </c>
      <c r="C139">
        <v>44.450001</v>
      </c>
      <c r="D139">
        <v>37.310001</v>
      </c>
      <c r="E139">
        <v>37.909999999999997</v>
      </c>
      <c r="F139">
        <v>37.131351000000002</v>
      </c>
      <c r="G139">
        <v>363967100</v>
      </c>
      <c r="H139" s="1">
        <f t="shared" si="6"/>
        <v>-0.13328752272148925</v>
      </c>
      <c r="J139" s="4">
        <v>44652</v>
      </c>
      <c r="K139">
        <v>360.383331</v>
      </c>
      <c r="L139">
        <v>384.290009</v>
      </c>
      <c r="M139">
        <v>273.89999399999999</v>
      </c>
      <c r="N139">
        <v>290.25332600000002</v>
      </c>
      <c r="O139">
        <v>290.25332600000002</v>
      </c>
      <c r="P139">
        <v>1520959800</v>
      </c>
      <c r="Q139" s="1">
        <f t="shared" si="7"/>
        <v>-0.19194511051408317</v>
      </c>
      <c r="T139" s="4">
        <v>44652</v>
      </c>
      <c r="U139">
        <v>46.509998000000003</v>
      </c>
      <c r="V139">
        <v>53.119999</v>
      </c>
      <c r="W139">
        <v>41.080002</v>
      </c>
      <c r="X139">
        <v>50.5</v>
      </c>
      <c r="Y139">
        <v>50.5</v>
      </c>
      <c r="Z139">
        <v>297380100</v>
      </c>
      <c r="AA139" s="1">
        <f t="shared" si="8"/>
        <v>8.9301098160028153E-2</v>
      </c>
    </row>
    <row r="140" spans="1:27" x14ac:dyDescent="0.2">
      <c r="A140" s="4">
        <v>44682</v>
      </c>
      <c r="B140">
        <v>37.669998</v>
      </c>
      <c r="C140">
        <v>41.240001999999997</v>
      </c>
      <c r="D140">
        <v>34.310001</v>
      </c>
      <c r="E140">
        <v>38.68</v>
      </c>
      <c r="F140">
        <v>37.885531999999998</v>
      </c>
      <c r="G140">
        <v>397427200</v>
      </c>
      <c r="H140" s="1">
        <f t="shared" si="6"/>
        <v>2.0311165085267043E-2</v>
      </c>
      <c r="J140" s="4">
        <v>44682</v>
      </c>
      <c r="K140">
        <v>286.92334</v>
      </c>
      <c r="L140">
        <v>318.5</v>
      </c>
      <c r="M140">
        <v>206.856674</v>
      </c>
      <c r="N140">
        <v>252.75332599999999</v>
      </c>
      <c r="O140">
        <v>252.75332599999999</v>
      </c>
      <c r="P140">
        <v>1948221600</v>
      </c>
      <c r="Q140" s="1">
        <f t="shared" si="7"/>
        <v>-0.12919748592303823</v>
      </c>
      <c r="T140" s="4">
        <v>44682</v>
      </c>
      <c r="U140">
        <v>50.490001999999997</v>
      </c>
      <c r="V140">
        <v>52.130001</v>
      </c>
      <c r="W140">
        <v>40.110000999999997</v>
      </c>
      <c r="X140">
        <v>47.630001</v>
      </c>
      <c r="Y140">
        <v>47.630001</v>
      </c>
      <c r="Z140">
        <v>281904300</v>
      </c>
      <c r="AA140" s="1">
        <f t="shared" si="8"/>
        <v>-5.6831663366336632E-2</v>
      </c>
    </row>
    <row r="141" spans="1:27" x14ac:dyDescent="0.2">
      <c r="A141" s="4">
        <v>44713</v>
      </c>
      <c r="B141">
        <v>39.009998000000003</v>
      </c>
      <c r="C141">
        <v>39.639999000000003</v>
      </c>
      <c r="D141">
        <v>30.65</v>
      </c>
      <c r="E141">
        <v>31.76</v>
      </c>
      <c r="F141">
        <v>31.107665999999998</v>
      </c>
      <c r="G141">
        <v>323802700</v>
      </c>
      <c r="H141" s="1">
        <f t="shared" si="6"/>
        <v>-0.17890380950701709</v>
      </c>
      <c r="J141" s="4">
        <v>44713</v>
      </c>
      <c r="K141">
        <v>251.720001</v>
      </c>
      <c r="L141">
        <v>264.209991</v>
      </c>
      <c r="M141">
        <v>208.69332900000001</v>
      </c>
      <c r="N141">
        <v>224.47332800000001</v>
      </c>
      <c r="O141">
        <v>224.47332800000001</v>
      </c>
      <c r="P141">
        <v>2011227900</v>
      </c>
      <c r="Q141" s="1">
        <f t="shared" si="7"/>
        <v>-0.11188773832396563</v>
      </c>
      <c r="T141" s="4">
        <v>44713</v>
      </c>
      <c r="U141">
        <v>48.23</v>
      </c>
      <c r="V141">
        <v>48.310001</v>
      </c>
      <c r="W141">
        <v>33.729999999999997</v>
      </c>
      <c r="X141">
        <v>35.419998</v>
      </c>
      <c r="Y141">
        <v>35.419998</v>
      </c>
      <c r="Z141">
        <v>255335100</v>
      </c>
      <c r="AA141" s="1">
        <f t="shared" si="8"/>
        <v>-0.25635109686434815</v>
      </c>
    </row>
    <row r="142" spans="1:27" x14ac:dyDescent="0.2">
      <c r="A142" s="4">
        <v>44743</v>
      </c>
      <c r="B142">
        <v>31.280000999999999</v>
      </c>
      <c r="C142">
        <v>36.439999</v>
      </c>
      <c r="D142">
        <v>30.33</v>
      </c>
      <c r="E142">
        <v>36.259998000000003</v>
      </c>
      <c r="F142">
        <v>35.515239999999999</v>
      </c>
      <c r="G142">
        <v>292472200</v>
      </c>
      <c r="H142" s="1">
        <f t="shared" si="6"/>
        <v>0.14168771131848981</v>
      </c>
      <c r="J142" s="4">
        <v>44743</v>
      </c>
      <c r="K142">
        <v>227</v>
      </c>
      <c r="L142">
        <v>298.32000699999998</v>
      </c>
      <c r="M142">
        <v>216.16667200000001</v>
      </c>
      <c r="N142">
        <v>297.14999399999999</v>
      </c>
      <c r="O142">
        <v>297.14999399999999</v>
      </c>
      <c r="P142">
        <v>1744884000</v>
      </c>
      <c r="Q142" s="1">
        <f t="shared" si="7"/>
        <v>0.32376526265962424</v>
      </c>
      <c r="T142" s="4">
        <v>44743</v>
      </c>
      <c r="U142">
        <v>35.509998000000003</v>
      </c>
      <c r="V142">
        <v>41.970001000000003</v>
      </c>
      <c r="W142">
        <v>34.439999</v>
      </c>
      <c r="X142">
        <v>36.75</v>
      </c>
      <c r="Y142">
        <v>36.75</v>
      </c>
      <c r="Z142">
        <v>234965800</v>
      </c>
      <c r="AA142" s="1">
        <f t="shared" si="8"/>
        <v>3.7549465700139235E-2</v>
      </c>
    </row>
    <row r="143" spans="1:27" x14ac:dyDescent="0.2">
      <c r="A143" s="4">
        <v>44774</v>
      </c>
      <c r="B143">
        <v>36.060001</v>
      </c>
      <c r="C143">
        <v>41.09</v>
      </c>
      <c r="D143">
        <v>35.590000000000003</v>
      </c>
      <c r="E143">
        <v>38.209999000000003</v>
      </c>
      <c r="F143">
        <v>37.425182</v>
      </c>
      <c r="G143">
        <v>317943000</v>
      </c>
      <c r="H143" s="1">
        <f t="shared" si="6"/>
        <v>5.3778096389043156E-2</v>
      </c>
      <c r="J143" s="4">
        <v>44774</v>
      </c>
      <c r="K143">
        <v>301.27667200000002</v>
      </c>
      <c r="L143">
        <v>314.66665599999999</v>
      </c>
      <c r="M143">
        <v>271.80999800000001</v>
      </c>
      <c r="N143">
        <v>275.60998499999999</v>
      </c>
      <c r="O143">
        <v>275.60998499999999</v>
      </c>
      <c r="P143">
        <v>1695263200</v>
      </c>
      <c r="Q143" s="1">
        <f t="shared" si="7"/>
        <v>-7.2488673851361402E-2</v>
      </c>
      <c r="T143" s="4">
        <v>44774</v>
      </c>
      <c r="U143">
        <v>36.689999</v>
      </c>
      <c r="V143">
        <v>40.770000000000003</v>
      </c>
      <c r="W143">
        <v>34.970001000000003</v>
      </c>
      <c r="X143">
        <v>35.009998000000003</v>
      </c>
      <c r="Y143">
        <v>35.009998000000003</v>
      </c>
      <c r="Z143">
        <v>175294700</v>
      </c>
      <c r="AA143" s="1">
        <f t="shared" si="8"/>
        <v>-4.7346993197278829E-2</v>
      </c>
    </row>
    <row r="144" spans="1:27" x14ac:dyDescent="0.2">
      <c r="A144" s="4">
        <v>44805</v>
      </c>
      <c r="B144">
        <v>37.810001</v>
      </c>
      <c r="C144">
        <v>42.360000999999997</v>
      </c>
      <c r="D144">
        <v>32.049999</v>
      </c>
      <c r="E144">
        <v>32.090000000000003</v>
      </c>
      <c r="F144">
        <v>31.502651</v>
      </c>
      <c r="G144">
        <v>332839800</v>
      </c>
      <c r="H144" s="1">
        <f t="shared" si="6"/>
        <v>-0.15824989174401341</v>
      </c>
      <c r="J144" s="4">
        <v>44805</v>
      </c>
      <c r="K144">
        <v>272.57998700000002</v>
      </c>
      <c r="L144">
        <v>313.79998799999998</v>
      </c>
      <c r="M144">
        <v>262.47000100000002</v>
      </c>
      <c r="N144">
        <v>265.25</v>
      </c>
      <c r="O144">
        <v>265.25</v>
      </c>
      <c r="P144">
        <v>1299271000</v>
      </c>
      <c r="Q144" s="1">
        <f t="shared" si="7"/>
        <v>-3.7589294887120997E-2</v>
      </c>
      <c r="T144" s="4">
        <v>44805</v>
      </c>
      <c r="U144">
        <v>34.669998</v>
      </c>
      <c r="V144">
        <v>40.259998000000003</v>
      </c>
      <c r="W144">
        <v>31.799999</v>
      </c>
      <c r="X144">
        <v>32.529998999999997</v>
      </c>
      <c r="Y144">
        <v>32.529998999999997</v>
      </c>
      <c r="Z144">
        <v>210616000</v>
      </c>
      <c r="AA144" s="1">
        <f t="shared" si="8"/>
        <v>-7.0836879225186083E-2</v>
      </c>
    </row>
    <row r="145" spans="1:27" x14ac:dyDescent="0.2">
      <c r="A145" s="4">
        <v>44835</v>
      </c>
      <c r="B145">
        <v>32.459999000000003</v>
      </c>
      <c r="C145">
        <v>39.659999999999997</v>
      </c>
      <c r="D145">
        <v>31.110001</v>
      </c>
      <c r="E145">
        <v>39.25</v>
      </c>
      <c r="F145">
        <v>38.531601000000002</v>
      </c>
      <c r="G145">
        <v>317684500</v>
      </c>
      <c r="H145" s="1">
        <f t="shared" si="6"/>
        <v>0.2231224921356619</v>
      </c>
      <c r="J145" s="4">
        <v>44835</v>
      </c>
      <c r="K145">
        <v>254.5</v>
      </c>
      <c r="L145">
        <v>257.5</v>
      </c>
      <c r="M145">
        <v>198.58999600000001</v>
      </c>
      <c r="N145">
        <v>227.53999300000001</v>
      </c>
      <c r="O145">
        <v>227.53999300000001</v>
      </c>
      <c r="P145">
        <v>1735263100</v>
      </c>
      <c r="Q145" s="1">
        <f t="shared" si="7"/>
        <v>-0.14216779264844481</v>
      </c>
      <c r="T145" s="4">
        <v>44835</v>
      </c>
      <c r="U145">
        <v>32.360000999999997</v>
      </c>
      <c r="V145">
        <v>44.169998</v>
      </c>
      <c r="W145">
        <v>31.58</v>
      </c>
      <c r="X145">
        <v>43.080002</v>
      </c>
      <c r="Y145">
        <v>43.080002</v>
      </c>
      <c r="Z145">
        <v>237759700</v>
      </c>
      <c r="AA145" s="1">
        <f t="shared" si="8"/>
        <v>0.32431611817756295</v>
      </c>
    </row>
    <row r="146" spans="1:27" x14ac:dyDescent="0.2">
      <c r="A146" s="4">
        <v>44866</v>
      </c>
      <c r="B146">
        <v>39.919998</v>
      </c>
      <c r="C146">
        <v>41.580002</v>
      </c>
      <c r="D146">
        <v>37.470001000000003</v>
      </c>
      <c r="E146">
        <v>40.560001</v>
      </c>
      <c r="F146">
        <v>39.817619000000001</v>
      </c>
      <c r="G146">
        <v>285035100</v>
      </c>
      <c r="H146" s="1">
        <f t="shared" si="6"/>
        <v>3.3375670011739154E-2</v>
      </c>
      <c r="J146" s="4">
        <v>44866</v>
      </c>
      <c r="K146">
        <v>234.050003</v>
      </c>
      <c r="L146">
        <v>237.39999399999999</v>
      </c>
      <c r="M146">
        <v>166.19000199999999</v>
      </c>
      <c r="N146">
        <v>194.699997</v>
      </c>
      <c r="O146">
        <v>194.699997</v>
      </c>
      <c r="P146">
        <v>1885275300</v>
      </c>
      <c r="Q146" s="1">
        <f t="shared" si="7"/>
        <v>-0.14432625916447142</v>
      </c>
      <c r="T146" s="4">
        <v>44866</v>
      </c>
      <c r="U146">
        <v>43.599997999999999</v>
      </c>
      <c r="V146">
        <v>45.57</v>
      </c>
      <c r="W146">
        <v>40.07</v>
      </c>
      <c r="X146">
        <v>44.169998</v>
      </c>
      <c r="Y146">
        <v>44.169998</v>
      </c>
      <c r="Z146">
        <v>128367300</v>
      </c>
      <c r="AA146" s="1">
        <f t="shared" si="8"/>
        <v>2.5301670134555688E-2</v>
      </c>
    </row>
    <row r="147" spans="1:27" x14ac:dyDescent="0.2">
      <c r="A147" s="4">
        <v>44896</v>
      </c>
      <c r="B147">
        <v>40.770000000000003</v>
      </c>
      <c r="C147">
        <v>41.380001</v>
      </c>
      <c r="D147">
        <v>32.520000000000003</v>
      </c>
      <c r="E147">
        <v>33.639999000000003</v>
      </c>
      <c r="F147">
        <v>33.024276999999998</v>
      </c>
      <c r="G147">
        <v>254852800</v>
      </c>
      <c r="H147" s="1">
        <f t="shared" si="6"/>
        <v>-0.17061145720441001</v>
      </c>
      <c r="J147" s="4">
        <v>44896</v>
      </c>
      <c r="K147">
        <v>197.08000200000001</v>
      </c>
      <c r="L147">
        <v>198.91999799999999</v>
      </c>
      <c r="M147">
        <v>108.239998</v>
      </c>
      <c r="N147">
        <v>123.18</v>
      </c>
      <c r="O147">
        <v>123.18</v>
      </c>
      <c r="P147">
        <v>2944247700</v>
      </c>
      <c r="Q147" s="1">
        <f t="shared" si="7"/>
        <v>-0.36733435080638438</v>
      </c>
      <c r="T147" s="4">
        <v>44896</v>
      </c>
      <c r="U147">
        <v>44.299999</v>
      </c>
      <c r="V147">
        <v>45.970001000000003</v>
      </c>
      <c r="W147">
        <v>37.169998</v>
      </c>
      <c r="X147">
        <v>37.700001</v>
      </c>
      <c r="Y147">
        <v>37.700001</v>
      </c>
      <c r="Z147">
        <v>163050700</v>
      </c>
      <c r="AA147" s="1">
        <f t="shared" si="8"/>
        <v>-0.14647944969343216</v>
      </c>
    </row>
    <row r="148" spans="1:27" x14ac:dyDescent="0.2">
      <c r="A148" s="4">
        <v>44927</v>
      </c>
      <c r="B148">
        <v>34.020000000000003</v>
      </c>
      <c r="C148">
        <v>39.729999999999997</v>
      </c>
      <c r="D148">
        <v>33.400002000000001</v>
      </c>
      <c r="E148">
        <v>39.32</v>
      </c>
      <c r="F148">
        <v>38.686152999999997</v>
      </c>
      <c r="G148">
        <v>327651700</v>
      </c>
      <c r="H148" s="1">
        <f t="shared" si="6"/>
        <v>0.17144587298610656</v>
      </c>
      <c r="J148" s="4">
        <v>44927</v>
      </c>
      <c r="K148">
        <v>118.470001</v>
      </c>
      <c r="L148">
        <v>180.679993</v>
      </c>
      <c r="M148">
        <v>101.80999799999999</v>
      </c>
      <c r="N148">
        <v>173.220001</v>
      </c>
      <c r="O148">
        <v>173.220001</v>
      </c>
      <c r="P148">
        <v>3897499400</v>
      </c>
      <c r="Q148" s="1">
        <f t="shared" si="7"/>
        <v>0.40623478649131339</v>
      </c>
      <c r="T148" s="4">
        <v>44927</v>
      </c>
      <c r="U148">
        <v>38.220001000000003</v>
      </c>
      <c r="V148">
        <v>53.259998000000003</v>
      </c>
      <c r="W148">
        <v>36.82</v>
      </c>
      <c r="X148">
        <v>48.959999000000003</v>
      </c>
      <c r="Y148">
        <v>48.959999000000003</v>
      </c>
      <c r="Z148">
        <v>231182300</v>
      </c>
      <c r="AA148" s="1">
        <f t="shared" si="8"/>
        <v>0.29867367908027387</v>
      </c>
    </row>
    <row r="149" spans="1:27" x14ac:dyDescent="0.2">
      <c r="A149" s="4">
        <v>44958</v>
      </c>
      <c r="B149">
        <v>39.450001</v>
      </c>
      <c r="C149">
        <v>43.630001</v>
      </c>
      <c r="D149">
        <v>38.459999000000003</v>
      </c>
      <c r="E149">
        <v>38.740001999999997</v>
      </c>
      <c r="F149">
        <v>38.115513</v>
      </c>
      <c r="G149">
        <v>297974900</v>
      </c>
      <c r="H149" s="1">
        <f t="shared" si="6"/>
        <v>-1.4750497419580526E-2</v>
      </c>
      <c r="J149" s="4">
        <v>44958</v>
      </c>
      <c r="K149">
        <v>173.88999899999999</v>
      </c>
      <c r="L149">
        <v>217.64999399999999</v>
      </c>
      <c r="M149">
        <v>169.929993</v>
      </c>
      <c r="N149">
        <v>205.71000699999999</v>
      </c>
      <c r="O149">
        <v>205.71000699999999</v>
      </c>
      <c r="P149">
        <v>3624845100</v>
      </c>
      <c r="Q149" s="1">
        <f t="shared" si="7"/>
        <v>0.18756497986626841</v>
      </c>
      <c r="T149" s="4">
        <v>44958</v>
      </c>
      <c r="U149">
        <v>48.84</v>
      </c>
      <c r="V149">
        <v>52.34</v>
      </c>
      <c r="W149">
        <v>47.77</v>
      </c>
      <c r="X149">
        <v>51.959999000000003</v>
      </c>
      <c r="Y149">
        <v>51.959999000000003</v>
      </c>
      <c r="Z149">
        <v>114140300</v>
      </c>
      <c r="AA149" s="1">
        <f t="shared" si="8"/>
        <v>6.1274511055443438E-2</v>
      </c>
    </row>
    <row r="150" spans="1:27" x14ac:dyDescent="0.2">
      <c r="A150" s="4">
        <v>44986</v>
      </c>
      <c r="B150">
        <v>38.68</v>
      </c>
      <c r="C150">
        <v>41.349997999999999</v>
      </c>
      <c r="D150">
        <v>32.990001999999997</v>
      </c>
      <c r="E150">
        <v>36.68</v>
      </c>
      <c r="F150">
        <v>36.088715000000001</v>
      </c>
      <c r="G150">
        <v>336046800</v>
      </c>
      <c r="H150" s="1">
        <f t="shared" si="6"/>
        <v>-5.3175146822764773E-2</v>
      </c>
      <c r="J150" s="4">
        <v>44986</v>
      </c>
      <c r="K150">
        <v>206.21000699999999</v>
      </c>
      <c r="L150">
        <v>207.78999300000001</v>
      </c>
      <c r="M150">
        <v>163.91000399999999</v>
      </c>
      <c r="N150">
        <v>207.46000699999999</v>
      </c>
      <c r="O150">
        <v>207.46000699999999</v>
      </c>
      <c r="P150">
        <v>3311619900</v>
      </c>
      <c r="Q150" s="1">
        <f t="shared" si="7"/>
        <v>8.507121386661565E-3</v>
      </c>
      <c r="T150" s="4">
        <v>44986</v>
      </c>
      <c r="U150">
        <v>51.669998</v>
      </c>
      <c r="V150">
        <v>55.040000999999997</v>
      </c>
      <c r="W150">
        <v>40.43</v>
      </c>
      <c r="X150">
        <v>44.25</v>
      </c>
      <c r="Y150">
        <v>44.25</v>
      </c>
      <c r="Z150">
        <v>189274700</v>
      </c>
      <c r="AA150" s="1">
        <f t="shared" si="8"/>
        <v>-0.14838335543462969</v>
      </c>
    </row>
    <row r="151" spans="1:27" x14ac:dyDescent="0.2">
      <c r="A151" s="4">
        <v>45017</v>
      </c>
      <c r="B151">
        <v>36.380001</v>
      </c>
      <c r="C151">
        <v>36.82</v>
      </c>
      <c r="D151">
        <v>31.84</v>
      </c>
      <c r="E151">
        <v>33.040000999999997</v>
      </c>
      <c r="F151">
        <v>32.583129999999997</v>
      </c>
      <c r="G151">
        <v>271634900</v>
      </c>
      <c r="H151" s="1">
        <f t="shared" si="6"/>
        <v>-9.7137983438867342E-2</v>
      </c>
      <c r="J151" s="4">
        <v>45017</v>
      </c>
      <c r="K151">
        <v>199.91000399999999</v>
      </c>
      <c r="L151">
        <v>202.69000199999999</v>
      </c>
      <c r="M151">
        <v>152.36999499999999</v>
      </c>
      <c r="N151">
        <v>164.30999800000001</v>
      </c>
      <c r="O151">
        <v>164.30999800000001</v>
      </c>
      <c r="P151">
        <v>2505176300</v>
      </c>
      <c r="Q151" s="1">
        <f t="shared" si="7"/>
        <v>-0.2079919384173162</v>
      </c>
      <c r="T151" s="4">
        <v>45017</v>
      </c>
      <c r="U151">
        <v>43.68</v>
      </c>
      <c r="V151">
        <v>46.299999</v>
      </c>
      <c r="W151">
        <v>41.049999</v>
      </c>
      <c r="X151">
        <v>43.799999</v>
      </c>
      <c r="Y151">
        <v>43.799999</v>
      </c>
      <c r="Z151">
        <v>163026400</v>
      </c>
      <c r="AA151" s="1">
        <f t="shared" si="8"/>
        <v>-1.0169514124293793E-2</v>
      </c>
    </row>
    <row r="152" spans="1:27" x14ac:dyDescent="0.2">
      <c r="A152" s="4">
        <v>45047</v>
      </c>
      <c r="B152">
        <v>34</v>
      </c>
      <c r="C152">
        <v>34.279998999999997</v>
      </c>
      <c r="D152">
        <v>31.5</v>
      </c>
      <c r="E152">
        <v>32.409999999999997</v>
      </c>
      <c r="F152">
        <v>31.961842000000001</v>
      </c>
      <c r="G152">
        <v>303495400</v>
      </c>
      <c r="H152" s="1">
        <f t="shared" si="6"/>
        <v>-1.9067781394850537E-2</v>
      </c>
      <c r="J152" s="4">
        <v>45047</v>
      </c>
      <c r="K152">
        <v>163.16999799999999</v>
      </c>
      <c r="L152">
        <v>204.479996</v>
      </c>
      <c r="M152">
        <v>158.83000200000001</v>
      </c>
      <c r="N152">
        <v>203.929993</v>
      </c>
      <c r="O152">
        <v>203.929993</v>
      </c>
      <c r="P152">
        <v>2681994800</v>
      </c>
      <c r="Q152" s="1">
        <f t="shared" si="7"/>
        <v>0.24112954465497582</v>
      </c>
      <c r="T152" s="4">
        <v>45047</v>
      </c>
      <c r="U152">
        <v>43.66</v>
      </c>
      <c r="V152">
        <v>49.049999</v>
      </c>
      <c r="W152">
        <v>42.599997999999999</v>
      </c>
      <c r="X152">
        <v>47.470001000000003</v>
      </c>
      <c r="Y152">
        <v>47.470001000000003</v>
      </c>
      <c r="Z152">
        <v>142672600</v>
      </c>
      <c r="AA152" s="1">
        <f t="shared" si="8"/>
        <v>8.3790001913013834E-2</v>
      </c>
    </row>
    <row r="153" spans="1:27" x14ac:dyDescent="0.2">
      <c r="A153" s="4">
        <v>45078</v>
      </c>
      <c r="B153">
        <v>32.490001999999997</v>
      </c>
      <c r="C153">
        <v>38.860000999999997</v>
      </c>
      <c r="D153">
        <v>32.139999000000003</v>
      </c>
      <c r="E153">
        <v>38.560001</v>
      </c>
      <c r="F153">
        <v>38.026802000000004</v>
      </c>
      <c r="G153">
        <v>291773500</v>
      </c>
      <c r="H153" s="1">
        <f>(F153-F152)/F152</f>
        <v>0.18975627249518356</v>
      </c>
      <c r="J153" s="4">
        <v>45078</v>
      </c>
      <c r="K153">
        <v>202.58999600000001</v>
      </c>
      <c r="L153">
        <v>276.98998999999998</v>
      </c>
      <c r="M153">
        <v>199.36999499999999</v>
      </c>
      <c r="N153">
        <v>261.76998900000001</v>
      </c>
      <c r="O153">
        <v>261.76998900000001</v>
      </c>
      <c r="P153">
        <v>3440477900</v>
      </c>
      <c r="Q153" s="1">
        <f>(O153-O152)/O152</f>
        <v>0.28362672478491191</v>
      </c>
      <c r="T153" s="4">
        <v>45078</v>
      </c>
      <c r="U153">
        <v>47.349997999999999</v>
      </c>
      <c r="V153">
        <v>56.970001000000003</v>
      </c>
      <c r="W153">
        <v>47.049999</v>
      </c>
      <c r="X153">
        <v>54.869999</v>
      </c>
      <c r="Y153">
        <v>54.869999</v>
      </c>
      <c r="Z153">
        <v>132666500</v>
      </c>
      <c r="AA153" s="1">
        <f>(Y153-Y152)/Y152</f>
        <v>0.15588788380265667</v>
      </c>
    </row>
    <row r="154" spans="1:27" x14ac:dyDescent="0.2">
      <c r="A154" s="4">
        <v>45108</v>
      </c>
      <c r="B154">
        <v>38.740001999999997</v>
      </c>
      <c r="C154">
        <v>41.040000999999997</v>
      </c>
      <c r="D154">
        <v>37.110000999999997</v>
      </c>
      <c r="E154">
        <v>38.369999</v>
      </c>
      <c r="F154">
        <v>37.944794000000002</v>
      </c>
      <c r="G154">
        <v>279486600</v>
      </c>
      <c r="H154" s="1">
        <f t="shared" ref="H154:H167" si="9">(F154-F153)/F153</f>
        <v>-2.1565841902772115E-3</v>
      </c>
      <c r="J154" s="4">
        <v>45108</v>
      </c>
      <c r="K154">
        <v>276.48998999999998</v>
      </c>
      <c r="L154">
        <v>299.290009</v>
      </c>
      <c r="M154">
        <v>254.11999499999999</v>
      </c>
      <c r="N154">
        <v>267.42999300000002</v>
      </c>
      <c r="O154">
        <v>267.42999300000002</v>
      </c>
      <c r="P154">
        <v>2392089000</v>
      </c>
      <c r="Q154" s="1">
        <f t="shared" ref="Q154:Q167" si="10">(O154-O153)/O153</f>
        <v>2.1622050799719499E-2</v>
      </c>
      <c r="T154" s="4">
        <v>45108</v>
      </c>
      <c r="U154">
        <v>54.490001999999997</v>
      </c>
      <c r="V154">
        <v>58.23</v>
      </c>
      <c r="W154">
        <v>52.82</v>
      </c>
      <c r="X154">
        <v>54.310001</v>
      </c>
      <c r="Y154">
        <v>54.310001</v>
      </c>
      <c r="Z154">
        <v>146263500</v>
      </c>
      <c r="AA154" s="1">
        <f t="shared" ref="AA154:AA167" si="11">(Y154-Y153)/Y153</f>
        <v>-1.0205905052048575E-2</v>
      </c>
    </row>
    <row r="155" spans="1:27" x14ac:dyDescent="0.2">
      <c r="A155" s="4">
        <v>45139</v>
      </c>
      <c r="B155">
        <v>38.040000999999997</v>
      </c>
      <c r="C155">
        <v>38.360000999999997</v>
      </c>
      <c r="D155">
        <v>32.049999</v>
      </c>
      <c r="E155">
        <v>33.509998000000003</v>
      </c>
      <c r="F155">
        <v>33.138649000000001</v>
      </c>
      <c r="G155">
        <v>279967000</v>
      </c>
      <c r="H155" s="1">
        <f t="shared" si="9"/>
        <v>-0.12666151251209851</v>
      </c>
      <c r="J155" s="4">
        <v>45139</v>
      </c>
      <c r="K155">
        <v>266.26001000000002</v>
      </c>
      <c r="L155">
        <v>266.47000100000002</v>
      </c>
      <c r="M155">
        <v>212.36000100000001</v>
      </c>
      <c r="N155">
        <v>258.07998700000002</v>
      </c>
      <c r="O155">
        <v>258.07998700000002</v>
      </c>
      <c r="P155">
        <v>2501580900</v>
      </c>
      <c r="Q155" s="1">
        <f t="shared" si="10"/>
        <v>-3.4962443423464495E-2</v>
      </c>
      <c r="T155" s="4">
        <v>45139</v>
      </c>
      <c r="U155">
        <v>53.549999</v>
      </c>
      <c r="V155">
        <v>54.91</v>
      </c>
      <c r="W155">
        <v>48.52</v>
      </c>
      <c r="X155">
        <v>49.810001</v>
      </c>
      <c r="Y155">
        <v>49.810001</v>
      </c>
      <c r="Z155">
        <v>106148500</v>
      </c>
      <c r="AA155" s="1">
        <f t="shared" si="11"/>
        <v>-8.2857667411937633E-2</v>
      </c>
    </row>
    <row r="156" spans="1:27" x14ac:dyDescent="0.2">
      <c r="A156" s="4">
        <v>45170</v>
      </c>
      <c r="B156">
        <v>33.590000000000003</v>
      </c>
      <c r="C156">
        <v>34.599997999999999</v>
      </c>
      <c r="D156">
        <v>31.969999000000001</v>
      </c>
      <c r="E156">
        <v>32.970001000000003</v>
      </c>
      <c r="F156">
        <v>32.692757</v>
      </c>
      <c r="G156">
        <v>233754600</v>
      </c>
      <c r="H156" s="1">
        <f t="shared" si="9"/>
        <v>-1.3455346354041187E-2</v>
      </c>
      <c r="J156" s="4">
        <v>45170</v>
      </c>
      <c r="K156">
        <v>257.26001000000002</v>
      </c>
      <c r="L156">
        <v>278.98001099999999</v>
      </c>
      <c r="M156">
        <v>234.58000200000001</v>
      </c>
      <c r="N156">
        <v>250.220001</v>
      </c>
      <c r="O156">
        <v>250.220001</v>
      </c>
      <c r="P156">
        <v>2439306100</v>
      </c>
      <c r="Q156" s="1">
        <f t="shared" si="10"/>
        <v>-3.0455619947005113E-2</v>
      </c>
      <c r="T156" s="4">
        <v>45170</v>
      </c>
      <c r="U156">
        <v>50.130001</v>
      </c>
      <c r="V156">
        <v>50.16</v>
      </c>
      <c r="W156">
        <v>41.619999</v>
      </c>
      <c r="X156">
        <v>42.299999</v>
      </c>
      <c r="Y156">
        <v>42.299999</v>
      </c>
      <c r="Z156">
        <v>115917800</v>
      </c>
      <c r="AA156" s="1">
        <f t="shared" si="11"/>
        <v>-0.15077297428683048</v>
      </c>
    </row>
    <row r="157" spans="1:27" x14ac:dyDescent="0.2">
      <c r="A157" s="4">
        <v>45200</v>
      </c>
      <c r="B157">
        <v>32.840000000000003</v>
      </c>
      <c r="C157">
        <v>33.060001</v>
      </c>
      <c r="D157">
        <v>26.790001</v>
      </c>
      <c r="E157">
        <v>28.200001</v>
      </c>
      <c r="F157">
        <v>27.962869999999999</v>
      </c>
      <c r="G157">
        <v>391199400</v>
      </c>
      <c r="H157" s="1">
        <f t="shared" si="9"/>
        <v>-0.1446769080992466</v>
      </c>
      <c r="J157" s="4">
        <v>45200</v>
      </c>
      <c r="K157">
        <v>244.80999800000001</v>
      </c>
      <c r="L157">
        <v>268.94000199999999</v>
      </c>
      <c r="M157">
        <v>194.070007</v>
      </c>
      <c r="N157">
        <v>200.83999600000001</v>
      </c>
      <c r="O157">
        <v>200.83999600000001</v>
      </c>
      <c r="P157">
        <v>2590570100</v>
      </c>
      <c r="Q157" s="1">
        <f t="shared" si="10"/>
        <v>-0.19734635441872603</v>
      </c>
      <c r="T157" s="4">
        <v>45200</v>
      </c>
      <c r="U157">
        <v>42.32</v>
      </c>
      <c r="V157">
        <v>42.599997999999999</v>
      </c>
      <c r="W157">
        <v>33.68</v>
      </c>
      <c r="X157">
        <v>35.009998000000003</v>
      </c>
      <c r="Y157">
        <v>35.009998000000003</v>
      </c>
      <c r="Z157">
        <v>212553400</v>
      </c>
      <c r="AA157" s="1">
        <f t="shared" si="11"/>
        <v>-0.17234045324681915</v>
      </c>
    </row>
    <row r="158" spans="1:27" x14ac:dyDescent="0.2">
      <c r="A158" s="4">
        <v>45231</v>
      </c>
      <c r="B158">
        <v>28.73</v>
      </c>
      <c r="C158">
        <v>32.290000999999997</v>
      </c>
      <c r="D158">
        <v>26.299999</v>
      </c>
      <c r="E158">
        <v>31.6</v>
      </c>
      <c r="F158">
        <v>31.334278000000001</v>
      </c>
      <c r="G158">
        <v>454894300</v>
      </c>
      <c r="H158" s="1">
        <f t="shared" si="9"/>
        <v>0.12056730943569106</v>
      </c>
      <c r="J158" s="4">
        <v>45231</v>
      </c>
      <c r="K158">
        <v>204.03999300000001</v>
      </c>
      <c r="L158">
        <v>252.75</v>
      </c>
      <c r="M158">
        <v>197.85000600000001</v>
      </c>
      <c r="N158">
        <v>240.08000200000001</v>
      </c>
      <c r="O158">
        <v>240.08000200000001</v>
      </c>
      <c r="P158">
        <v>2650798400</v>
      </c>
      <c r="Q158" s="1">
        <f t="shared" si="10"/>
        <v>0.19537944025850304</v>
      </c>
      <c r="T158" s="4">
        <v>45231</v>
      </c>
      <c r="U158">
        <v>35.009998000000003</v>
      </c>
      <c r="V158">
        <v>41.380001</v>
      </c>
      <c r="W158">
        <v>34.490001999999997</v>
      </c>
      <c r="X158">
        <v>39.400002000000001</v>
      </c>
      <c r="Y158">
        <v>39.400002000000001</v>
      </c>
      <c r="Z158">
        <v>147566500</v>
      </c>
      <c r="AA158" s="1">
        <f t="shared" si="11"/>
        <v>0.12539286634635047</v>
      </c>
    </row>
    <row r="159" spans="1:27" x14ac:dyDescent="0.2">
      <c r="A159" s="4">
        <v>45261</v>
      </c>
      <c r="B159">
        <v>31.52</v>
      </c>
      <c r="C159">
        <v>36.619999</v>
      </c>
      <c r="D159">
        <v>31.52</v>
      </c>
      <c r="E159">
        <v>35.919998</v>
      </c>
      <c r="F159">
        <v>35.719684999999998</v>
      </c>
      <c r="G159">
        <v>419240100</v>
      </c>
      <c r="H159" s="1">
        <f t="shared" si="9"/>
        <v>0.13995557836054168</v>
      </c>
      <c r="J159" s="4">
        <v>45261</v>
      </c>
      <c r="K159">
        <v>233.13999899999999</v>
      </c>
      <c r="L159">
        <v>265.13000499999998</v>
      </c>
      <c r="M159">
        <v>228.199997</v>
      </c>
      <c r="N159">
        <v>248.479996</v>
      </c>
      <c r="O159">
        <v>248.479996</v>
      </c>
      <c r="P159">
        <v>2294598400</v>
      </c>
      <c r="Q159" s="1">
        <f t="shared" si="10"/>
        <v>3.4988311937784775E-2</v>
      </c>
      <c r="T159" s="4">
        <v>45261</v>
      </c>
      <c r="U159">
        <v>39.479999999999997</v>
      </c>
      <c r="V159">
        <v>43.869999</v>
      </c>
      <c r="W159">
        <v>39.110000999999997</v>
      </c>
      <c r="X159">
        <v>41.259998000000003</v>
      </c>
      <c r="Y159">
        <v>41.259998000000003</v>
      </c>
      <c r="Z159">
        <v>153674600</v>
      </c>
      <c r="AA159" s="1">
        <f t="shared" si="11"/>
        <v>4.7208017908222502E-2</v>
      </c>
    </row>
    <row r="160" spans="1:27" x14ac:dyDescent="0.2">
      <c r="A160" s="4">
        <v>45292</v>
      </c>
      <c r="B160">
        <v>35.639999000000003</v>
      </c>
      <c r="C160">
        <v>39.75</v>
      </c>
      <c r="D160">
        <v>34.32</v>
      </c>
      <c r="E160">
        <v>38.799999</v>
      </c>
      <c r="F160">
        <v>38.583626000000002</v>
      </c>
      <c r="G160">
        <v>421123300</v>
      </c>
      <c r="H160" s="1">
        <f t="shared" si="9"/>
        <v>8.017822665569431E-2</v>
      </c>
      <c r="J160" s="4">
        <v>45292</v>
      </c>
      <c r="K160">
        <v>250.08000200000001</v>
      </c>
      <c r="L160">
        <v>251.25</v>
      </c>
      <c r="M160">
        <v>180.05999800000001</v>
      </c>
      <c r="N160">
        <v>187.28999300000001</v>
      </c>
      <c r="O160">
        <v>187.28999300000001</v>
      </c>
      <c r="P160">
        <v>2343784600</v>
      </c>
      <c r="Q160" s="1">
        <f t="shared" si="10"/>
        <v>-0.24625726008141111</v>
      </c>
      <c r="T160" s="4">
        <v>45292</v>
      </c>
      <c r="U160">
        <v>41.130001</v>
      </c>
      <c r="V160">
        <v>44.540000999999997</v>
      </c>
      <c r="W160">
        <v>37.68</v>
      </c>
      <c r="X160">
        <v>41.380001</v>
      </c>
      <c r="Y160">
        <v>41.380001</v>
      </c>
      <c r="Z160">
        <v>237159600</v>
      </c>
      <c r="AA160" s="1">
        <f t="shared" si="11"/>
        <v>2.9084586964836247E-3</v>
      </c>
    </row>
    <row r="161" spans="1:27" x14ac:dyDescent="0.2">
      <c r="A161" s="4">
        <v>45323</v>
      </c>
      <c r="B161">
        <v>39.18</v>
      </c>
      <c r="C161">
        <v>41.34</v>
      </c>
      <c r="D161">
        <v>37.599997999999999</v>
      </c>
      <c r="E161">
        <v>40.98</v>
      </c>
      <c r="F161">
        <v>40.751465000000003</v>
      </c>
      <c r="G161">
        <v>325071300</v>
      </c>
      <c r="H161" s="1">
        <f t="shared" si="9"/>
        <v>5.6185465824285165E-2</v>
      </c>
      <c r="J161" s="4">
        <v>45323</v>
      </c>
      <c r="K161">
        <v>188.5</v>
      </c>
      <c r="L161">
        <v>205.60000600000001</v>
      </c>
      <c r="M161">
        <v>175.009995</v>
      </c>
      <c r="N161">
        <v>201.88000500000001</v>
      </c>
      <c r="O161">
        <v>201.88000500000001</v>
      </c>
      <c r="P161">
        <v>2019907700</v>
      </c>
      <c r="Q161" s="1">
        <f t="shared" si="10"/>
        <v>7.7900648968468919E-2</v>
      </c>
      <c r="T161" s="4">
        <v>45323</v>
      </c>
      <c r="U161">
        <v>41.689999</v>
      </c>
      <c r="V161">
        <v>46.25</v>
      </c>
      <c r="W161">
        <v>39.709999000000003</v>
      </c>
      <c r="X161">
        <v>45.490001999999997</v>
      </c>
      <c r="Y161">
        <v>45.490001999999997</v>
      </c>
      <c r="Z161">
        <v>153894400</v>
      </c>
      <c r="AA161" s="1">
        <f t="shared" si="11"/>
        <v>9.9323366376912289E-2</v>
      </c>
    </row>
    <row r="162" spans="1:27" x14ac:dyDescent="0.2">
      <c r="A162" s="4">
        <v>45352</v>
      </c>
      <c r="B162">
        <v>40.810001</v>
      </c>
      <c r="C162">
        <v>45.540000999999997</v>
      </c>
      <c r="D162">
        <v>38.950001</v>
      </c>
      <c r="E162">
        <v>45.349997999999999</v>
      </c>
      <c r="F162">
        <v>45.230682000000002</v>
      </c>
      <c r="G162">
        <v>382667100</v>
      </c>
      <c r="H162" s="1">
        <f t="shared" si="9"/>
        <v>0.1099154840200223</v>
      </c>
      <c r="J162" s="4">
        <v>45352</v>
      </c>
      <c r="K162">
        <v>200.520004</v>
      </c>
      <c r="L162">
        <v>204.520004</v>
      </c>
      <c r="M162">
        <v>160.509995</v>
      </c>
      <c r="N162">
        <v>175.78999300000001</v>
      </c>
      <c r="O162">
        <v>175.78999300000001</v>
      </c>
      <c r="P162">
        <v>1898904200</v>
      </c>
      <c r="Q162" s="1">
        <f t="shared" si="10"/>
        <v>-0.12923524546177814</v>
      </c>
      <c r="T162" s="4">
        <v>45352</v>
      </c>
      <c r="U162">
        <v>45.610000999999997</v>
      </c>
      <c r="V162">
        <v>48</v>
      </c>
      <c r="W162">
        <v>40.830002</v>
      </c>
      <c r="X162">
        <v>47.880001</v>
      </c>
      <c r="Y162">
        <v>47.880001</v>
      </c>
      <c r="Z162">
        <v>157695700</v>
      </c>
      <c r="AA162" s="1">
        <f t="shared" si="11"/>
        <v>5.2538995271972144E-2</v>
      </c>
    </row>
    <row r="163" spans="1:27" x14ac:dyDescent="0.2">
      <c r="A163" s="4">
        <v>45383</v>
      </c>
      <c r="B163">
        <v>45.130001</v>
      </c>
      <c r="C163">
        <v>46.169998</v>
      </c>
      <c r="D163">
        <v>42.009998000000003</v>
      </c>
      <c r="E163">
        <v>44.529998999999997</v>
      </c>
      <c r="F163">
        <v>44.412841999999998</v>
      </c>
      <c r="G163">
        <v>311653100</v>
      </c>
      <c r="H163" s="1">
        <f t="shared" si="9"/>
        <v>-1.808153147016452E-2</v>
      </c>
      <c r="J163" s="4">
        <v>45383</v>
      </c>
      <c r="K163">
        <v>176.16999799999999</v>
      </c>
      <c r="L163">
        <v>198.86999499999999</v>
      </c>
      <c r="M163">
        <v>138.800003</v>
      </c>
      <c r="N163">
        <v>183.279999</v>
      </c>
      <c r="O163">
        <v>183.279999</v>
      </c>
      <c r="P163">
        <v>2478540800</v>
      </c>
      <c r="Q163" s="1">
        <f t="shared" si="10"/>
        <v>4.2607692691585652E-2</v>
      </c>
      <c r="T163" s="4">
        <v>45383</v>
      </c>
      <c r="U163">
        <v>48</v>
      </c>
      <c r="V163">
        <v>54.669998</v>
      </c>
      <c r="W163">
        <v>40.099997999999999</v>
      </c>
      <c r="X163">
        <v>51.459999000000003</v>
      </c>
      <c r="Y163">
        <v>51.459999000000003</v>
      </c>
      <c r="Z163">
        <v>309020600</v>
      </c>
      <c r="AA163" s="1">
        <f t="shared" si="11"/>
        <v>7.4770215648074095E-2</v>
      </c>
    </row>
    <row r="164" spans="1:27" x14ac:dyDescent="0.2">
      <c r="A164" s="4">
        <v>45413</v>
      </c>
      <c r="B164">
        <v>44.5</v>
      </c>
      <c r="C164">
        <v>46.099997999999999</v>
      </c>
      <c r="D164">
        <v>42.27</v>
      </c>
      <c r="E164">
        <v>44.990001999999997</v>
      </c>
      <c r="F164">
        <v>44.871631999999998</v>
      </c>
      <c r="G164">
        <v>257872500</v>
      </c>
      <c r="H164" s="1">
        <f t="shared" si="9"/>
        <v>1.0330120283678322E-2</v>
      </c>
      <c r="J164" s="4">
        <v>45413</v>
      </c>
      <c r="K164">
        <v>182</v>
      </c>
      <c r="L164">
        <v>187.55999800000001</v>
      </c>
      <c r="M164">
        <v>167.75</v>
      </c>
      <c r="N164">
        <v>178.08000200000001</v>
      </c>
      <c r="O164">
        <v>178.08000200000001</v>
      </c>
      <c r="P164">
        <v>1668180900</v>
      </c>
      <c r="Q164" s="1">
        <f t="shared" si="10"/>
        <v>-2.8371873790767513E-2</v>
      </c>
      <c r="T164" s="4">
        <v>45413</v>
      </c>
      <c r="U164">
        <v>51.400002000000001</v>
      </c>
      <c r="V164">
        <v>56.18</v>
      </c>
      <c r="W164">
        <v>48.27</v>
      </c>
      <c r="X164">
        <v>52.990001999999997</v>
      </c>
      <c r="Y164">
        <v>52.990001999999997</v>
      </c>
      <c r="Z164">
        <v>143684000</v>
      </c>
      <c r="AA164" s="1">
        <f t="shared" si="11"/>
        <v>2.9731889423472269E-2</v>
      </c>
    </row>
    <row r="165" spans="1:27" x14ac:dyDescent="0.2">
      <c r="A165" s="4">
        <v>45444</v>
      </c>
      <c r="B165">
        <v>44.959999000000003</v>
      </c>
      <c r="C165">
        <v>49.349997999999999</v>
      </c>
      <c r="D165">
        <v>44.82</v>
      </c>
      <c r="E165">
        <v>46.459999000000003</v>
      </c>
      <c r="F165">
        <v>46.337761</v>
      </c>
      <c r="G165">
        <v>308584200</v>
      </c>
      <c r="H165" s="1">
        <f t="shared" si="9"/>
        <v>3.2673850596742333E-2</v>
      </c>
      <c r="J165" s="4">
        <v>45444</v>
      </c>
      <c r="K165">
        <v>178.13000500000001</v>
      </c>
      <c r="L165">
        <v>203.199997</v>
      </c>
      <c r="M165">
        <v>167.41000399999999</v>
      </c>
      <c r="N165">
        <v>197.88000500000001</v>
      </c>
      <c r="O165">
        <v>197.88000500000001</v>
      </c>
      <c r="P165">
        <v>1407037300</v>
      </c>
      <c r="Q165" s="1">
        <f t="shared" si="10"/>
        <v>0.1111859994251348</v>
      </c>
      <c r="T165" s="4">
        <v>45444</v>
      </c>
      <c r="U165">
        <v>53.5</v>
      </c>
      <c r="V165">
        <v>55.119999</v>
      </c>
      <c r="W165">
        <v>46.75</v>
      </c>
      <c r="X165">
        <v>48.66</v>
      </c>
      <c r="Y165">
        <v>48.66</v>
      </c>
      <c r="Z165">
        <v>126162400</v>
      </c>
      <c r="AA165" s="1">
        <f t="shared" si="11"/>
        <v>-8.1713565513735986E-2</v>
      </c>
    </row>
    <row r="166" spans="1:27" x14ac:dyDescent="0.2">
      <c r="A166" s="4">
        <v>45474</v>
      </c>
      <c r="B166">
        <v>46.52</v>
      </c>
      <c r="C166">
        <v>50.5</v>
      </c>
      <c r="D166">
        <v>43.66</v>
      </c>
      <c r="E166">
        <v>44.32</v>
      </c>
      <c r="F166">
        <v>44.32</v>
      </c>
      <c r="G166">
        <v>322709200</v>
      </c>
      <c r="H166" s="1">
        <f t="shared" si="9"/>
        <v>-4.3544637385479201E-2</v>
      </c>
      <c r="J166" s="4">
        <v>45474</v>
      </c>
      <c r="K166">
        <v>201.020004</v>
      </c>
      <c r="L166">
        <v>271</v>
      </c>
      <c r="M166">
        <v>200.85000600000001</v>
      </c>
      <c r="N166">
        <v>232.070007</v>
      </c>
      <c r="O166">
        <v>232.070007</v>
      </c>
      <c r="P166">
        <v>2946114300</v>
      </c>
      <c r="Q166" s="1">
        <f t="shared" si="10"/>
        <v>0.17278148946883234</v>
      </c>
      <c r="T166" s="4">
        <v>45474</v>
      </c>
      <c r="U166">
        <v>48.720001000000003</v>
      </c>
      <c r="V166">
        <v>49.669998</v>
      </c>
      <c r="W166">
        <v>43.73</v>
      </c>
      <c r="X166">
        <v>45.419998</v>
      </c>
      <c r="Y166">
        <v>45.419998</v>
      </c>
      <c r="Z166">
        <v>176897100</v>
      </c>
      <c r="AA166" s="1">
        <f t="shared" si="11"/>
        <v>-6.6584504726674834E-2</v>
      </c>
    </row>
    <row r="167" spans="1:27" x14ac:dyDescent="0.2">
      <c r="A167" s="4">
        <v>45505</v>
      </c>
      <c r="B167">
        <v>44.669998</v>
      </c>
      <c r="C167">
        <v>45.150002000000001</v>
      </c>
      <c r="D167">
        <v>43.119999</v>
      </c>
      <c r="E167">
        <v>43.369999</v>
      </c>
      <c r="F167">
        <v>43.369999</v>
      </c>
      <c r="G167">
        <v>15910000</v>
      </c>
      <c r="H167" s="1">
        <f t="shared" si="9"/>
        <v>-2.1435040613718419E-2</v>
      </c>
      <c r="J167" s="4">
        <v>45505</v>
      </c>
      <c r="K167">
        <v>227.69000199999999</v>
      </c>
      <c r="L167">
        <v>231.86999499999999</v>
      </c>
      <c r="M167">
        <v>214.33000200000001</v>
      </c>
      <c r="N167">
        <v>216.86000100000001</v>
      </c>
      <c r="O167">
        <v>216.86000100000001</v>
      </c>
      <c r="P167">
        <v>83613400</v>
      </c>
      <c r="Q167" s="1">
        <f t="shared" si="10"/>
        <v>-6.5540593533053984E-2</v>
      </c>
      <c r="T167" s="4">
        <v>45505</v>
      </c>
      <c r="U167">
        <v>45.759998000000003</v>
      </c>
      <c r="V167">
        <v>45.869999</v>
      </c>
      <c r="W167">
        <v>42.060001</v>
      </c>
      <c r="X167">
        <v>42.380001</v>
      </c>
      <c r="Y167">
        <v>42.380001</v>
      </c>
      <c r="Z167">
        <v>12645100</v>
      </c>
      <c r="AA167" s="1">
        <f t="shared" si="11"/>
        <v>-6.6930804356266152E-2</v>
      </c>
    </row>
    <row r="169" spans="1:27" x14ac:dyDescent="0.2">
      <c r="G169" t="s">
        <v>35</v>
      </c>
      <c r="H169" s="1">
        <f>AVERAGE(H4:H167)</f>
        <v>7.0953821796499736E-3</v>
      </c>
      <c r="P169" t="s">
        <v>35</v>
      </c>
      <c r="Q169" s="1">
        <f>AVERAGE(Q4:Q167)</f>
        <v>4.3665579783082595E-2</v>
      </c>
      <c r="Z169" t="s">
        <v>36</v>
      </c>
      <c r="AA169" s="1">
        <f>AVERAGE(AA4:AA167)</f>
        <v>1.0140188069834018E-2</v>
      </c>
    </row>
    <row r="170" spans="1:27" x14ac:dyDescent="0.2">
      <c r="G170" t="s">
        <v>37</v>
      </c>
      <c r="H170" s="1">
        <f>_xlfn.STDEV.S(H4:H167)</f>
        <v>9.4300615168580154E-2</v>
      </c>
      <c r="P170" t="s">
        <v>37</v>
      </c>
      <c r="Q170" s="1">
        <f>_xlfn.STDEV.S(Q4:Q167)</f>
        <v>0.17843002341226985</v>
      </c>
      <c r="Z170" t="s">
        <v>37</v>
      </c>
      <c r="AA170" s="1">
        <f>_xlfn.STDEV.S(AA4:AA167)</f>
        <v>0.11327179072422756</v>
      </c>
    </row>
    <row r="173" spans="1:27" x14ac:dyDescent="0.2">
      <c r="V173" t="s">
        <v>38</v>
      </c>
      <c r="X173">
        <f>CORREL(AA4:AA167,H4:H167)</f>
        <v>0.45263178788014291</v>
      </c>
    </row>
    <row r="174" spans="1:27" x14ac:dyDescent="0.2">
      <c r="V174" t="s">
        <v>39</v>
      </c>
      <c r="X174">
        <f>CORREL(AA4:AA167,Q4:Q167)</f>
        <v>0.11199326654232777</v>
      </c>
    </row>
    <row r="195" spans="2:8" x14ac:dyDescent="0.2">
      <c r="G195" t="s">
        <v>40</v>
      </c>
      <c r="H195">
        <f>CORREL(H4:H167,Q4:Q167)</f>
        <v>0.33662997313252141</v>
      </c>
    </row>
    <row r="196" spans="2:8" x14ac:dyDescent="0.2">
      <c r="G196" t="s">
        <v>41</v>
      </c>
      <c r="H196">
        <v>-0.5</v>
      </c>
    </row>
    <row r="198" spans="2:8" x14ac:dyDescent="0.2">
      <c r="B198" s="5" t="s">
        <v>42</v>
      </c>
      <c r="C198" s="5"/>
      <c r="D198" s="5"/>
      <c r="E198" s="5"/>
    </row>
    <row r="199" spans="2:8" x14ac:dyDescent="0.2">
      <c r="B199" t="s">
        <v>43</v>
      </c>
      <c r="C199" t="s">
        <v>44</v>
      </c>
      <c r="D199" t="s">
        <v>45</v>
      </c>
      <c r="E199" t="s">
        <v>46</v>
      </c>
      <c r="F199" t="s">
        <v>47</v>
      </c>
    </row>
    <row r="200" spans="2:8" x14ac:dyDescent="0.2">
      <c r="B200">
        <v>-0.25</v>
      </c>
      <c r="C200">
        <f>1-B200</f>
        <v>1.25</v>
      </c>
      <c r="D200" s="1">
        <f>SQRT(B200^2*$H$170^2+C200^2*$Q$170^2+2*$H$170*$Q$170*$H$195*B200*C200)*SQRT(12)</f>
        <v>0.74909088543882574</v>
      </c>
      <c r="E200" s="1">
        <f>SQRT(B200^2*$H$170^2+C200^2*$Q$170^2+2*$H$170*$Q$170*$H$196*B200*C200)*SQRT(12)</f>
        <v>0.81652682545738708</v>
      </c>
      <c r="F200" s="1">
        <f t="shared" ref="F200:F260" si="12">12*(B200*$H$169+C200*$Q$169)</f>
        <v>0.63369755020728902</v>
      </c>
    </row>
    <row r="201" spans="2:8" x14ac:dyDescent="0.2">
      <c r="B201">
        <f>B200+0.025</f>
        <v>-0.22500000000000001</v>
      </c>
      <c r="C201">
        <f t="shared" ref="C201:C260" si="13">1-B201</f>
        <v>1.2250000000000001</v>
      </c>
      <c r="D201" s="1">
        <f t="shared" ref="D201:D260" si="14">SQRT(B201^2*$H$170^2+C201^2*$Q$170^2+2*$H$170*$Q$170*$H$195*B201*C201)*SQRT(12)</f>
        <v>0.73569257258632192</v>
      </c>
      <c r="E201" s="1">
        <f t="shared" ref="E201:E260" si="15">SQRT(B201^2*$H$170^2+C201^2*$Q$170^2+2*$H$170*$Q$170*$H$196*B201*C201)*SQRT(12)</f>
        <v>0.79646980668540324</v>
      </c>
      <c r="F201" s="1">
        <f t="shared" si="12"/>
        <v>0.6227264909262592</v>
      </c>
    </row>
    <row r="202" spans="2:8" x14ac:dyDescent="0.2">
      <c r="B202">
        <f t="shared" ref="B202:B260" si="16">B201+0.025</f>
        <v>-0.2</v>
      </c>
      <c r="C202">
        <f t="shared" si="13"/>
        <v>1.2</v>
      </c>
      <c r="D202" s="1">
        <f t="shared" si="14"/>
        <v>0.7223510168646452</v>
      </c>
      <c r="E202" s="1">
        <f t="shared" si="15"/>
        <v>0.77645063483467802</v>
      </c>
      <c r="F202" s="1">
        <f t="shared" si="12"/>
        <v>0.61175543164522939</v>
      </c>
    </row>
    <row r="203" spans="2:8" x14ac:dyDescent="0.2">
      <c r="B203">
        <f t="shared" si="16"/>
        <v>-0.17500000000000002</v>
      </c>
      <c r="C203">
        <f t="shared" si="13"/>
        <v>1.175</v>
      </c>
      <c r="D203" s="1">
        <f t="shared" si="14"/>
        <v>0.70906942203682954</v>
      </c>
      <c r="E203" s="1">
        <f t="shared" si="15"/>
        <v>0.75647231463721909</v>
      </c>
      <c r="F203" s="1">
        <f t="shared" si="12"/>
        <v>0.60078437236419968</v>
      </c>
    </row>
    <row r="204" spans="2:8" x14ac:dyDescent="0.2">
      <c r="B204">
        <f t="shared" si="16"/>
        <v>-0.15000000000000002</v>
      </c>
      <c r="C204">
        <f t="shared" si="13"/>
        <v>1.1499999999999999</v>
      </c>
      <c r="D204" s="1">
        <f t="shared" si="14"/>
        <v>0.69585122150173007</v>
      </c>
      <c r="E204" s="1">
        <f t="shared" si="15"/>
        <v>0.73653817035760927</v>
      </c>
      <c r="F204" s="1">
        <f t="shared" si="12"/>
        <v>0.58981331308316975</v>
      </c>
    </row>
    <row r="205" spans="2:8" x14ac:dyDescent="0.2">
      <c r="B205">
        <f t="shared" si="16"/>
        <v>-0.12500000000000003</v>
      </c>
      <c r="C205">
        <f t="shared" si="13"/>
        <v>1.125</v>
      </c>
      <c r="D205" s="1">
        <f t="shared" si="14"/>
        <v>0.68270009752365368</v>
      </c>
      <c r="E205" s="1">
        <f t="shared" si="15"/>
        <v>0.71665188835208116</v>
      </c>
      <c r="F205" s="1">
        <f t="shared" si="12"/>
        <v>0.57884225380214005</v>
      </c>
    </row>
    <row r="206" spans="2:8" x14ac:dyDescent="0.2">
      <c r="B206">
        <f t="shared" si="16"/>
        <v>-0.10000000000000003</v>
      </c>
      <c r="C206">
        <f t="shared" si="13"/>
        <v>1.1000000000000001</v>
      </c>
      <c r="D206" s="1">
        <f t="shared" si="14"/>
        <v>0.66962000220103401</v>
      </c>
      <c r="E206" s="1">
        <f t="shared" si="15"/>
        <v>0.69681756641692005</v>
      </c>
      <c r="F206" s="1">
        <f t="shared" si="12"/>
        <v>0.56787119452111035</v>
      </c>
    </row>
    <row r="207" spans="2:8" x14ac:dyDescent="0.2">
      <c r="B207">
        <f t="shared" si="16"/>
        <v>-7.5000000000000039E-2</v>
      </c>
      <c r="C207">
        <f t="shared" si="13"/>
        <v>1.075</v>
      </c>
      <c r="D207" s="1">
        <f t="shared" si="14"/>
        <v>0.65661518032419031</v>
      </c>
      <c r="E207" s="1">
        <f t="shared" si="15"/>
        <v>0.677039771180039</v>
      </c>
      <c r="F207" s="1">
        <f t="shared" si="12"/>
        <v>0.55690013524008053</v>
      </c>
    </row>
    <row r="208" spans="2:8" x14ac:dyDescent="0.2">
      <c r="B208">
        <f t="shared" si="16"/>
        <v>-5.0000000000000037E-2</v>
      </c>
      <c r="C208">
        <f t="shared" si="13"/>
        <v>1.05</v>
      </c>
      <c r="D208" s="1">
        <f t="shared" si="14"/>
        <v>0.6436901942799621</v>
      </c>
      <c r="E208" s="1">
        <f t="shared" si="15"/>
        <v>0.65732360504972465</v>
      </c>
      <c r="F208" s="1">
        <f t="shared" si="12"/>
        <v>0.54592907595905071</v>
      </c>
    </row>
    <row r="209" spans="2:6" x14ac:dyDescent="0.2">
      <c r="B209">
        <f t="shared" si="16"/>
        <v>-2.5000000000000036E-2</v>
      </c>
      <c r="C209">
        <f t="shared" si="13"/>
        <v>1.0250000000000001</v>
      </c>
      <c r="D209" s="1">
        <f t="shared" si="14"/>
        <v>0.63084995116725795</v>
      </c>
      <c r="E209" s="1">
        <f t="shared" si="15"/>
        <v>0.63767478455348958</v>
      </c>
      <c r="F209" s="1">
        <f t="shared" si="12"/>
        <v>0.53495801667802101</v>
      </c>
    </row>
    <row r="210" spans="2:6" x14ac:dyDescent="0.2">
      <c r="B210">
        <f t="shared" si="16"/>
        <v>-3.4694469519536142E-17</v>
      </c>
      <c r="C210">
        <f t="shared" si="13"/>
        <v>1</v>
      </c>
      <c r="D210" s="1">
        <f t="shared" si="14"/>
        <v>0.61809973229151127</v>
      </c>
      <c r="E210" s="1">
        <f t="shared" si="15"/>
        <v>0.61809973229151127</v>
      </c>
      <c r="F210" s="1">
        <f t="shared" si="12"/>
        <v>0.52398695739699108</v>
      </c>
    </row>
    <row r="211" spans="2:6" x14ac:dyDescent="0.2">
      <c r="B211">
        <f t="shared" si="16"/>
        <v>2.4999999999999967E-2</v>
      </c>
      <c r="C211">
        <f t="shared" si="13"/>
        <v>0.97500000000000009</v>
      </c>
      <c r="D211" s="1">
        <f t="shared" si="14"/>
        <v>0.60544522520661959</v>
      </c>
      <c r="E211" s="1">
        <f t="shared" si="15"/>
        <v>0.59860568521027491</v>
      </c>
      <c r="F211" s="1">
        <f t="shared" si="12"/>
        <v>0.51301589811596138</v>
      </c>
    </row>
    <row r="212" spans="2:6" x14ac:dyDescent="0.2">
      <c r="B212">
        <f t="shared" si="16"/>
        <v>4.9999999999999968E-2</v>
      </c>
      <c r="C212">
        <f t="shared" si="13"/>
        <v>0.95000000000000007</v>
      </c>
      <c r="D212" s="1">
        <f t="shared" si="14"/>
        <v>0.59289255846881772</v>
      </c>
      <c r="E212" s="1">
        <f t="shared" si="15"/>
        <v>0.57920082249338478</v>
      </c>
      <c r="F212" s="1">
        <f t="shared" si="12"/>
        <v>0.50204483883493167</v>
      </c>
    </row>
    <row r="213" spans="2:6" x14ac:dyDescent="0.2">
      <c r="B213">
        <f t="shared" si="16"/>
        <v>7.4999999999999969E-2</v>
      </c>
      <c r="C213">
        <f t="shared" si="13"/>
        <v>0.92500000000000004</v>
      </c>
      <c r="D213" s="1">
        <f t="shared" si="14"/>
        <v>0.58044833925635175</v>
      </c>
      <c r="E213" s="1">
        <f t="shared" si="15"/>
        <v>0.5598944170928033</v>
      </c>
      <c r="F213" s="1">
        <f t="shared" si="12"/>
        <v>0.49107377955390175</v>
      </c>
    </row>
    <row r="214" spans="2:6" x14ac:dyDescent="0.2">
      <c r="B214">
        <f t="shared" si="16"/>
        <v>9.9999999999999978E-2</v>
      </c>
      <c r="C214">
        <f t="shared" si="13"/>
        <v>0.9</v>
      </c>
      <c r="D214" s="1">
        <f t="shared" si="14"/>
        <v>0.5681196939895351</v>
      </c>
      <c r="E214" s="1">
        <f t="shared" si="15"/>
        <v>0.54069701581393315</v>
      </c>
      <c r="F214" s="1">
        <f t="shared" si="12"/>
        <v>0.48010272027287193</v>
      </c>
    </row>
    <row r="215" spans="2:6" x14ac:dyDescent="0.2">
      <c r="B215">
        <f t="shared" si="16"/>
        <v>0.12499999999999997</v>
      </c>
      <c r="C215">
        <f t="shared" si="13"/>
        <v>0.875</v>
      </c>
      <c r="D215" s="1">
        <f t="shared" si="14"/>
        <v>0.55591431205503172</v>
      </c>
      <c r="E215" s="1">
        <f t="shared" si="15"/>
        <v>0.5216206539547884</v>
      </c>
      <c r="F215" s="1">
        <f t="shared" si="12"/>
        <v>0.46913166099184211</v>
      </c>
    </row>
    <row r="216" spans="2:6" x14ac:dyDescent="0.2">
      <c r="B216">
        <f t="shared" si="16"/>
        <v>0.14999999999999997</v>
      </c>
      <c r="C216">
        <f t="shared" si="13"/>
        <v>0.85000000000000009</v>
      </c>
      <c r="D216" s="1">
        <f t="shared" si="14"/>
        <v>0.5438404926925039</v>
      </c>
      <c r="E216" s="1">
        <f t="shared" si="15"/>
        <v>0.50267911181794267</v>
      </c>
      <c r="F216" s="1">
        <f t="shared" si="12"/>
        <v>0.45816060171081252</v>
      </c>
    </row>
    <row r="217" spans="2:6" x14ac:dyDescent="0.2">
      <c r="B217">
        <f t="shared" si="16"/>
        <v>0.17499999999999996</v>
      </c>
      <c r="C217">
        <f t="shared" si="13"/>
        <v>0.82500000000000007</v>
      </c>
      <c r="D217" s="1">
        <f t="shared" si="14"/>
        <v>0.53190719503686112</v>
      </c>
      <c r="E217" s="1">
        <f t="shared" si="15"/>
        <v>0.48388822199724602</v>
      </c>
      <c r="F217" s="1">
        <f t="shared" si="12"/>
        <v>0.4471895424297827</v>
      </c>
    </row>
    <row r="218" spans="2:6" x14ac:dyDescent="0.2">
      <c r="B218">
        <f t="shared" si="16"/>
        <v>0.19999999999999996</v>
      </c>
      <c r="C218">
        <f t="shared" si="13"/>
        <v>0.8</v>
      </c>
      <c r="D218" s="1">
        <f t="shared" si="14"/>
        <v>0.52012409122005454</v>
      </c>
      <c r="E218" s="1">
        <f t="shared" si="15"/>
        <v>0.46526623821309293</v>
      </c>
      <c r="F218" s="1">
        <f t="shared" si="12"/>
        <v>0.43621848314875289</v>
      </c>
    </row>
    <row r="219" spans="2:6" x14ac:dyDescent="0.2">
      <c r="B219">
        <f t="shared" si="16"/>
        <v>0.22499999999999995</v>
      </c>
      <c r="C219">
        <f t="shared" si="13"/>
        <v>0.77500000000000002</v>
      </c>
      <c r="D219" s="1">
        <f t="shared" si="14"/>
        <v>0.50850162231653084</v>
      </c>
      <c r="E219" s="1">
        <f t="shared" si="15"/>
        <v>0.44683427862910746</v>
      </c>
      <c r="F219" s="1">
        <f t="shared" si="12"/>
        <v>0.42524742386772313</v>
      </c>
    </row>
    <row r="220" spans="2:6" x14ac:dyDescent="0.2">
      <c r="B220">
        <f t="shared" si="16"/>
        <v>0.24999999999999994</v>
      </c>
      <c r="C220">
        <f t="shared" si="13"/>
        <v>0.75</v>
      </c>
      <c r="D220" s="1">
        <f t="shared" si="14"/>
        <v>0.49705105675891059</v>
      </c>
      <c r="E220" s="1">
        <f t="shared" si="15"/>
        <v>0.42861685897635099</v>
      </c>
      <c r="F220" s="1">
        <f t="shared" si="12"/>
        <v>0.41427636458669326</v>
      </c>
    </row>
    <row r="221" spans="2:6" x14ac:dyDescent="0.2">
      <c r="B221">
        <f t="shared" si="16"/>
        <v>0.27499999999999997</v>
      </c>
      <c r="C221">
        <f t="shared" si="13"/>
        <v>0.72500000000000009</v>
      </c>
      <c r="D221" s="1">
        <f t="shared" si="14"/>
        <v>0.4857845506469981</v>
      </c>
      <c r="E221" s="1">
        <f t="shared" si="15"/>
        <v>0.41064253328562722</v>
      </c>
      <c r="F221" s="1">
        <f t="shared" si="12"/>
        <v>0.4033053053056635</v>
      </c>
    </row>
    <row r="222" spans="2:6" x14ac:dyDescent="0.2">
      <c r="B222">
        <f t="shared" si="16"/>
        <v>0.3</v>
      </c>
      <c r="C222">
        <f t="shared" si="13"/>
        <v>0.7</v>
      </c>
      <c r="D222" s="1">
        <f t="shared" si="14"/>
        <v>0.47471520911490905</v>
      </c>
      <c r="E222" s="1">
        <f t="shared" si="15"/>
        <v>0.39294466225086661</v>
      </c>
      <c r="F222" s="1">
        <f t="shared" si="12"/>
        <v>0.39233424602463368</v>
      </c>
    </row>
    <row r="223" spans="2:6" x14ac:dyDescent="0.2">
      <c r="B223">
        <f t="shared" si="16"/>
        <v>0.32500000000000001</v>
      </c>
      <c r="C223">
        <f t="shared" si="13"/>
        <v>0.67500000000000004</v>
      </c>
      <c r="D223" s="1">
        <f t="shared" si="14"/>
        <v>0.46385714759855534</v>
      </c>
      <c r="E223" s="1">
        <f t="shared" si="15"/>
        <v>0.37556233057028471</v>
      </c>
      <c r="F223" s="1">
        <f t="shared" si="12"/>
        <v>0.38136318674360392</v>
      </c>
    </row>
    <row r="224" spans="2:6" x14ac:dyDescent="0.2">
      <c r="B224">
        <f t="shared" si="16"/>
        <v>0.35000000000000003</v>
      </c>
      <c r="C224">
        <f t="shared" si="13"/>
        <v>0.64999999999999991</v>
      </c>
      <c r="D224" s="1">
        <f t="shared" si="14"/>
        <v>0.45322555144990873</v>
      </c>
      <c r="E224" s="1">
        <f t="shared" si="15"/>
        <v>0.35854143386650017</v>
      </c>
      <c r="F224" s="1">
        <f t="shared" si="12"/>
        <v>0.37039212746257405</v>
      </c>
    </row>
    <row r="225" spans="2:6" x14ac:dyDescent="0.2">
      <c r="B225">
        <f t="shared" si="16"/>
        <v>0.37500000000000006</v>
      </c>
      <c r="C225">
        <f t="shared" si="13"/>
        <v>0.625</v>
      </c>
      <c r="D225" s="1">
        <f t="shared" si="14"/>
        <v>0.44283673186788586</v>
      </c>
      <c r="E225" s="1">
        <f t="shared" si="15"/>
        <v>0.34193595095929008</v>
      </c>
      <c r="F225" s="1">
        <f t="shared" si="12"/>
        <v>0.35942106818154435</v>
      </c>
    </row>
    <row r="226" spans="2:6" x14ac:dyDescent="0.2">
      <c r="B226">
        <f t="shared" si="16"/>
        <v>0.40000000000000008</v>
      </c>
      <c r="C226">
        <f t="shared" si="13"/>
        <v>0.59999999999999987</v>
      </c>
      <c r="D226" s="1">
        <f t="shared" si="14"/>
        <v>0.43270817555407454</v>
      </c>
      <c r="E226" s="1">
        <f t="shared" si="15"/>
        <v>0.32580940505385664</v>
      </c>
      <c r="F226" s="1">
        <f t="shared" si="12"/>
        <v>0.34845000890051447</v>
      </c>
    </row>
    <row r="227" spans="2:6" x14ac:dyDescent="0.2">
      <c r="B227">
        <f t="shared" si="16"/>
        <v>0.4250000000000001</v>
      </c>
      <c r="C227">
        <f t="shared" si="13"/>
        <v>0.57499999999999996</v>
      </c>
      <c r="D227" s="1">
        <f t="shared" si="14"/>
        <v>0.42285858485644079</v>
      </c>
      <c r="E227" s="1">
        <f t="shared" si="15"/>
        <v>0.31023649267677728</v>
      </c>
      <c r="F227" s="1">
        <f t="shared" si="12"/>
        <v>0.33747894961948477</v>
      </c>
    </row>
    <row r="228" spans="2:6" x14ac:dyDescent="0.2">
      <c r="B228">
        <f t="shared" si="16"/>
        <v>0.45000000000000012</v>
      </c>
      <c r="C228">
        <f t="shared" si="13"/>
        <v>0.54999999999999982</v>
      </c>
      <c r="D228" s="1">
        <f t="shared" si="14"/>
        <v>0.41330790444630694</v>
      </c>
      <c r="E228" s="1">
        <f t="shared" si="15"/>
        <v>0.29530481448658091</v>
      </c>
      <c r="F228" s="1">
        <f t="shared" si="12"/>
        <v>0.3265078903384549</v>
      </c>
    </row>
    <row r="229" spans="2:6" x14ac:dyDescent="0.2">
      <c r="B229">
        <f t="shared" si="16"/>
        <v>0.47500000000000014</v>
      </c>
      <c r="C229">
        <f t="shared" si="13"/>
        <v>0.52499999999999991</v>
      </c>
      <c r="D229" s="1">
        <f t="shared" si="14"/>
        <v>0.40407732980749306</v>
      </c>
      <c r="E229" s="1">
        <f t="shared" si="15"/>
        <v>0.2811165676961177</v>
      </c>
      <c r="F229" s="1">
        <f t="shared" si="12"/>
        <v>0.31553683105742519</v>
      </c>
    </row>
    <row r="230" spans="2:6" x14ac:dyDescent="0.2">
      <c r="B230">
        <f t="shared" si="16"/>
        <v>0.50000000000000011</v>
      </c>
      <c r="C230">
        <f t="shared" si="13"/>
        <v>0.49999999999999989</v>
      </c>
      <c r="D230" s="1">
        <f t="shared" si="14"/>
        <v>0.3951892920442801</v>
      </c>
      <c r="E230" s="1">
        <f t="shared" si="15"/>
        <v>0.26778994550069235</v>
      </c>
      <c r="F230" s="1">
        <f t="shared" si="12"/>
        <v>0.30456577177639538</v>
      </c>
    </row>
    <row r="231" spans="2:6" x14ac:dyDescent="0.2">
      <c r="B231">
        <f t="shared" si="16"/>
        <v>0.52500000000000013</v>
      </c>
      <c r="C231">
        <f t="shared" si="13"/>
        <v>0.47499999999999987</v>
      </c>
      <c r="D231" s="1">
        <f t="shared" si="14"/>
        <v>0.38666741280345202</v>
      </c>
      <c r="E231" s="1">
        <f t="shared" si="15"/>
        <v>0.25545982911801929</v>
      </c>
      <c r="F231" s="1">
        <f t="shared" si="12"/>
        <v>0.29359471249536556</v>
      </c>
    </row>
    <row r="232" spans="2:6" x14ac:dyDescent="0.2">
      <c r="B232">
        <f t="shared" si="16"/>
        <v>0.55000000000000016</v>
      </c>
      <c r="C232">
        <f t="shared" si="13"/>
        <v>0.44999999999999984</v>
      </c>
      <c r="D232" s="1">
        <f t="shared" si="14"/>
        <v>0.37853642255048714</v>
      </c>
      <c r="E232" s="1">
        <f t="shared" si="15"/>
        <v>0.24427716384974954</v>
      </c>
      <c r="F232" s="1">
        <f t="shared" si="12"/>
        <v>0.2826236532143358</v>
      </c>
    </row>
    <row r="233" spans="2:6" x14ac:dyDescent="0.2">
      <c r="B233">
        <f t="shared" si="16"/>
        <v>0.57500000000000018</v>
      </c>
      <c r="C233">
        <f t="shared" si="13"/>
        <v>0.42499999999999982</v>
      </c>
      <c r="D233" s="1">
        <f t="shared" si="14"/>
        <v>0.37082203516791817</v>
      </c>
      <c r="E233" s="1">
        <f t="shared" si="15"/>
        <v>0.23440622937045236</v>
      </c>
      <c r="F233" s="1">
        <f t="shared" si="12"/>
        <v>0.27165259393330599</v>
      </c>
    </row>
    <row r="234" spans="2:6" x14ac:dyDescent="0.2">
      <c r="B234">
        <f t="shared" si="16"/>
        <v>0.6000000000000002</v>
      </c>
      <c r="C234">
        <f t="shared" si="13"/>
        <v>0.3999999999999998</v>
      </c>
      <c r="D234" s="1">
        <f t="shared" si="14"/>
        <v>0.3635507720118093</v>
      </c>
      <c r="E234" s="1">
        <f t="shared" si="15"/>
        <v>0.2260189528791664</v>
      </c>
      <c r="F234" s="1">
        <f t="shared" si="12"/>
        <v>0.26068153465227617</v>
      </c>
    </row>
    <row r="235" spans="2:6" x14ac:dyDescent="0.2">
      <c r="B235">
        <f t="shared" si="16"/>
        <v>0.62500000000000022</v>
      </c>
      <c r="C235">
        <f t="shared" si="13"/>
        <v>0.37499999999999978</v>
      </c>
      <c r="D235" s="1">
        <f t="shared" si="14"/>
        <v>0.3567497293485144</v>
      </c>
      <c r="E235" s="1">
        <f t="shared" si="15"/>
        <v>0.21928564215935903</v>
      </c>
      <c r="F235" s="1">
        <f t="shared" si="12"/>
        <v>0.24971047537124641</v>
      </c>
    </row>
    <row r="236" spans="2:6" x14ac:dyDescent="0.2">
      <c r="B236">
        <f t="shared" si="16"/>
        <v>0.65000000000000024</v>
      </c>
      <c r="C236">
        <f t="shared" si="13"/>
        <v>0.34999999999999976</v>
      </c>
      <c r="D236" s="1">
        <f t="shared" si="14"/>
        <v>0.35044628467946981</v>
      </c>
      <c r="E236" s="1">
        <f t="shared" si="15"/>
        <v>0.21436221158967378</v>
      </c>
      <c r="F236" s="1">
        <f t="shared" si="12"/>
        <v>0.23873941609021659</v>
      </c>
    </row>
    <row r="237" spans="2:6" x14ac:dyDescent="0.2">
      <c r="B237">
        <f t="shared" si="16"/>
        <v>0.67500000000000027</v>
      </c>
      <c r="C237">
        <f t="shared" si="13"/>
        <v>0.32499999999999973</v>
      </c>
      <c r="D237" s="1">
        <f t="shared" si="14"/>
        <v>0.34466773999984346</v>
      </c>
      <c r="E237" s="1">
        <f t="shared" si="15"/>
        <v>0.21137516827128874</v>
      </c>
      <c r="F237" s="1">
        <f t="shared" si="12"/>
        <v>0.22776835680918678</v>
      </c>
    </row>
    <row r="238" spans="2:6" x14ac:dyDescent="0.2">
      <c r="B238">
        <f t="shared" si="16"/>
        <v>0.70000000000000029</v>
      </c>
      <c r="C238">
        <f t="shared" si="13"/>
        <v>0.29999999999999971</v>
      </c>
      <c r="D238" s="1">
        <f t="shared" si="14"/>
        <v>0.33944090360931073</v>
      </c>
      <c r="E238" s="1">
        <f t="shared" si="15"/>
        <v>0.21040699814773547</v>
      </c>
      <c r="F238" s="1">
        <f t="shared" si="12"/>
        <v>0.21679729752815696</v>
      </c>
    </row>
    <row r="239" spans="2:6" x14ac:dyDescent="0.2">
      <c r="B239">
        <f t="shared" si="16"/>
        <v>0.72500000000000031</v>
      </c>
      <c r="C239">
        <f t="shared" si="13"/>
        <v>0.27499999999999969</v>
      </c>
      <c r="D239" s="1">
        <f t="shared" si="14"/>
        <v>0.33479161665902124</v>
      </c>
      <c r="E239" s="1">
        <f t="shared" si="15"/>
        <v>0.21148542994989664</v>
      </c>
      <c r="F239" s="1">
        <f t="shared" si="12"/>
        <v>0.2058262382471272</v>
      </c>
    </row>
    <row r="240" spans="2:6" x14ac:dyDescent="0.2">
      <c r="B240">
        <f t="shared" si="16"/>
        <v>0.75000000000000033</v>
      </c>
      <c r="C240">
        <f t="shared" si="13"/>
        <v>0.24999999999999967</v>
      </c>
      <c r="D240" s="1">
        <f t="shared" si="14"/>
        <v>0.33074423596302727</v>
      </c>
      <c r="E240" s="1">
        <f t="shared" si="15"/>
        <v>0.21457960852879304</v>
      </c>
      <c r="F240" s="1">
        <f t="shared" si="12"/>
        <v>0.19485517896609741</v>
      </c>
    </row>
    <row r="241" spans="2:6" x14ac:dyDescent="0.2">
      <c r="B241">
        <f t="shared" si="16"/>
        <v>0.77500000000000036</v>
      </c>
      <c r="C241">
        <f t="shared" si="13"/>
        <v>0.22499999999999964</v>
      </c>
      <c r="D241" s="1">
        <f t="shared" si="14"/>
        <v>0.32732109030113271</v>
      </c>
      <c r="E241" s="1">
        <f t="shared" si="15"/>
        <v>0.21960434607578569</v>
      </c>
      <c r="F241" s="1">
        <f t="shared" si="12"/>
        <v>0.1838841196850676</v>
      </c>
    </row>
    <row r="242" spans="2:6" x14ac:dyDescent="0.2">
      <c r="B242">
        <f t="shared" si="16"/>
        <v>0.80000000000000038</v>
      </c>
      <c r="C242">
        <f t="shared" si="13"/>
        <v>0.19999999999999962</v>
      </c>
      <c r="D242" s="1">
        <f t="shared" si="14"/>
        <v>0.32454193286018967</v>
      </c>
      <c r="E242" s="1">
        <f t="shared" si="15"/>
        <v>0.22643115584676679</v>
      </c>
      <c r="F242" s="1">
        <f t="shared" si="12"/>
        <v>0.17291306040403781</v>
      </c>
    </row>
    <row r="243" spans="2:6" x14ac:dyDescent="0.2">
      <c r="B243">
        <f t="shared" si="16"/>
        <v>0.8250000000000004</v>
      </c>
      <c r="C243">
        <f t="shared" si="13"/>
        <v>0.1749999999999996</v>
      </c>
      <c r="D243" s="1">
        <f t="shared" si="14"/>
        <v>0.32242341681224618</v>
      </c>
      <c r="E243" s="1">
        <f t="shared" si="15"/>
        <v>0.23490297351152897</v>
      </c>
      <c r="F243" s="1">
        <f t="shared" si="12"/>
        <v>0.16194200112300799</v>
      </c>
    </row>
    <row r="244" spans="2:6" x14ac:dyDescent="0.2">
      <c r="B244">
        <f t="shared" si="16"/>
        <v>0.85000000000000042</v>
      </c>
      <c r="C244">
        <f t="shared" si="13"/>
        <v>0.14999999999999958</v>
      </c>
      <c r="D244" s="1">
        <f t="shared" si="14"/>
        <v>0.32097862347621997</v>
      </c>
      <c r="E244" s="1">
        <f t="shared" si="15"/>
        <v>0.24484910597088028</v>
      </c>
      <c r="F244" s="1">
        <f t="shared" si="12"/>
        <v>0.15097094184197821</v>
      </c>
    </row>
    <row r="245" spans="2:6" x14ac:dyDescent="0.2">
      <c r="B245">
        <f t="shared" si="16"/>
        <v>0.87500000000000044</v>
      </c>
      <c r="C245">
        <f t="shared" si="13"/>
        <v>0.12499999999999956</v>
      </c>
      <c r="D245" s="1">
        <f t="shared" si="14"/>
        <v>0.32021667233928425</v>
      </c>
      <c r="E245" s="1">
        <f t="shared" si="15"/>
        <v>0.25609783585311025</v>
      </c>
      <c r="F245" s="1">
        <f t="shared" si="12"/>
        <v>0.13999988256094842</v>
      </c>
    </row>
    <row r="246" spans="2:6" x14ac:dyDescent="0.2">
      <c r="B246">
        <f t="shared" si="16"/>
        <v>0.90000000000000047</v>
      </c>
      <c r="C246">
        <f t="shared" si="13"/>
        <v>9.9999999999999534E-2</v>
      </c>
      <c r="D246" s="1">
        <f t="shared" si="14"/>
        <v>0.32014243900949779</v>
      </c>
      <c r="E246" s="1">
        <f t="shared" si="15"/>
        <v>0.26848548837186664</v>
      </c>
      <c r="F246" s="1">
        <f t="shared" si="12"/>
        <v>0.12902882327991863</v>
      </c>
    </row>
    <row r="247" spans="2:6" x14ac:dyDescent="0.2">
      <c r="B247">
        <f t="shared" si="16"/>
        <v>0.92500000000000049</v>
      </c>
      <c r="C247">
        <f t="shared" si="13"/>
        <v>7.4999999999999512E-2</v>
      </c>
      <c r="D247" s="1">
        <f t="shared" si="14"/>
        <v>0.32075640096715996</v>
      </c>
      <c r="E247" s="1">
        <f t="shared" si="15"/>
        <v>0.28186193873532994</v>
      </c>
      <c r="F247" s="1">
        <f t="shared" si="12"/>
        <v>0.11805776399888883</v>
      </c>
    </row>
    <row r="248" spans="2:6" x14ac:dyDescent="0.2">
      <c r="B248">
        <f t="shared" si="16"/>
        <v>0.95000000000000051</v>
      </c>
      <c r="C248">
        <f t="shared" si="13"/>
        <v>4.9999999999999489E-2</v>
      </c>
      <c r="D248" s="1">
        <f t="shared" si="14"/>
        <v>0.32205462232890086</v>
      </c>
      <c r="E248" s="1">
        <f t="shared" si="15"/>
        <v>0.29609320602256978</v>
      </c>
      <c r="F248" s="1">
        <f t="shared" si="12"/>
        <v>0.10708670471785903</v>
      </c>
    </row>
    <row r="249" spans="2:6" x14ac:dyDescent="0.2">
      <c r="B249">
        <f t="shared" si="16"/>
        <v>0.97500000000000053</v>
      </c>
      <c r="C249">
        <f t="shared" si="13"/>
        <v>2.4999999999999467E-2</v>
      </c>
      <c r="D249" s="1">
        <f t="shared" si="14"/>
        <v>0.32402887874534642</v>
      </c>
      <c r="E249" s="1">
        <f t="shared" si="15"/>
        <v>0.31106198723330852</v>
      </c>
      <c r="F249" s="1">
        <f t="shared" si="12"/>
        <v>9.6115645436829239E-2</v>
      </c>
    </row>
    <row r="250" spans="2:6" x14ac:dyDescent="0.2">
      <c r="B250">
        <f t="shared" si="16"/>
        <v>1.0000000000000004</v>
      </c>
      <c r="C250">
        <f t="shared" si="13"/>
        <v>0</v>
      </c>
      <c r="D250" s="1">
        <f t="shared" si="14"/>
        <v>0.32666691331396247</v>
      </c>
      <c r="E250" s="1">
        <f t="shared" si="15"/>
        <v>0.32666691331396247</v>
      </c>
      <c r="F250" s="1">
        <f t="shared" si="12"/>
        <v>8.5144586155799729E-2</v>
      </c>
    </row>
    <row r="251" spans="2:6" x14ac:dyDescent="0.2">
      <c r="B251">
        <f t="shared" si="16"/>
        <v>1.0250000000000004</v>
      </c>
      <c r="C251">
        <f t="shared" si="13"/>
        <v>-2.5000000000000355E-2</v>
      </c>
      <c r="D251" s="1">
        <f t="shared" si="14"/>
        <v>0.32995280532634846</v>
      </c>
      <c r="E251" s="1">
        <f t="shared" si="15"/>
        <v>0.34282112494759553</v>
      </c>
      <c r="F251" s="1">
        <f t="shared" si="12"/>
        <v>7.4173526874769732E-2</v>
      </c>
    </row>
    <row r="252" spans="2:6" x14ac:dyDescent="0.2">
      <c r="B252">
        <f t="shared" si="16"/>
        <v>1.0500000000000003</v>
      </c>
      <c r="C252">
        <f t="shared" si="13"/>
        <v>-5.0000000000000266E-2</v>
      </c>
      <c r="D252" s="1">
        <f t="shared" si="14"/>
        <v>0.33386742687320148</v>
      </c>
      <c r="E252" s="1">
        <f t="shared" si="15"/>
        <v>0.35945057277784892</v>
      </c>
      <c r="F252" s="1">
        <f t="shared" si="12"/>
        <v>6.320246759374E-2</v>
      </c>
    </row>
    <row r="253" spans="2:6" x14ac:dyDescent="0.2">
      <c r="B253">
        <f t="shared" si="16"/>
        <v>1.0750000000000002</v>
      </c>
      <c r="C253">
        <f t="shared" si="13"/>
        <v>-7.5000000000000178E-2</v>
      </c>
      <c r="D253" s="1">
        <f t="shared" si="14"/>
        <v>0.33838895845858785</v>
      </c>
      <c r="E253" s="1">
        <f t="shared" si="15"/>
        <v>0.37649228934207735</v>
      </c>
      <c r="F253" s="1">
        <f t="shared" si="12"/>
        <v>5.2231408312710247E-2</v>
      </c>
    </row>
    <row r="254" spans="2:6" x14ac:dyDescent="0.2">
      <c r="B254">
        <f t="shared" si="16"/>
        <v>1.1000000000000001</v>
      </c>
      <c r="C254">
        <f t="shared" si="13"/>
        <v>-0.10000000000000009</v>
      </c>
      <c r="D254" s="1">
        <f t="shared" si="14"/>
        <v>0.34349343397216953</v>
      </c>
      <c r="E254" s="1">
        <f t="shared" si="15"/>
        <v>0.39389276802383577</v>
      </c>
      <c r="F254" s="1">
        <f t="shared" si="12"/>
        <v>4.1260349031680493E-2</v>
      </c>
    </row>
    <row r="255" spans="2:6" x14ac:dyDescent="0.2">
      <c r="B255">
        <f t="shared" si="16"/>
        <v>1.125</v>
      </c>
      <c r="C255">
        <f t="shared" si="13"/>
        <v>-0.125</v>
      </c>
      <c r="D255" s="1">
        <f t="shared" si="14"/>
        <v>0.34915528730472989</v>
      </c>
      <c r="E255" s="1">
        <f t="shared" si="15"/>
        <v>0.411606511820022</v>
      </c>
      <c r="F255" s="1">
        <f t="shared" si="12"/>
        <v>3.0289289750650761E-2</v>
      </c>
    </row>
    <row r="256" spans="2:6" x14ac:dyDescent="0.2">
      <c r="B256">
        <f t="shared" si="16"/>
        <v>1.1499999999999999</v>
      </c>
      <c r="C256">
        <f t="shared" si="13"/>
        <v>-0.14999999999999991</v>
      </c>
      <c r="D256" s="1">
        <f t="shared" si="14"/>
        <v>0.3553478769026962</v>
      </c>
      <c r="E256" s="1">
        <f t="shared" si="15"/>
        <v>0.42959477132239238</v>
      </c>
      <c r="F256" s="1">
        <f t="shared" si="12"/>
        <v>1.9318230469620997E-2</v>
      </c>
    </row>
    <row r="257" spans="2:6" x14ac:dyDescent="0.2">
      <c r="B257">
        <f t="shared" si="16"/>
        <v>1.1749999999999998</v>
      </c>
      <c r="C257">
        <f t="shared" si="13"/>
        <v>-0.17499999999999982</v>
      </c>
      <c r="D257" s="1">
        <f t="shared" si="14"/>
        <v>0.36204396981749187</v>
      </c>
      <c r="E257" s="1">
        <f t="shared" si="15"/>
        <v>0.44782446742686721</v>
      </c>
      <c r="F257" s="1">
        <f t="shared" si="12"/>
        <v>8.3471711885912542E-3</v>
      </c>
    </row>
    <row r="258" spans="2:6" x14ac:dyDescent="0.2">
      <c r="B258">
        <f t="shared" si="16"/>
        <v>1.1999999999999997</v>
      </c>
      <c r="C258">
        <f t="shared" si="13"/>
        <v>-0.19999999999999973</v>
      </c>
      <c r="D258" s="1">
        <f t="shared" si="14"/>
        <v>0.36921617250428529</v>
      </c>
      <c r="E258" s="1">
        <f t="shared" si="15"/>
        <v>0.46626728258425099</v>
      </c>
      <c r="F258" s="1">
        <f t="shared" si="12"/>
        <v>-2.6238880924384991E-3</v>
      </c>
    </row>
    <row r="259" spans="2:6" x14ac:dyDescent="0.2">
      <c r="B259">
        <f t="shared" si="16"/>
        <v>1.2249999999999996</v>
      </c>
      <c r="C259">
        <f t="shared" si="13"/>
        <v>-0.22499999999999964</v>
      </c>
      <c r="D259" s="1">
        <f t="shared" si="14"/>
        <v>0.37683730108863878</v>
      </c>
      <c r="E259" s="1">
        <f t="shared" si="15"/>
        <v>0.48489889986941842</v>
      </c>
      <c r="F259" s="1">
        <f t="shared" si="12"/>
        <v>-1.3594947373468232E-2</v>
      </c>
    </row>
    <row r="260" spans="2:6" x14ac:dyDescent="0.2">
      <c r="B260">
        <f t="shared" si="16"/>
        <v>1.2499999999999996</v>
      </c>
      <c r="C260">
        <f t="shared" si="13"/>
        <v>-0.24999999999999956</v>
      </c>
      <c r="D260" s="1">
        <f t="shared" si="14"/>
        <v>0.38488068857812874</v>
      </c>
      <c r="E260" s="1">
        <f t="shared" si="15"/>
        <v>0.50369836855440442</v>
      </c>
      <c r="F260" s="1">
        <f t="shared" si="12"/>
        <v>-2.4566006654497985E-2</v>
      </c>
    </row>
  </sheetData>
  <mergeCells count="4">
    <mergeCell ref="A1:G1"/>
    <mergeCell ref="J1:P1"/>
    <mergeCell ref="T1:AA1"/>
    <mergeCell ref="B198:E1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Optimal-Portfolio</vt:lpstr>
      <vt:lpstr>GM-VS-TSLA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Kopytov, Alexandr</dc:creator>
  <cp:lastModifiedBy>Teddy Tenetcha</cp:lastModifiedBy>
  <dcterms:created xsi:type="dcterms:W3CDTF">2024-08-07T23:23:20Z</dcterms:created>
  <dcterms:modified xsi:type="dcterms:W3CDTF">2025-06-29T23:56:49Z</dcterms:modified>
</cp:coreProperties>
</file>