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4.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5.xml" ContentType="application/vnd.openxmlformats-officedocument.themeOverrid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Administrator\Downloads\"/>
    </mc:Choice>
  </mc:AlternateContent>
  <xr:revisionPtr revIDLastSave="0" documentId="8_{6E8DE322-F083-4CF3-8D7F-F6896C3AE0F7}" xr6:coauthVersionLast="47" xr6:coauthVersionMax="47" xr10:uidLastSave="{00000000-0000-0000-0000-000000000000}"/>
  <bookViews>
    <workbookView xWindow="-110" yWindow="-110" windowWidth="19420" windowHeight="10420" firstSheet="3" activeTab="5" xr2:uid="{1470F2E4-BB4B-4B3A-AF56-6382FBBB351A}"/>
  </bookViews>
  <sheets>
    <sheet name="number of followers" sheetId="2" r:id="rId1"/>
    <sheet name="avg engagment" sheetId="3" r:id="rId2"/>
    <sheet name="following vs uploads" sheetId="4" r:id="rId3"/>
    <sheet name="like vs uploads" sheetId="5" r:id="rId4"/>
    <sheet name="top 10 sum of engagment" sheetId="6" r:id="rId5"/>
    <sheet name="dashboard" sheetId="8" r:id="rId6"/>
    <sheet name="Top 100 tiktokers in 2025" sheetId="1" r:id="rId7"/>
  </sheets>
  <definedNames>
    <definedName name="_xlnm._FilterDatabase" localSheetId="6" hidden="1">'Top 100 tiktokers in 2025'!$A$1:$I$101</definedName>
    <definedName name="Slicer_engaged_status">#N/A</definedName>
    <definedName name="Slicer_followers_status">#N/A</definedName>
    <definedName name="Slicer_following_status">#N/A</definedName>
    <definedName name="Slicer_uploads_status">#N/A</definedName>
  </definedNames>
  <calcPr calcId="191029"/>
  <pivotCaches>
    <pivotCache cacheId="3"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F2" i="1"/>
  <c r="H2" i="1"/>
  <c r="J2" i="1"/>
  <c r="K2" i="1"/>
  <c r="L2" i="1" s="1"/>
  <c r="M2" i="1"/>
  <c r="N2" i="1"/>
  <c r="D3" i="1"/>
  <c r="F3" i="1"/>
  <c r="H3" i="1"/>
  <c r="J3" i="1"/>
  <c r="K3" i="1"/>
  <c r="L3" i="1"/>
  <c r="M3" i="1"/>
  <c r="N3" i="1"/>
  <c r="D4" i="1"/>
  <c r="F4" i="1"/>
  <c r="H4" i="1"/>
  <c r="J4" i="1"/>
  <c r="K4" i="1"/>
  <c r="L4" i="1"/>
  <c r="M4" i="1"/>
  <c r="N4" i="1"/>
  <c r="D5" i="1"/>
  <c r="F5" i="1"/>
  <c r="H5" i="1"/>
  <c r="J5" i="1"/>
  <c r="K5" i="1"/>
  <c r="L5" i="1"/>
  <c r="M5" i="1"/>
  <c r="N5" i="1"/>
  <c r="D6" i="1"/>
  <c r="F6" i="1"/>
  <c r="H6" i="1"/>
  <c r="J6" i="1"/>
  <c r="K6" i="1"/>
  <c r="L6" i="1"/>
  <c r="M6" i="1"/>
  <c r="N6" i="1"/>
  <c r="D7" i="1"/>
  <c r="F7" i="1"/>
  <c r="H7" i="1"/>
  <c r="J7" i="1"/>
  <c r="K7" i="1"/>
  <c r="L7" i="1"/>
  <c r="M7" i="1"/>
  <c r="N7" i="1"/>
  <c r="D8" i="1"/>
  <c r="F8" i="1"/>
  <c r="H8" i="1"/>
  <c r="J8" i="1"/>
  <c r="K8" i="1"/>
  <c r="L8" i="1"/>
  <c r="M8" i="1"/>
  <c r="N8" i="1"/>
  <c r="D9" i="1"/>
  <c r="F9" i="1"/>
  <c r="H9" i="1"/>
  <c r="J9" i="1"/>
  <c r="K9" i="1"/>
  <c r="L9" i="1"/>
  <c r="M9" i="1"/>
  <c r="N9" i="1"/>
  <c r="D10" i="1"/>
  <c r="F10" i="1"/>
  <c r="H10" i="1"/>
  <c r="J10" i="1"/>
  <c r="K10" i="1"/>
  <c r="L10" i="1"/>
  <c r="M10" i="1"/>
  <c r="N10" i="1"/>
  <c r="D11" i="1"/>
  <c r="F11" i="1"/>
  <c r="H11" i="1"/>
  <c r="J11" i="1"/>
  <c r="K11" i="1"/>
  <c r="L11" i="1"/>
  <c r="M11" i="1"/>
  <c r="N11" i="1"/>
  <c r="D12" i="1"/>
  <c r="F12" i="1"/>
  <c r="H12" i="1"/>
  <c r="J12" i="1"/>
  <c r="K12" i="1"/>
  <c r="L12" i="1"/>
  <c r="M12" i="1"/>
  <c r="N12" i="1"/>
  <c r="D13" i="1"/>
  <c r="F13" i="1"/>
  <c r="H13" i="1"/>
  <c r="J13" i="1"/>
  <c r="K13" i="1"/>
  <c r="L13" i="1"/>
  <c r="M13" i="1"/>
  <c r="N13" i="1"/>
  <c r="D14" i="1"/>
  <c r="F14" i="1"/>
  <c r="H14" i="1"/>
  <c r="J14" i="1"/>
  <c r="K14" i="1"/>
  <c r="L14" i="1"/>
  <c r="M14" i="1"/>
  <c r="N14" i="1"/>
  <c r="D15" i="1"/>
  <c r="F15" i="1"/>
  <c r="H15" i="1"/>
  <c r="J15" i="1"/>
  <c r="K15" i="1"/>
  <c r="L15" i="1"/>
  <c r="M15" i="1"/>
  <c r="N15" i="1"/>
  <c r="D16" i="1"/>
  <c r="F16" i="1"/>
  <c r="H16" i="1"/>
  <c r="J16" i="1"/>
  <c r="K16" i="1"/>
  <c r="L16" i="1"/>
  <c r="M16" i="1"/>
  <c r="N16" i="1"/>
  <c r="D17" i="1"/>
  <c r="F17" i="1"/>
  <c r="H17" i="1"/>
  <c r="J17" i="1"/>
  <c r="K17" i="1"/>
  <c r="L17" i="1"/>
  <c r="M17" i="1"/>
  <c r="N17" i="1"/>
  <c r="D18" i="1"/>
  <c r="F18" i="1"/>
  <c r="H18" i="1"/>
  <c r="J18" i="1"/>
  <c r="K18" i="1"/>
  <c r="L18" i="1"/>
  <c r="M18" i="1"/>
  <c r="N18" i="1"/>
  <c r="D19" i="1"/>
  <c r="F19" i="1"/>
  <c r="H19" i="1"/>
  <c r="J19" i="1"/>
  <c r="K19" i="1"/>
  <c r="L19" i="1"/>
  <c r="M19" i="1"/>
  <c r="N19" i="1"/>
  <c r="D20" i="1"/>
  <c r="F20" i="1"/>
  <c r="H20" i="1"/>
  <c r="J20" i="1"/>
  <c r="K20" i="1"/>
  <c r="L20" i="1"/>
  <c r="M20" i="1"/>
  <c r="N20" i="1"/>
  <c r="D21" i="1"/>
  <c r="F21" i="1"/>
  <c r="H21" i="1"/>
  <c r="J21" i="1"/>
  <c r="K21" i="1"/>
  <c r="L21" i="1"/>
  <c r="M21" i="1"/>
  <c r="N21" i="1"/>
  <c r="D22" i="1"/>
  <c r="F22" i="1"/>
  <c r="H22" i="1"/>
  <c r="J22" i="1"/>
  <c r="K22" i="1"/>
  <c r="L22" i="1"/>
  <c r="M22" i="1"/>
  <c r="N22" i="1"/>
  <c r="D23" i="1"/>
  <c r="F23" i="1"/>
  <c r="H23" i="1"/>
  <c r="J23" i="1"/>
  <c r="K23" i="1"/>
  <c r="L23" i="1"/>
  <c r="M23" i="1"/>
  <c r="N23" i="1"/>
  <c r="D24" i="1"/>
  <c r="F24" i="1"/>
  <c r="H24" i="1"/>
  <c r="J24" i="1"/>
  <c r="K24" i="1"/>
  <c r="L24" i="1"/>
  <c r="M24" i="1"/>
  <c r="N24" i="1"/>
  <c r="D25" i="1"/>
  <c r="F25" i="1"/>
  <c r="H25" i="1"/>
  <c r="J25" i="1"/>
  <c r="K25" i="1"/>
  <c r="L25" i="1"/>
  <c r="M25" i="1"/>
  <c r="N25" i="1"/>
  <c r="D26" i="1"/>
  <c r="F26" i="1"/>
  <c r="H26" i="1"/>
  <c r="J26" i="1"/>
  <c r="K26" i="1"/>
  <c r="L26" i="1"/>
  <c r="M26" i="1"/>
  <c r="N26" i="1"/>
  <c r="D27" i="1"/>
  <c r="F27" i="1"/>
  <c r="H27" i="1"/>
  <c r="J27" i="1"/>
  <c r="K27" i="1"/>
  <c r="L27" i="1"/>
  <c r="M27" i="1"/>
  <c r="N27" i="1"/>
  <c r="D28" i="1"/>
  <c r="F28" i="1"/>
  <c r="H28" i="1"/>
  <c r="J28" i="1"/>
  <c r="K28" i="1"/>
  <c r="L28" i="1"/>
  <c r="M28" i="1"/>
  <c r="N28" i="1"/>
  <c r="D29" i="1"/>
  <c r="F29" i="1"/>
  <c r="H29" i="1"/>
  <c r="J29" i="1"/>
  <c r="K29" i="1"/>
  <c r="L29" i="1"/>
  <c r="M29" i="1"/>
  <c r="N29" i="1"/>
  <c r="D30" i="1"/>
  <c r="F30" i="1"/>
  <c r="H30" i="1"/>
  <c r="J30" i="1"/>
  <c r="K30" i="1"/>
  <c r="L30" i="1"/>
  <c r="M30" i="1"/>
  <c r="N30" i="1"/>
  <c r="D31" i="1"/>
  <c r="F31" i="1"/>
  <c r="H31" i="1"/>
  <c r="J31" i="1"/>
  <c r="K31" i="1"/>
  <c r="L31" i="1"/>
  <c r="M31" i="1"/>
  <c r="N31" i="1"/>
  <c r="D32" i="1"/>
  <c r="F32" i="1"/>
  <c r="H32" i="1"/>
  <c r="J32" i="1"/>
  <c r="K32" i="1"/>
  <c r="L32" i="1"/>
  <c r="M32" i="1"/>
  <c r="N32" i="1"/>
  <c r="D33" i="1"/>
  <c r="F33" i="1"/>
  <c r="H33" i="1"/>
  <c r="J33" i="1"/>
  <c r="K33" i="1"/>
  <c r="L33" i="1"/>
  <c r="M33" i="1"/>
  <c r="N33" i="1"/>
  <c r="D34" i="1"/>
  <c r="F34" i="1"/>
  <c r="H34" i="1"/>
  <c r="J34" i="1"/>
  <c r="K34" i="1"/>
  <c r="L34" i="1"/>
  <c r="M34" i="1"/>
  <c r="N34" i="1"/>
  <c r="D35" i="1"/>
  <c r="F35" i="1"/>
  <c r="H35" i="1"/>
  <c r="J35" i="1"/>
  <c r="K35" i="1"/>
  <c r="L35" i="1"/>
  <c r="M35" i="1"/>
  <c r="N35" i="1"/>
  <c r="D36" i="1"/>
  <c r="F36" i="1"/>
  <c r="H36" i="1"/>
  <c r="J36" i="1"/>
  <c r="K36" i="1"/>
  <c r="L36" i="1"/>
  <c r="M36" i="1"/>
  <c r="N36" i="1"/>
  <c r="D37" i="1"/>
  <c r="F37" i="1"/>
  <c r="H37" i="1"/>
  <c r="J37" i="1"/>
  <c r="K37" i="1"/>
  <c r="L37" i="1"/>
  <c r="M37" i="1"/>
  <c r="N37" i="1"/>
  <c r="D38" i="1"/>
  <c r="F38" i="1"/>
  <c r="H38" i="1"/>
  <c r="J38" i="1"/>
  <c r="K38" i="1"/>
  <c r="L38" i="1"/>
  <c r="M38" i="1"/>
  <c r="N38" i="1"/>
  <c r="D39" i="1"/>
  <c r="F39" i="1"/>
  <c r="H39" i="1"/>
  <c r="J39" i="1"/>
  <c r="K39" i="1"/>
  <c r="L39" i="1" s="1"/>
  <c r="M39" i="1"/>
  <c r="N39" i="1"/>
  <c r="D40" i="1"/>
  <c r="F40" i="1"/>
  <c r="H40" i="1"/>
  <c r="J40" i="1"/>
  <c r="K40" i="1"/>
  <c r="L40" i="1" s="1"/>
  <c r="M40" i="1"/>
  <c r="N40" i="1"/>
  <c r="D41" i="1"/>
  <c r="F41" i="1"/>
  <c r="H41" i="1"/>
  <c r="J41" i="1"/>
  <c r="K41" i="1"/>
  <c r="L41" i="1" s="1"/>
  <c r="M41" i="1"/>
  <c r="N41" i="1"/>
  <c r="D42" i="1"/>
  <c r="F42" i="1"/>
  <c r="H42" i="1"/>
  <c r="J42" i="1"/>
  <c r="K42" i="1"/>
  <c r="L42" i="1" s="1"/>
  <c r="M42" i="1"/>
  <c r="N42" i="1"/>
  <c r="D43" i="1"/>
  <c r="F43" i="1"/>
  <c r="H43" i="1"/>
  <c r="J43" i="1"/>
  <c r="K43" i="1"/>
  <c r="L43" i="1" s="1"/>
  <c r="M43" i="1"/>
  <c r="N43" i="1"/>
  <c r="D44" i="1"/>
  <c r="F44" i="1"/>
  <c r="H44" i="1"/>
  <c r="J44" i="1"/>
  <c r="K44" i="1"/>
  <c r="L44" i="1" s="1"/>
  <c r="M44" i="1"/>
  <c r="N44" i="1"/>
  <c r="D45" i="1"/>
  <c r="F45" i="1"/>
  <c r="H45" i="1"/>
  <c r="J45" i="1"/>
  <c r="K45" i="1"/>
  <c r="L45" i="1" s="1"/>
  <c r="M45" i="1"/>
  <c r="N45" i="1"/>
  <c r="D46" i="1"/>
  <c r="F46" i="1"/>
  <c r="H46" i="1"/>
  <c r="J46" i="1"/>
  <c r="K46" i="1"/>
  <c r="L46" i="1" s="1"/>
  <c r="M46" i="1"/>
  <c r="N46" i="1"/>
  <c r="D47" i="1"/>
  <c r="F47" i="1"/>
  <c r="H47" i="1"/>
  <c r="J47" i="1"/>
  <c r="K47" i="1"/>
  <c r="L47" i="1" s="1"/>
  <c r="M47" i="1"/>
  <c r="N47" i="1"/>
  <c r="D48" i="1"/>
  <c r="F48" i="1"/>
  <c r="H48" i="1"/>
  <c r="J48" i="1"/>
  <c r="K48" i="1"/>
  <c r="L48" i="1" s="1"/>
  <c r="M48" i="1"/>
  <c r="N48" i="1"/>
  <c r="D49" i="1"/>
  <c r="F49" i="1"/>
  <c r="H49" i="1"/>
  <c r="J49" i="1"/>
  <c r="K49" i="1"/>
  <c r="L49" i="1" s="1"/>
  <c r="M49" i="1"/>
  <c r="N49" i="1"/>
  <c r="D50" i="1"/>
  <c r="F50" i="1"/>
  <c r="H50" i="1"/>
  <c r="J50" i="1"/>
  <c r="K50" i="1"/>
  <c r="L50" i="1" s="1"/>
  <c r="M50" i="1"/>
  <c r="N50" i="1"/>
  <c r="D51" i="1"/>
  <c r="F51" i="1"/>
  <c r="H51" i="1"/>
  <c r="J51" i="1"/>
  <c r="K51" i="1"/>
  <c r="L51" i="1" s="1"/>
  <c r="M51" i="1"/>
  <c r="N51" i="1"/>
  <c r="D52" i="1"/>
  <c r="F52" i="1"/>
  <c r="H52" i="1"/>
  <c r="J52" i="1"/>
  <c r="K52" i="1"/>
  <c r="L52" i="1" s="1"/>
  <c r="M52" i="1"/>
  <c r="N52" i="1"/>
  <c r="D53" i="1"/>
  <c r="F53" i="1"/>
  <c r="H53" i="1"/>
  <c r="J53" i="1"/>
  <c r="K53" i="1"/>
  <c r="L53" i="1" s="1"/>
  <c r="M53" i="1"/>
  <c r="N53" i="1"/>
  <c r="D54" i="1"/>
  <c r="F54" i="1"/>
  <c r="H54" i="1"/>
  <c r="J54" i="1"/>
  <c r="K54" i="1"/>
  <c r="L54" i="1" s="1"/>
  <c r="M54" i="1"/>
  <c r="N54" i="1"/>
  <c r="D55" i="1"/>
  <c r="F55" i="1"/>
  <c r="H55" i="1"/>
  <c r="J55" i="1"/>
  <c r="K55" i="1"/>
  <c r="L55" i="1" s="1"/>
  <c r="M55" i="1"/>
  <c r="N55" i="1"/>
  <c r="D56" i="1"/>
  <c r="F56" i="1"/>
  <c r="H56" i="1"/>
  <c r="J56" i="1"/>
  <c r="K56" i="1"/>
  <c r="L56" i="1" s="1"/>
  <c r="M56" i="1"/>
  <c r="N56" i="1"/>
  <c r="D57" i="1"/>
  <c r="F57" i="1"/>
  <c r="H57" i="1"/>
  <c r="J57" i="1"/>
  <c r="K57" i="1"/>
  <c r="L57" i="1" s="1"/>
  <c r="M57" i="1"/>
  <c r="N57" i="1"/>
  <c r="D58" i="1"/>
  <c r="F58" i="1"/>
  <c r="H58" i="1"/>
  <c r="J58" i="1"/>
  <c r="K58" i="1"/>
  <c r="L58" i="1" s="1"/>
  <c r="M58" i="1"/>
  <c r="N58" i="1"/>
  <c r="D59" i="1"/>
  <c r="F59" i="1"/>
  <c r="H59" i="1"/>
  <c r="J59" i="1"/>
  <c r="K59" i="1"/>
  <c r="L59" i="1" s="1"/>
  <c r="M59" i="1"/>
  <c r="N59" i="1"/>
  <c r="D60" i="1"/>
  <c r="F60" i="1"/>
  <c r="H60" i="1"/>
  <c r="J60" i="1"/>
  <c r="K60" i="1"/>
  <c r="L60" i="1" s="1"/>
  <c r="M60" i="1"/>
  <c r="N60" i="1"/>
  <c r="D61" i="1"/>
  <c r="F61" i="1"/>
  <c r="H61" i="1"/>
  <c r="J61" i="1"/>
  <c r="K61" i="1"/>
  <c r="L61" i="1" s="1"/>
  <c r="M61" i="1"/>
  <c r="N61" i="1"/>
  <c r="D62" i="1"/>
  <c r="F62" i="1"/>
  <c r="H62" i="1"/>
  <c r="J62" i="1"/>
  <c r="K62" i="1"/>
  <c r="L62" i="1" s="1"/>
  <c r="M62" i="1"/>
  <c r="N62" i="1"/>
  <c r="D63" i="1"/>
  <c r="F63" i="1"/>
  <c r="H63" i="1"/>
  <c r="J63" i="1"/>
  <c r="K63" i="1"/>
  <c r="L63" i="1" s="1"/>
  <c r="M63" i="1"/>
  <c r="N63" i="1"/>
  <c r="D64" i="1"/>
  <c r="F64" i="1"/>
  <c r="H64" i="1"/>
  <c r="J64" i="1"/>
  <c r="K64" i="1"/>
  <c r="L64" i="1" s="1"/>
  <c r="M64" i="1"/>
  <c r="N64" i="1"/>
  <c r="D65" i="1"/>
  <c r="F65" i="1"/>
  <c r="H65" i="1"/>
  <c r="J65" i="1"/>
  <c r="K65" i="1"/>
  <c r="L65" i="1" s="1"/>
  <c r="M65" i="1"/>
  <c r="N65" i="1"/>
  <c r="D66" i="1"/>
  <c r="F66" i="1"/>
  <c r="H66" i="1"/>
  <c r="J66" i="1"/>
  <c r="K66" i="1"/>
  <c r="L66" i="1" s="1"/>
  <c r="M66" i="1"/>
  <c r="N66" i="1"/>
  <c r="D67" i="1"/>
  <c r="F67" i="1"/>
  <c r="H67" i="1"/>
  <c r="J67" i="1"/>
  <c r="K67" i="1"/>
  <c r="L67" i="1" s="1"/>
  <c r="M67" i="1"/>
  <c r="N67" i="1"/>
  <c r="D68" i="1"/>
  <c r="F68" i="1"/>
  <c r="H68" i="1"/>
  <c r="J68" i="1"/>
  <c r="K68" i="1"/>
  <c r="L68" i="1" s="1"/>
  <c r="M68" i="1"/>
  <c r="N68" i="1"/>
  <c r="D69" i="1"/>
  <c r="F69" i="1"/>
  <c r="H69" i="1"/>
  <c r="J69" i="1"/>
  <c r="K69" i="1"/>
  <c r="L69" i="1" s="1"/>
  <c r="M69" i="1"/>
  <c r="N69" i="1"/>
  <c r="D70" i="1"/>
  <c r="F70" i="1"/>
  <c r="H70" i="1"/>
  <c r="J70" i="1"/>
  <c r="K70" i="1"/>
  <c r="L70" i="1" s="1"/>
  <c r="M70" i="1"/>
  <c r="N70" i="1"/>
  <c r="D71" i="1"/>
  <c r="F71" i="1"/>
  <c r="H71" i="1"/>
  <c r="J71" i="1"/>
  <c r="K71" i="1"/>
  <c r="L71" i="1" s="1"/>
  <c r="M71" i="1"/>
  <c r="N71" i="1"/>
  <c r="D72" i="1"/>
  <c r="F72" i="1"/>
  <c r="H72" i="1"/>
  <c r="J72" i="1"/>
  <c r="K72" i="1"/>
  <c r="L72" i="1" s="1"/>
  <c r="M72" i="1"/>
  <c r="N72" i="1"/>
  <c r="D73" i="1"/>
  <c r="F73" i="1"/>
  <c r="H73" i="1"/>
  <c r="J73" i="1"/>
  <c r="K73" i="1"/>
  <c r="L73" i="1" s="1"/>
  <c r="M73" i="1"/>
  <c r="N73" i="1"/>
  <c r="D74" i="1"/>
  <c r="F74" i="1"/>
  <c r="H74" i="1"/>
  <c r="J74" i="1"/>
  <c r="K74" i="1"/>
  <c r="L74" i="1" s="1"/>
  <c r="M74" i="1"/>
  <c r="N74" i="1"/>
  <c r="D75" i="1"/>
  <c r="F75" i="1"/>
  <c r="H75" i="1"/>
  <c r="J75" i="1"/>
  <c r="K75" i="1"/>
  <c r="L75" i="1" s="1"/>
  <c r="M75" i="1"/>
  <c r="N75" i="1"/>
  <c r="D76" i="1"/>
  <c r="F76" i="1"/>
  <c r="H76" i="1"/>
  <c r="J76" i="1"/>
  <c r="K76" i="1"/>
  <c r="L76" i="1" s="1"/>
  <c r="M76" i="1"/>
  <c r="N76" i="1"/>
  <c r="D77" i="1"/>
  <c r="F77" i="1"/>
  <c r="H77" i="1"/>
  <c r="J77" i="1"/>
  <c r="K77" i="1"/>
  <c r="L77" i="1" s="1"/>
  <c r="M77" i="1"/>
  <c r="N77" i="1"/>
  <c r="D78" i="1"/>
  <c r="F78" i="1"/>
  <c r="H78" i="1"/>
  <c r="J78" i="1"/>
  <c r="K78" i="1"/>
  <c r="L78" i="1" s="1"/>
  <c r="M78" i="1"/>
  <c r="N78" i="1"/>
  <c r="D79" i="1"/>
  <c r="F79" i="1"/>
  <c r="H79" i="1"/>
  <c r="J79" i="1"/>
  <c r="K79" i="1"/>
  <c r="L79" i="1" s="1"/>
  <c r="M79" i="1"/>
  <c r="N79" i="1"/>
  <c r="D80" i="1"/>
  <c r="F80" i="1"/>
  <c r="H80" i="1"/>
  <c r="J80" i="1"/>
  <c r="K80" i="1"/>
  <c r="L80" i="1" s="1"/>
  <c r="M80" i="1"/>
  <c r="N80" i="1"/>
  <c r="D81" i="1"/>
  <c r="F81" i="1"/>
  <c r="H81" i="1"/>
  <c r="J81" i="1"/>
  <c r="K81" i="1"/>
  <c r="L81" i="1" s="1"/>
  <c r="M81" i="1"/>
  <c r="N81" i="1"/>
  <c r="D82" i="1"/>
  <c r="F82" i="1"/>
  <c r="H82" i="1"/>
  <c r="J82" i="1"/>
  <c r="K82" i="1"/>
  <c r="L82" i="1" s="1"/>
  <c r="M82" i="1"/>
  <c r="N82" i="1"/>
  <c r="D83" i="1"/>
  <c r="F83" i="1"/>
  <c r="H83" i="1"/>
  <c r="J83" i="1"/>
  <c r="K83" i="1"/>
  <c r="L83" i="1" s="1"/>
  <c r="M83" i="1"/>
  <c r="N83" i="1"/>
  <c r="D84" i="1"/>
  <c r="F84" i="1"/>
  <c r="H84" i="1"/>
  <c r="J84" i="1"/>
  <c r="K84" i="1"/>
  <c r="L84" i="1" s="1"/>
  <c r="M84" i="1"/>
  <c r="N84" i="1"/>
  <c r="D85" i="1"/>
  <c r="F85" i="1"/>
  <c r="H85" i="1"/>
  <c r="J85" i="1"/>
  <c r="K85" i="1"/>
  <c r="L85" i="1" s="1"/>
  <c r="M85" i="1"/>
  <c r="N85" i="1"/>
  <c r="D86" i="1"/>
  <c r="F86" i="1"/>
  <c r="H86" i="1"/>
  <c r="J86" i="1"/>
  <c r="K86" i="1"/>
  <c r="L86" i="1" s="1"/>
  <c r="M86" i="1"/>
  <c r="N86" i="1"/>
  <c r="D87" i="1"/>
  <c r="F87" i="1"/>
  <c r="H87" i="1"/>
  <c r="J87" i="1"/>
  <c r="K87" i="1"/>
  <c r="L87" i="1" s="1"/>
  <c r="M87" i="1"/>
  <c r="N87" i="1"/>
  <c r="D88" i="1"/>
  <c r="F88" i="1"/>
  <c r="H88" i="1"/>
  <c r="J88" i="1"/>
  <c r="K88" i="1"/>
  <c r="L88" i="1" s="1"/>
  <c r="M88" i="1"/>
  <c r="N88" i="1"/>
  <c r="D89" i="1"/>
  <c r="F89" i="1"/>
  <c r="H89" i="1"/>
  <c r="J89" i="1"/>
  <c r="K89" i="1"/>
  <c r="L89" i="1" s="1"/>
  <c r="M89" i="1"/>
  <c r="N89" i="1"/>
  <c r="D90" i="1"/>
  <c r="F90" i="1"/>
  <c r="H90" i="1"/>
  <c r="J90" i="1"/>
  <c r="K90" i="1"/>
  <c r="L90" i="1" s="1"/>
  <c r="M90" i="1"/>
  <c r="N90" i="1"/>
  <c r="D91" i="1"/>
  <c r="F91" i="1"/>
  <c r="H91" i="1"/>
  <c r="J91" i="1"/>
  <c r="K91" i="1"/>
  <c r="L91" i="1" s="1"/>
  <c r="M91" i="1"/>
  <c r="N91" i="1"/>
  <c r="D92" i="1"/>
  <c r="F92" i="1"/>
  <c r="H92" i="1"/>
  <c r="J92" i="1"/>
  <c r="K92" i="1"/>
  <c r="L92" i="1" s="1"/>
  <c r="M92" i="1"/>
  <c r="N92" i="1"/>
  <c r="D93" i="1"/>
  <c r="F93" i="1"/>
  <c r="H93" i="1"/>
  <c r="J93" i="1"/>
  <c r="K93" i="1"/>
  <c r="L93" i="1" s="1"/>
  <c r="M93" i="1"/>
  <c r="N93" i="1"/>
  <c r="D94" i="1"/>
  <c r="F94" i="1"/>
  <c r="H94" i="1"/>
  <c r="J94" i="1"/>
  <c r="K94" i="1"/>
  <c r="L94" i="1" s="1"/>
  <c r="M94" i="1"/>
  <c r="N94" i="1"/>
  <c r="D95" i="1"/>
  <c r="F95" i="1"/>
  <c r="H95" i="1"/>
  <c r="J95" i="1"/>
  <c r="K95" i="1"/>
  <c r="L95" i="1" s="1"/>
  <c r="M95" i="1"/>
  <c r="N95" i="1"/>
  <c r="D96" i="1"/>
  <c r="F96" i="1"/>
  <c r="H96" i="1"/>
  <c r="J96" i="1"/>
  <c r="K96" i="1"/>
  <c r="L96" i="1" s="1"/>
  <c r="M96" i="1"/>
  <c r="N96" i="1"/>
  <c r="D97" i="1"/>
  <c r="F97" i="1"/>
  <c r="H97" i="1"/>
  <c r="J97" i="1"/>
  <c r="K97" i="1"/>
  <c r="L97" i="1" s="1"/>
  <c r="M97" i="1"/>
  <c r="N97" i="1"/>
  <c r="D98" i="1"/>
  <c r="F98" i="1"/>
  <c r="H98" i="1"/>
  <c r="J98" i="1"/>
  <c r="K98" i="1"/>
  <c r="L98" i="1" s="1"/>
  <c r="M98" i="1"/>
  <c r="N98" i="1"/>
  <c r="D99" i="1"/>
  <c r="F99" i="1"/>
  <c r="H99" i="1"/>
  <c r="J99" i="1"/>
  <c r="K99" i="1"/>
  <c r="L99" i="1" s="1"/>
  <c r="M99" i="1"/>
  <c r="N99" i="1"/>
  <c r="D100" i="1"/>
  <c r="F100" i="1"/>
  <c r="H100" i="1"/>
  <c r="J100" i="1"/>
  <c r="K100" i="1"/>
  <c r="L100" i="1" s="1"/>
  <c r="M100" i="1"/>
  <c r="N100" i="1"/>
  <c r="D101" i="1"/>
  <c r="F101" i="1"/>
  <c r="H101" i="1"/>
  <c r="J101" i="1"/>
  <c r="K101" i="1"/>
  <c r="L101" i="1" s="1"/>
  <c r="M101" i="1"/>
  <c r="N101" i="1"/>
</calcChain>
</file>

<file path=xl/sharedStrings.xml><?xml version="1.0" encoding="utf-8"?>
<sst xmlns="http://schemas.openxmlformats.org/spreadsheetml/2006/main" count="150" uniqueCount="129">
  <si>
    <t>Ignacia Antonia??</t>
  </si>
  <si>
    <t>Faisal Shaikh</t>
  </si>
  <si>
    <t>Surthycooks</t>
  </si>
  <si>
    <t>Fujiiian</t>
  </si>
  <si>
    <t>Arnaldo Mangini</t>
  </si>
  <si>
    <t>Merrick</t>
  </si>
  <si>
    <t>Kunno</t>
  </si>
  <si>
    <t>Lele Pons</t>
  </si>
  <si>
    <t>Laliga</t>
  </si>
  <si>
    <t>Thatlittlepuff</t>
  </si>
  <si>
    <t>La Rosalia</t>
  </si>
  <si>
    <t>Taylor Swift</t>
  </si>
  <si>
    <t>Borrego</t>
  </si>
  <si>
    <t>Enejota</t>
  </si>
  <si>
    <t>Noah Beck</t>
  </si>
  <si>
    <t>Devon Rodriguez</t>
  </si>
  <si>
    <t>Alejandro Nieto</t>
  </si>
  <si>
    <t>Sabrina Carpenter</t>
  </si>
  <si>
    <t>Benji Krol</t>
  </si>
  <si>
    <t>Kevin Hart</t>
  </si>
  <si>
    <t>Kyle Thomas??</t>
  </si>
  <si>
    <t>Kirya Kolesnikov</t>
  </si>
  <si>
    <t>Brooke Monk</t>
  </si>
  <si>
    <t>Hotspanish</t>
  </si>
  <si>
    <t>Gil Croes</t>
  </si>
  <si>
    <t>Emir Abdul Gani</t>
  </si>
  <si>
    <t>Ishowspeed</t>
  </si>
  <si>
    <t>Wigofellas</t>
  </si>
  <si>
    <t>Ondy Mikula</t>
  </si>
  <si>
    <t>Brianda??</t>
  </si>
  <si>
    <t>Babyariel</t>
  </si>
  <si>
    <t>Kika Kim</t>
  </si>
  <si>
    <t>Spider_Slack</t>
  </si>
  <si>
    <t>Q Park</t>
  </si>
  <si>
    <t>Arianagrande</t>
  </si>
  <si>
    <t>Its.Michhh????</t>
  </si>
  <si>
    <t>Juventus</t>
  </si>
  <si>
    <t>Scott??</t>
  </si>
  <si>
    <t>Spursofficial</t>
  </si>
  <si>
    <t>Keemokazi</t>
  </si>
  <si>
    <t>Virginia</t>
  </si>
  <si>
    <t>Mia K.</t>
  </si>
  <si>
    <t>James Charles</t>
  </si>
  <si>
    <t>Montpantoja</t>
  </si>
  <si>
    <t>Lucas And Marcus</t>
  </si>
  <si>
    <t>Bigchungus</t>
  </si>
  <si>
    <t>Shakira</t>
  </si>
  <si>
    <t>Tuzelity</t>
  </si>
  <si>
    <t>Anokhina Liza</t>
  </si>
  <si>
    <t>Gordon Ramsay</t>
  </si>
  <si>
    <t>Xo Team</t>
  </si>
  <si>
    <t>Noelgoescrazy.</t>
  </si>
  <si>
    <t>Psg</t>
  </si>
  <si>
    <t>Barstool Sports</t>
  </si>
  <si>
    <t>Rod</t>
  </si>
  <si>
    <t>Katteyes</t>
  </si>
  <si>
    <t>Fcbarcelona</t>
  </si>
  <si>
    <t>Omari.To</t>
  </si>
  <si>
    <t>Niana Guerrero</t>
  </si>
  <si>
    <t>Junya/????</t>
  </si>
  <si>
    <t>Joe Albanese</t>
  </si>
  <si>
    <t>Netflix</t>
  </si>
  <si>
    <t>Pongamoslo A Prueba</t>
  </si>
  <si>
    <t>Jojo Siwa</t>
  </si>
  <si>
    <t>Champions League</t>
  </si>
  <si>
    <t>Ria Ricis</t>
  </si>
  <si>
    <t>Carlos Feria</t>
  </si>
  <si>
    <t>Brent Rivera</t>
  </si>
  <si>
    <t>Blackpinkoficial</t>
  </si>
  <si>
    <t>Espn</t>
  </si>
  <si>
    <t>Rose</t>
  </si>
  <si>
    <t>Kris Hc</t>
  </si>
  <si>
    <t>Michael Le</t>
  </si>
  <si>
    <t>Homa</t>
  </si>
  <si>
    <t>Real Madrid C.F.</t>
  </si>
  <si>
    <t>Loren Gray</t>
  </si>
  <si>
    <t>Karol G</t>
  </si>
  <si>
    <t>Spencer X</t>
  </si>
  <si>
    <t>Vilmei ?</t>
  </si>
  <si>
    <t>Dixie</t>
  </si>
  <si>
    <t>Bayashi</t>
  </si>
  <si>
    <t>Yz</t>
  </si>
  <si>
    <t>Kylie Jenner</t>
  </si>
  <si>
    <t>Selena Gomez</t>
  </si>
  <si>
    <t>Willie Salim</t>
  </si>
  <si>
    <t>Jason Derulo</t>
  </si>
  <si>
    <t>Billie Eilish</t>
  </si>
  <si>
    <t>Bts</t>
  </si>
  <si>
    <t>Will Smith</t>
  </si>
  <si>
    <t>Cznburak</t>
  </si>
  <si>
    <t>The Rock</t>
  </si>
  <si>
    <t>Domelipa</t>
  </si>
  <si>
    <t>Zach King</t>
  </si>
  <si>
    <t>Kimberly Loaiza</t>
  </si>
  <si>
    <t>Tiktok</t>
  </si>
  <si>
    <t>Addison Rae</t>
  </si>
  <si>
    <t>Bella Poarch</t>
  </si>
  <si>
    <t>Mrbeast</t>
  </si>
  <si>
    <t>Charli D'Amelio</t>
  </si>
  <si>
    <t>Khabane Lame</t>
  </si>
  <si>
    <t>likes to upload status</t>
  </si>
  <si>
    <t>likes to upload</t>
  </si>
  <si>
    <t>engaged status</t>
  </si>
  <si>
    <t>Engagement rate</t>
  </si>
  <si>
    <t>like status</t>
  </si>
  <si>
    <t>Likes</t>
  </si>
  <si>
    <t>Uploads</t>
  </si>
  <si>
    <t>following status</t>
  </si>
  <si>
    <t>Following</t>
  </si>
  <si>
    <t>followers status</t>
  </si>
  <si>
    <t>Followers</t>
  </si>
  <si>
    <t>Username</t>
  </si>
  <si>
    <t>Rank</t>
  </si>
  <si>
    <t>Row Labels</t>
  </si>
  <si>
    <t>Grand Total</t>
  </si>
  <si>
    <t>Sum of Followers</t>
  </si>
  <si>
    <t>uploads status</t>
  </si>
  <si>
    <t>high followers</t>
  </si>
  <si>
    <t>low followers</t>
  </si>
  <si>
    <t>Sum of Engagement rate</t>
  </si>
  <si>
    <t>Count of Followers</t>
  </si>
  <si>
    <t>Average of Engagement rate</t>
  </si>
  <si>
    <t>high following</t>
  </si>
  <si>
    <t>low following</t>
  </si>
  <si>
    <t>Average of Uploads</t>
  </si>
  <si>
    <t>high likes</t>
  </si>
  <si>
    <t>low likes</t>
  </si>
  <si>
    <t>Sum of Following</t>
  </si>
  <si>
    <t>TIKTOK INFLUENCER ANALYSIS: ENGAGEMENT &amp; GROWTH INSIGHTS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</si>
</sst>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4"/>
      <color theme="0"/>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49" fontId="0" fillId="0" borderId="0" xfId="0" applyNumberFormat="1"/>
    <xf numFmtId="3" fontId="0" fillId="0" borderId="0" xfId="0" applyNumberFormat="1"/>
    <xf numFmtId="2" fontId="0" fillId="0" borderId="0" xfId="1" applyNumberFormat="1" applyFont="1"/>
    <xf numFmtId="1" fontId="0" fillId="0" borderId="0" xfId="0" applyNumberFormat="1"/>
    <xf numFmtId="49" fontId="0" fillId="0" borderId="0" xfId="1" applyNumberFormat="1" applyFont="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2" fillId="2" borderId="0" xfId="0" applyFont="1" applyFill="1" applyAlignment="1">
      <alignment horizontal="center" vertical="top"/>
    </xf>
    <xf numFmtId="0" fontId="0" fillId="2" borderId="0" xfId="0" applyFill="1" applyAlignment="1">
      <alignment horizontal="center" vertical="top"/>
    </xf>
  </cellXfs>
  <cellStyles count="2">
    <cellStyle name="Normal" xfId="0" builtinId="0"/>
    <cellStyle name="Percent" xfId="1" builtinId="5"/>
  </cellStyles>
  <dxfs count="15">
    <dxf>
      <numFmt numFmtId="30" formatCode="@"/>
    </dxf>
    <dxf>
      <numFmt numFmtId="3" formatCode="#,##0"/>
    </dxf>
    <dxf>
      <numFmt numFmtId="30" formatCode="@"/>
    </dxf>
    <dxf>
      <numFmt numFmtId="2" formatCode="0.00"/>
    </dxf>
    <dxf>
      <numFmt numFmtId="30" formatCode="@"/>
    </dxf>
    <dxf>
      <numFmt numFmtId="3" formatCode="#,##0"/>
    </dxf>
    <dxf>
      <numFmt numFmtId="30" formatCode="@"/>
    </dxf>
    <dxf>
      <numFmt numFmtId="1" formatCode="0"/>
    </dxf>
    <dxf>
      <numFmt numFmtId="30" formatCode="@"/>
    </dxf>
    <dxf>
      <numFmt numFmtId="1" formatCode="0"/>
    </dxf>
    <dxf>
      <numFmt numFmtId="30" formatCode="@"/>
    </dxf>
    <dxf>
      <numFmt numFmtId="3" formatCode="#,##0"/>
    </dxf>
    <dxf>
      <numFmt numFmtId="30" formatCode="@"/>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2.xlsx]number of followers!PivotTable2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numbers</a:t>
            </a:r>
            <a:r>
              <a:rPr lang="en-US" baseline="0"/>
              <a:t>  of followers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 of followers'!$B$3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followers'!$A$4:$A$6</c:f>
              <c:strCache>
                <c:ptCount val="2"/>
                <c:pt idx="0">
                  <c:v>high followers</c:v>
                </c:pt>
                <c:pt idx="1">
                  <c:v>low followers</c:v>
                </c:pt>
              </c:strCache>
            </c:strRef>
          </c:cat>
          <c:val>
            <c:numRef>
              <c:f>'number of followers'!$B$4:$B$6</c:f>
              <c:numCache>
                <c:formatCode>General</c:formatCode>
                <c:ptCount val="2"/>
                <c:pt idx="0">
                  <c:v>17</c:v>
                </c:pt>
                <c:pt idx="1">
                  <c:v>83</c:v>
                </c:pt>
              </c:numCache>
            </c:numRef>
          </c:val>
          <c:extLst>
            <c:ext xmlns:c16="http://schemas.microsoft.com/office/drawing/2014/chart" uri="{C3380CC4-5D6E-409C-BE32-E72D297353CC}">
              <c16:uniqueId val="{00000000-2C66-4DF7-B181-92362DB8DF5D}"/>
            </c:ext>
          </c:extLst>
        </c:ser>
        <c:dLbls>
          <c:dLblPos val="outEnd"/>
          <c:showLegendKey val="0"/>
          <c:showVal val="1"/>
          <c:showCatName val="0"/>
          <c:showSerName val="0"/>
          <c:showPercent val="0"/>
          <c:showBubbleSize val="0"/>
        </c:dLbls>
        <c:gapWidth val="219"/>
        <c:overlap val="-27"/>
        <c:axId val="1880676495"/>
        <c:axId val="1880668335"/>
      </c:barChart>
      <c:catAx>
        <c:axId val="188067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668335"/>
        <c:crosses val="autoZero"/>
        <c:auto val="1"/>
        <c:lblAlgn val="ctr"/>
        <c:lblOffset val="100"/>
        <c:noMultiLvlLbl val="0"/>
      </c:catAx>
      <c:valAx>
        <c:axId val="1880668335"/>
        <c:scaling>
          <c:orientation val="minMax"/>
        </c:scaling>
        <c:delete val="1"/>
        <c:axPos val="l"/>
        <c:numFmt formatCode="General" sourceLinked="1"/>
        <c:majorTickMark val="none"/>
        <c:minorTickMark val="none"/>
        <c:tickLblPos val="nextTo"/>
        <c:crossAx val="188067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2.xlsx]like vs uploads!PivotTable5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if</a:t>
            </a:r>
            <a:r>
              <a:rPr lang="en-US" baseline="0"/>
              <a:t> like  translate to uploads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'like vs uploads'!$B$3</c:f>
              <c:strCache>
                <c:ptCount val="1"/>
                <c:pt idx="0">
                  <c:v>Total</c:v>
                </c:pt>
              </c:strCache>
            </c:strRef>
          </c:tx>
          <c:spPr>
            <a:solidFill>
              <a:schemeClr val="accent1"/>
            </a:solidFill>
            <a:ln>
              <a:noFill/>
            </a:ln>
            <a:effectLst/>
          </c:spPr>
          <c:invertIfNegative val="0"/>
          <c:cat>
            <c:strRef>
              <c:f>'like vs uploads'!$A$4:$A$6</c:f>
              <c:strCache>
                <c:ptCount val="2"/>
                <c:pt idx="0">
                  <c:v>high likes</c:v>
                </c:pt>
                <c:pt idx="1">
                  <c:v>low likes</c:v>
                </c:pt>
              </c:strCache>
            </c:strRef>
          </c:cat>
          <c:val>
            <c:numRef>
              <c:f>'like vs uploads'!$B$4:$B$6</c:f>
              <c:numCache>
                <c:formatCode>0</c:formatCode>
                <c:ptCount val="2"/>
                <c:pt idx="0">
                  <c:v>3425.787878787879</c:v>
                </c:pt>
                <c:pt idx="1">
                  <c:v>1557.1940298507463</c:v>
                </c:pt>
              </c:numCache>
            </c:numRef>
          </c:val>
          <c:extLst>
            <c:ext xmlns:c16="http://schemas.microsoft.com/office/drawing/2014/chart" uri="{C3380CC4-5D6E-409C-BE32-E72D297353CC}">
              <c16:uniqueId val="{00000000-7670-4687-BFE4-CEBBE221E9B4}"/>
            </c:ext>
          </c:extLst>
        </c:ser>
        <c:dLbls>
          <c:showLegendKey val="0"/>
          <c:showVal val="0"/>
          <c:showCatName val="0"/>
          <c:showSerName val="0"/>
          <c:showPercent val="0"/>
          <c:showBubbleSize val="0"/>
        </c:dLbls>
        <c:gapWidth val="182"/>
        <c:axId val="1880677935"/>
        <c:axId val="1880666895"/>
      </c:barChart>
      <c:catAx>
        <c:axId val="188067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666895"/>
        <c:crosses val="autoZero"/>
        <c:auto val="1"/>
        <c:lblAlgn val="ctr"/>
        <c:lblOffset val="100"/>
        <c:noMultiLvlLbl val="0"/>
      </c:catAx>
      <c:valAx>
        <c:axId val="188066689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67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2.xlsx]top 10 sum of engagment!PivotTable6</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fowllowers, engagement rate,sum of followers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sum of engagment'!$B$3</c:f>
              <c:strCache>
                <c:ptCount val="1"/>
                <c:pt idx="0">
                  <c:v>Sum of Following</c:v>
                </c:pt>
              </c:strCache>
            </c:strRef>
          </c:tx>
          <c:spPr>
            <a:solidFill>
              <a:schemeClr val="accent1"/>
            </a:solidFill>
            <a:ln>
              <a:noFill/>
            </a:ln>
            <a:effectLst/>
          </c:spPr>
          <c:invertIfNegative val="0"/>
          <c:cat>
            <c:strRef>
              <c:f>'top 10 sum of engagment'!$A$4:$A$14</c:f>
              <c:strCache>
                <c:ptCount val="10"/>
                <c:pt idx="0">
                  <c:v>Its.Michhh????</c:v>
                </c:pt>
                <c:pt idx="1">
                  <c:v>Joe Albanese</c:v>
                </c:pt>
                <c:pt idx="2">
                  <c:v>Junya/????</c:v>
                </c:pt>
                <c:pt idx="3">
                  <c:v>Kyle Thomas??</c:v>
                </c:pt>
                <c:pt idx="4">
                  <c:v>Lucas And Marcus</c:v>
                </c:pt>
                <c:pt idx="5">
                  <c:v>Mia K.</c:v>
                </c:pt>
                <c:pt idx="6">
                  <c:v>Noah Beck</c:v>
                </c:pt>
                <c:pt idx="7">
                  <c:v>Ondy Mikula</c:v>
                </c:pt>
                <c:pt idx="8">
                  <c:v>Scott??</c:v>
                </c:pt>
                <c:pt idx="9">
                  <c:v>Spencer X</c:v>
                </c:pt>
              </c:strCache>
            </c:strRef>
          </c:cat>
          <c:val>
            <c:numRef>
              <c:f>'top 10 sum of engagment'!$B$4:$B$14</c:f>
              <c:numCache>
                <c:formatCode>0</c:formatCode>
                <c:ptCount val="10"/>
                <c:pt idx="0">
                  <c:v>2526</c:v>
                </c:pt>
                <c:pt idx="1">
                  <c:v>6251</c:v>
                </c:pt>
                <c:pt idx="2">
                  <c:v>5881</c:v>
                </c:pt>
                <c:pt idx="3">
                  <c:v>4919</c:v>
                </c:pt>
                <c:pt idx="4">
                  <c:v>5491</c:v>
                </c:pt>
                <c:pt idx="5">
                  <c:v>2892</c:v>
                </c:pt>
                <c:pt idx="6">
                  <c:v>2611</c:v>
                </c:pt>
                <c:pt idx="7">
                  <c:v>9960</c:v>
                </c:pt>
                <c:pt idx="8">
                  <c:v>2482</c:v>
                </c:pt>
                <c:pt idx="9">
                  <c:v>9854</c:v>
                </c:pt>
              </c:numCache>
            </c:numRef>
          </c:val>
          <c:extLst>
            <c:ext xmlns:c16="http://schemas.microsoft.com/office/drawing/2014/chart" uri="{C3380CC4-5D6E-409C-BE32-E72D297353CC}">
              <c16:uniqueId val="{00000000-0D98-4A97-8B8D-1B3869819EEB}"/>
            </c:ext>
          </c:extLst>
        </c:ser>
        <c:ser>
          <c:idx val="1"/>
          <c:order val="1"/>
          <c:tx>
            <c:strRef>
              <c:f>'top 10 sum of engagment'!$C$3</c:f>
              <c:strCache>
                <c:ptCount val="1"/>
                <c:pt idx="0">
                  <c:v>Sum of Engagement rate</c:v>
                </c:pt>
              </c:strCache>
            </c:strRef>
          </c:tx>
          <c:spPr>
            <a:solidFill>
              <a:schemeClr val="accent2"/>
            </a:solidFill>
            <a:ln>
              <a:noFill/>
            </a:ln>
            <a:effectLst/>
          </c:spPr>
          <c:invertIfNegative val="0"/>
          <c:cat>
            <c:strRef>
              <c:f>'top 10 sum of engagment'!$A$4:$A$14</c:f>
              <c:strCache>
                <c:ptCount val="10"/>
                <c:pt idx="0">
                  <c:v>Its.Michhh????</c:v>
                </c:pt>
                <c:pt idx="1">
                  <c:v>Joe Albanese</c:v>
                </c:pt>
                <c:pt idx="2">
                  <c:v>Junya/????</c:v>
                </c:pt>
                <c:pt idx="3">
                  <c:v>Kyle Thomas??</c:v>
                </c:pt>
                <c:pt idx="4">
                  <c:v>Lucas And Marcus</c:v>
                </c:pt>
                <c:pt idx="5">
                  <c:v>Mia K.</c:v>
                </c:pt>
                <c:pt idx="6">
                  <c:v>Noah Beck</c:v>
                </c:pt>
                <c:pt idx="7">
                  <c:v>Ondy Mikula</c:v>
                </c:pt>
                <c:pt idx="8">
                  <c:v>Scott??</c:v>
                </c:pt>
                <c:pt idx="9">
                  <c:v>Spencer X</c:v>
                </c:pt>
              </c:strCache>
            </c:strRef>
          </c:cat>
          <c:val>
            <c:numRef>
              <c:f>'top 10 sum of engagment'!$C$4:$C$14</c:f>
              <c:numCache>
                <c:formatCode>0.00</c:formatCode>
                <c:ptCount val="10"/>
                <c:pt idx="0">
                  <c:v>74.270557029177724</c:v>
                </c:pt>
                <c:pt idx="1">
                  <c:v>40.723981900452486</c:v>
                </c:pt>
                <c:pt idx="2">
                  <c:v>16.169683257918553</c:v>
                </c:pt>
                <c:pt idx="3">
                  <c:v>49.132947976878611</c:v>
                </c:pt>
                <c:pt idx="4">
                  <c:v>27.777777777777779</c:v>
                </c:pt>
                <c:pt idx="5">
                  <c:v>16.568123393316196</c:v>
                </c:pt>
                <c:pt idx="6">
                  <c:v>74.850299401197603</c:v>
                </c:pt>
                <c:pt idx="7">
                  <c:v>16.251366120218581</c:v>
                </c:pt>
                <c:pt idx="8">
                  <c:v>24.643799472295516</c:v>
                </c:pt>
                <c:pt idx="9">
                  <c:v>23.636363636363637</c:v>
                </c:pt>
              </c:numCache>
            </c:numRef>
          </c:val>
          <c:extLst>
            <c:ext xmlns:c16="http://schemas.microsoft.com/office/drawing/2014/chart" uri="{C3380CC4-5D6E-409C-BE32-E72D297353CC}">
              <c16:uniqueId val="{00000001-0D98-4A97-8B8D-1B3869819EEB}"/>
            </c:ext>
          </c:extLst>
        </c:ser>
        <c:ser>
          <c:idx val="2"/>
          <c:order val="2"/>
          <c:tx>
            <c:strRef>
              <c:f>'top 10 sum of engagment'!$D$3</c:f>
              <c:strCache>
                <c:ptCount val="1"/>
                <c:pt idx="0">
                  <c:v>Sum of Followers</c:v>
                </c:pt>
              </c:strCache>
            </c:strRef>
          </c:tx>
          <c:spPr>
            <a:solidFill>
              <a:schemeClr val="accent3"/>
            </a:solidFill>
            <a:ln>
              <a:noFill/>
            </a:ln>
            <a:effectLst/>
          </c:spPr>
          <c:invertIfNegative val="0"/>
          <c:cat>
            <c:strRef>
              <c:f>'top 10 sum of engagment'!$A$4:$A$14</c:f>
              <c:strCache>
                <c:ptCount val="10"/>
                <c:pt idx="0">
                  <c:v>Its.Michhh????</c:v>
                </c:pt>
                <c:pt idx="1">
                  <c:v>Joe Albanese</c:v>
                </c:pt>
                <c:pt idx="2">
                  <c:v>Junya/????</c:v>
                </c:pt>
                <c:pt idx="3">
                  <c:v>Kyle Thomas??</c:v>
                </c:pt>
                <c:pt idx="4">
                  <c:v>Lucas And Marcus</c:v>
                </c:pt>
                <c:pt idx="5">
                  <c:v>Mia K.</c:v>
                </c:pt>
                <c:pt idx="6">
                  <c:v>Noah Beck</c:v>
                </c:pt>
                <c:pt idx="7">
                  <c:v>Ondy Mikula</c:v>
                </c:pt>
                <c:pt idx="8">
                  <c:v>Scott??</c:v>
                </c:pt>
                <c:pt idx="9">
                  <c:v>Spencer X</c:v>
                </c:pt>
              </c:strCache>
            </c:strRef>
          </c:cat>
          <c:val>
            <c:numRef>
              <c:f>'top 10 sum of engagment'!$D$4:$D$14</c:f>
              <c:numCache>
                <c:formatCode>#,##0</c:formatCode>
                <c:ptCount val="10"/>
                <c:pt idx="0">
                  <c:v>37700000</c:v>
                </c:pt>
                <c:pt idx="1">
                  <c:v>44200000</c:v>
                </c:pt>
                <c:pt idx="2">
                  <c:v>44200000</c:v>
                </c:pt>
                <c:pt idx="3">
                  <c:v>34600000</c:v>
                </c:pt>
                <c:pt idx="4">
                  <c:v>39600000</c:v>
                </c:pt>
                <c:pt idx="5">
                  <c:v>38900000</c:v>
                </c:pt>
                <c:pt idx="6">
                  <c:v>33400000</c:v>
                </c:pt>
                <c:pt idx="7">
                  <c:v>36600000</c:v>
                </c:pt>
                <c:pt idx="8">
                  <c:v>37900000</c:v>
                </c:pt>
                <c:pt idx="9">
                  <c:v>55000000</c:v>
                </c:pt>
              </c:numCache>
            </c:numRef>
          </c:val>
          <c:extLst>
            <c:ext xmlns:c16="http://schemas.microsoft.com/office/drawing/2014/chart" uri="{C3380CC4-5D6E-409C-BE32-E72D297353CC}">
              <c16:uniqueId val="{00000002-0D98-4A97-8B8D-1B3869819EEB}"/>
            </c:ext>
          </c:extLst>
        </c:ser>
        <c:dLbls>
          <c:showLegendKey val="0"/>
          <c:showVal val="0"/>
          <c:showCatName val="0"/>
          <c:showSerName val="0"/>
          <c:showPercent val="0"/>
          <c:showBubbleSize val="0"/>
        </c:dLbls>
        <c:gapWidth val="150"/>
        <c:overlap val="100"/>
        <c:axId val="1910485999"/>
        <c:axId val="1910486479"/>
      </c:barChart>
      <c:catAx>
        <c:axId val="1910485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486479"/>
        <c:crosses val="autoZero"/>
        <c:auto val="1"/>
        <c:lblAlgn val="ctr"/>
        <c:lblOffset val="100"/>
        <c:noMultiLvlLbl val="0"/>
      </c:catAx>
      <c:valAx>
        <c:axId val="191048647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48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2.xlsx]avg engagment!PivotTable3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engagement rate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engagment'!$B$3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engagment'!$A$4:$A$6</c:f>
              <c:strCache>
                <c:ptCount val="2"/>
                <c:pt idx="0">
                  <c:v>high followers</c:v>
                </c:pt>
                <c:pt idx="1">
                  <c:v>low followers</c:v>
                </c:pt>
              </c:strCache>
            </c:strRef>
          </c:cat>
          <c:val>
            <c:numRef>
              <c:f>'avg engagment'!$B$4:$B$6</c:f>
              <c:numCache>
                <c:formatCode>0.00</c:formatCode>
                <c:ptCount val="2"/>
                <c:pt idx="0">
                  <c:v>23.996578674266509</c:v>
                </c:pt>
                <c:pt idx="1">
                  <c:v>41.462482277627352</c:v>
                </c:pt>
              </c:numCache>
            </c:numRef>
          </c:val>
          <c:extLst>
            <c:ext xmlns:c16="http://schemas.microsoft.com/office/drawing/2014/chart" uri="{C3380CC4-5D6E-409C-BE32-E72D297353CC}">
              <c16:uniqueId val="{00000000-6A49-4E48-B88F-CC991E252F4A}"/>
            </c:ext>
          </c:extLst>
        </c:ser>
        <c:dLbls>
          <c:dLblPos val="outEnd"/>
          <c:showLegendKey val="0"/>
          <c:showVal val="1"/>
          <c:showCatName val="0"/>
          <c:showSerName val="0"/>
          <c:showPercent val="0"/>
          <c:showBubbleSize val="0"/>
        </c:dLbls>
        <c:gapWidth val="219"/>
        <c:overlap val="-27"/>
        <c:axId val="1880653935"/>
        <c:axId val="1880682735"/>
      </c:barChart>
      <c:catAx>
        <c:axId val="188065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682735"/>
        <c:crosses val="autoZero"/>
        <c:auto val="1"/>
        <c:lblAlgn val="ctr"/>
        <c:lblOffset val="100"/>
        <c:noMultiLvlLbl val="0"/>
      </c:catAx>
      <c:valAx>
        <c:axId val="1880682735"/>
        <c:scaling>
          <c:orientation val="minMax"/>
        </c:scaling>
        <c:delete val="1"/>
        <c:axPos val="l"/>
        <c:numFmt formatCode="0.00" sourceLinked="1"/>
        <c:majorTickMark val="none"/>
        <c:minorTickMark val="none"/>
        <c:tickLblPos val="nextTo"/>
        <c:crossAx val="188065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2.xlsx]following vs uploads!PivotTable4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following</a:t>
            </a:r>
            <a:r>
              <a:rPr lang="en-US" baseline="0"/>
              <a:t> vs Avg.uploads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'following vs uploads'!$B$3</c:f>
              <c:strCache>
                <c:ptCount val="1"/>
                <c:pt idx="0">
                  <c:v>Total</c:v>
                </c:pt>
              </c:strCache>
            </c:strRef>
          </c:tx>
          <c:spPr>
            <a:solidFill>
              <a:schemeClr val="accent1"/>
            </a:solidFill>
            <a:ln>
              <a:noFill/>
            </a:ln>
            <a:effectLst/>
          </c:spPr>
          <c:invertIfNegative val="0"/>
          <c:cat>
            <c:strRef>
              <c:f>'following vs uploads'!$A$4:$A$6</c:f>
              <c:strCache>
                <c:ptCount val="2"/>
                <c:pt idx="0">
                  <c:v>high following</c:v>
                </c:pt>
                <c:pt idx="1">
                  <c:v>low following</c:v>
                </c:pt>
              </c:strCache>
            </c:strRef>
          </c:cat>
          <c:val>
            <c:numRef>
              <c:f>'following vs uploads'!$B$4:$B$6</c:f>
              <c:numCache>
                <c:formatCode>0</c:formatCode>
                <c:ptCount val="2"/>
                <c:pt idx="0">
                  <c:v>2922.318181818182</c:v>
                </c:pt>
                <c:pt idx="1">
                  <c:v>1962.7179487179487</c:v>
                </c:pt>
              </c:numCache>
            </c:numRef>
          </c:val>
          <c:extLst>
            <c:ext xmlns:c16="http://schemas.microsoft.com/office/drawing/2014/chart" uri="{C3380CC4-5D6E-409C-BE32-E72D297353CC}">
              <c16:uniqueId val="{00000000-5E1D-4E2C-8B56-19AACF91E813}"/>
            </c:ext>
          </c:extLst>
        </c:ser>
        <c:dLbls>
          <c:showLegendKey val="0"/>
          <c:showVal val="0"/>
          <c:showCatName val="0"/>
          <c:showSerName val="0"/>
          <c:showPercent val="0"/>
          <c:showBubbleSize val="0"/>
        </c:dLbls>
        <c:gapWidth val="182"/>
        <c:axId val="1428244111"/>
        <c:axId val="1428240271"/>
      </c:barChart>
      <c:catAx>
        <c:axId val="142824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240271"/>
        <c:crosses val="autoZero"/>
        <c:auto val="1"/>
        <c:lblAlgn val="ctr"/>
        <c:lblOffset val="100"/>
        <c:noMultiLvlLbl val="0"/>
      </c:catAx>
      <c:valAx>
        <c:axId val="14282402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24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2.xlsx]like vs uploads!PivotTable5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if</a:t>
            </a:r>
            <a:r>
              <a:rPr lang="en-US" baseline="0"/>
              <a:t> like  translate to uploads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'like vs uploads'!$B$3</c:f>
              <c:strCache>
                <c:ptCount val="1"/>
                <c:pt idx="0">
                  <c:v>Total</c:v>
                </c:pt>
              </c:strCache>
            </c:strRef>
          </c:tx>
          <c:spPr>
            <a:solidFill>
              <a:schemeClr val="accent1"/>
            </a:solidFill>
            <a:ln>
              <a:noFill/>
            </a:ln>
            <a:effectLst/>
          </c:spPr>
          <c:invertIfNegative val="0"/>
          <c:cat>
            <c:strRef>
              <c:f>'like vs uploads'!$A$4:$A$6</c:f>
              <c:strCache>
                <c:ptCount val="2"/>
                <c:pt idx="0">
                  <c:v>high likes</c:v>
                </c:pt>
                <c:pt idx="1">
                  <c:v>low likes</c:v>
                </c:pt>
              </c:strCache>
            </c:strRef>
          </c:cat>
          <c:val>
            <c:numRef>
              <c:f>'like vs uploads'!$B$4:$B$6</c:f>
              <c:numCache>
                <c:formatCode>0</c:formatCode>
                <c:ptCount val="2"/>
                <c:pt idx="0">
                  <c:v>3425.787878787879</c:v>
                </c:pt>
                <c:pt idx="1">
                  <c:v>1557.1940298507463</c:v>
                </c:pt>
              </c:numCache>
            </c:numRef>
          </c:val>
          <c:extLst>
            <c:ext xmlns:c16="http://schemas.microsoft.com/office/drawing/2014/chart" uri="{C3380CC4-5D6E-409C-BE32-E72D297353CC}">
              <c16:uniqueId val="{00000000-FBB5-4A34-8206-A3EB14B87893}"/>
            </c:ext>
          </c:extLst>
        </c:ser>
        <c:dLbls>
          <c:showLegendKey val="0"/>
          <c:showVal val="0"/>
          <c:showCatName val="0"/>
          <c:showSerName val="0"/>
          <c:showPercent val="0"/>
          <c:showBubbleSize val="0"/>
        </c:dLbls>
        <c:gapWidth val="182"/>
        <c:axId val="1880677935"/>
        <c:axId val="1880666895"/>
      </c:barChart>
      <c:catAx>
        <c:axId val="188067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666895"/>
        <c:crosses val="autoZero"/>
        <c:auto val="1"/>
        <c:lblAlgn val="ctr"/>
        <c:lblOffset val="100"/>
        <c:noMultiLvlLbl val="0"/>
      </c:catAx>
      <c:valAx>
        <c:axId val="188066689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67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2.xlsx]top 10 sum of engagment!PivotTable6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fowllowers, engagement rate,sum of followers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sum of engagment'!$B$3</c:f>
              <c:strCache>
                <c:ptCount val="1"/>
                <c:pt idx="0">
                  <c:v>Sum of Following</c:v>
                </c:pt>
              </c:strCache>
            </c:strRef>
          </c:tx>
          <c:spPr>
            <a:solidFill>
              <a:schemeClr val="accent1"/>
            </a:solidFill>
            <a:ln>
              <a:noFill/>
            </a:ln>
            <a:effectLst/>
          </c:spPr>
          <c:invertIfNegative val="0"/>
          <c:cat>
            <c:strRef>
              <c:f>'top 10 sum of engagment'!$A$4:$A$14</c:f>
              <c:strCache>
                <c:ptCount val="10"/>
                <c:pt idx="0">
                  <c:v>Its.Michhh????</c:v>
                </c:pt>
                <c:pt idx="1">
                  <c:v>Joe Albanese</c:v>
                </c:pt>
                <c:pt idx="2">
                  <c:v>Junya/????</c:v>
                </c:pt>
                <c:pt idx="3">
                  <c:v>Kyle Thomas??</c:v>
                </c:pt>
                <c:pt idx="4">
                  <c:v>Lucas And Marcus</c:v>
                </c:pt>
                <c:pt idx="5">
                  <c:v>Mia K.</c:v>
                </c:pt>
                <c:pt idx="6">
                  <c:v>Noah Beck</c:v>
                </c:pt>
                <c:pt idx="7">
                  <c:v>Ondy Mikula</c:v>
                </c:pt>
                <c:pt idx="8">
                  <c:v>Scott??</c:v>
                </c:pt>
                <c:pt idx="9">
                  <c:v>Spencer X</c:v>
                </c:pt>
              </c:strCache>
            </c:strRef>
          </c:cat>
          <c:val>
            <c:numRef>
              <c:f>'top 10 sum of engagment'!$B$4:$B$14</c:f>
              <c:numCache>
                <c:formatCode>0</c:formatCode>
                <c:ptCount val="10"/>
                <c:pt idx="0">
                  <c:v>2526</c:v>
                </c:pt>
                <c:pt idx="1">
                  <c:v>6251</c:v>
                </c:pt>
                <c:pt idx="2">
                  <c:v>5881</c:v>
                </c:pt>
                <c:pt idx="3">
                  <c:v>4919</c:v>
                </c:pt>
                <c:pt idx="4">
                  <c:v>5491</c:v>
                </c:pt>
                <c:pt idx="5">
                  <c:v>2892</c:v>
                </c:pt>
                <c:pt idx="6">
                  <c:v>2611</c:v>
                </c:pt>
                <c:pt idx="7">
                  <c:v>9960</c:v>
                </c:pt>
                <c:pt idx="8">
                  <c:v>2482</c:v>
                </c:pt>
                <c:pt idx="9">
                  <c:v>9854</c:v>
                </c:pt>
              </c:numCache>
            </c:numRef>
          </c:val>
          <c:extLst>
            <c:ext xmlns:c16="http://schemas.microsoft.com/office/drawing/2014/chart" uri="{C3380CC4-5D6E-409C-BE32-E72D297353CC}">
              <c16:uniqueId val="{00000000-8179-4E69-A7FE-F9BCADEB8F0E}"/>
            </c:ext>
          </c:extLst>
        </c:ser>
        <c:ser>
          <c:idx val="1"/>
          <c:order val="1"/>
          <c:tx>
            <c:strRef>
              <c:f>'top 10 sum of engagment'!$C$3</c:f>
              <c:strCache>
                <c:ptCount val="1"/>
                <c:pt idx="0">
                  <c:v>Sum of Engagement rate</c:v>
                </c:pt>
              </c:strCache>
            </c:strRef>
          </c:tx>
          <c:spPr>
            <a:solidFill>
              <a:schemeClr val="accent2"/>
            </a:solidFill>
            <a:ln>
              <a:noFill/>
            </a:ln>
            <a:effectLst/>
          </c:spPr>
          <c:invertIfNegative val="0"/>
          <c:cat>
            <c:strRef>
              <c:f>'top 10 sum of engagment'!$A$4:$A$14</c:f>
              <c:strCache>
                <c:ptCount val="10"/>
                <c:pt idx="0">
                  <c:v>Its.Michhh????</c:v>
                </c:pt>
                <c:pt idx="1">
                  <c:v>Joe Albanese</c:v>
                </c:pt>
                <c:pt idx="2">
                  <c:v>Junya/????</c:v>
                </c:pt>
                <c:pt idx="3">
                  <c:v>Kyle Thomas??</c:v>
                </c:pt>
                <c:pt idx="4">
                  <c:v>Lucas And Marcus</c:v>
                </c:pt>
                <c:pt idx="5">
                  <c:v>Mia K.</c:v>
                </c:pt>
                <c:pt idx="6">
                  <c:v>Noah Beck</c:v>
                </c:pt>
                <c:pt idx="7">
                  <c:v>Ondy Mikula</c:v>
                </c:pt>
                <c:pt idx="8">
                  <c:v>Scott??</c:v>
                </c:pt>
                <c:pt idx="9">
                  <c:v>Spencer X</c:v>
                </c:pt>
              </c:strCache>
            </c:strRef>
          </c:cat>
          <c:val>
            <c:numRef>
              <c:f>'top 10 sum of engagment'!$C$4:$C$14</c:f>
              <c:numCache>
                <c:formatCode>0.00</c:formatCode>
                <c:ptCount val="10"/>
                <c:pt idx="0">
                  <c:v>74.270557029177724</c:v>
                </c:pt>
                <c:pt idx="1">
                  <c:v>40.723981900452486</c:v>
                </c:pt>
                <c:pt idx="2">
                  <c:v>16.169683257918553</c:v>
                </c:pt>
                <c:pt idx="3">
                  <c:v>49.132947976878611</c:v>
                </c:pt>
                <c:pt idx="4">
                  <c:v>27.777777777777779</c:v>
                </c:pt>
                <c:pt idx="5">
                  <c:v>16.568123393316196</c:v>
                </c:pt>
                <c:pt idx="6">
                  <c:v>74.850299401197603</c:v>
                </c:pt>
                <c:pt idx="7">
                  <c:v>16.251366120218581</c:v>
                </c:pt>
                <c:pt idx="8">
                  <c:v>24.643799472295516</c:v>
                </c:pt>
                <c:pt idx="9">
                  <c:v>23.636363636363637</c:v>
                </c:pt>
              </c:numCache>
            </c:numRef>
          </c:val>
          <c:extLst>
            <c:ext xmlns:c16="http://schemas.microsoft.com/office/drawing/2014/chart" uri="{C3380CC4-5D6E-409C-BE32-E72D297353CC}">
              <c16:uniqueId val="{00000001-8179-4E69-A7FE-F9BCADEB8F0E}"/>
            </c:ext>
          </c:extLst>
        </c:ser>
        <c:ser>
          <c:idx val="2"/>
          <c:order val="2"/>
          <c:tx>
            <c:strRef>
              <c:f>'top 10 sum of engagment'!$D$3</c:f>
              <c:strCache>
                <c:ptCount val="1"/>
                <c:pt idx="0">
                  <c:v>Sum of Followers</c:v>
                </c:pt>
              </c:strCache>
            </c:strRef>
          </c:tx>
          <c:spPr>
            <a:solidFill>
              <a:schemeClr val="accent3"/>
            </a:solidFill>
            <a:ln>
              <a:noFill/>
            </a:ln>
            <a:effectLst/>
          </c:spPr>
          <c:invertIfNegative val="0"/>
          <c:cat>
            <c:strRef>
              <c:f>'top 10 sum of engagment'!$A$4:$A$14</c:f>
              <c:strCache>
                <c:ptCount val="10"/>
                <c:pt idx="0">
                  <c:v>Its.Michhh????</c:v>
                </c:pt>
                <c:pt idx="1">
                  <c:v>Joe Albanese</c:v>
                </c:pt>
                <c:pt idx="2">
                  <c:v>Junya/????</c:v>
                </c:pt>
                <c:pt idx="3">
                  <c:v>Kyle Thomas??</c:v>
                </c:pt>
                <c:pt idx="4">
                  <c:v>Lucas And Marcus</c:v>
                </c:pt>
                <c:pt idx="5">
                  <c:v>Mia K.</c:v>
                </c:pt>
                <c:pt idx="6">
                  <c:v>Noah Beck</c:v>
                </c:pt>
                <c:pt idx="7">
                  <c:v>Ondy Mikula</c:v>
                </c:pt>
                <c:pt idx="8">
                  <c:v>Scott??</c:v>
                </c:pt>
                <c:pt idx="9">
                  <c:v>Spencer X</c:v>
                </c:pt>
              </c:strCache>
            </c:strRef>
          </c:cat>
          <c:val>
            <c:numRef>
              <c:f>'top 10 sum of engagment'!$D$4:$D$14</c:f>
              <c:numCache>
                <c:formatCode>#,##0</c:formatCode>
                <c:ptCount val="10"/>
                <c:pt idx="0">
                  <c:v>37700000</c:v>
                </c:pt>
                <c:pt idx="1">
                  <c:v>44200000</c:v>
                </c:pt>
                <c:pt idx="2">
                  <c:v>44200000</c:v>
                </c:pt>
                <c:pt idx="3">
                  <c:v>34600000</c:v>
                </c:pt>
                <c:pt idx="4">
                  <c:v>39600000</c:v>
                </c:pt>
                <c:pt idx="5">
                  <c:v>38900000</c:v>
                </c:pt>
                <c:pt idx="6">
                  <c:v>33400000</c:v>
                </c:pt>
                <c:pt idx="7">
                  <c:v>36600000</c:v>
                </c:pt>
                <c:pt idx="8">
                  <c:v>37900000</c:v>
                </c:pt>
                <c:pt idx="9">
                  <c:v>55000000</c:v>
                </c:pt>
              </c:numCache>
            </c:numRef>
          </c:val>
          <c:extLst>
            <c:ext xmlns:c16="http://schemas.microsoft.com/office/drawing/2014/chart" uri="{C3380CC4-5D6E-409C-BE32-E72D297353CC}">
              <c16:uniqueId val="{00000002-8179-4E69-A7FE-F9BCADEB8F0E}"/>
            </c:ext>
          </c:extLst>
        </c:ser>
        <c:dLbls>
          <c:showLegendKey val="0"/>
          <c:showVal val="0"/>
          <c:showCatName val="0"/>
          <c:showSerName val="0"/>
          <c:showPercent val="0"/>
          <c:showBubbleSize val="0"/>
        </c:dLbls>
        <c:gapWidth val="150"/>
        <c:overlap val="100"/>
        <c:axId val="1910485999"/>
        <c:axId val="1910486479"/>
      </c:barChart>
      <c:catAx>
        <c:axId val="1910485999"/>
        <c:scaling>
          <c:orientation val="minMax"/>
        </c:scaling>
        <c:delete val="1"/>
        <c:axPos val="l"/>
        <c:numFmt formatCode="General" sourceLinked="1"/>
        <c:majorTickMark val="none"/>
        <c:minorTickMark val="none"/>
        <c:tickLblPos val="nextTo"/>
        <c:crossAx val="1910486479"/>
        <c:crosses val="autoZero"/>
        <c:auto val="1"/>
        <c:lblAlgn val="ctr"/>
        <c:lblOffset val="100"/>
        <c:noMultiLvlLbl val="0"/>
      </c:catAx>
      <c:valAx>
        <c:axId val="191048647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48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2.xlsx]number of followers!PivotTable2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numbers</a:t>
            </a:r>
            <a:r>
              <a:rPr lang="en-US" baseline="0"/>
              <a:t>  of followers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'number of followers'!$B$3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F56-4AAD-A875-8F4177F4C639}"/>
              </c:ext>
            </c:extLst>
          </c:dPt>
          <c:dPt>
            <c:idx val="1"/>
            <c:bubble3D val="0"/>
            <c:spPr>
              <a:solidFill>
                <a:schemeClr val="accent2"/>
              </a:solidFill>
              <a:ln>
                <a:noFill/>
              </a:ln>
              <a:effectLst/>
            </c:spPr>
            <c:extLst>
              <c:ext xmlns:c16="http://schemas.microsoft.com/office/drawing/2014/chart" uri="{C3380CC4-5D6E-409C-BE32-E72D297353CC}">
                <c16:uniqueId val="{00000003-CF56-4AAD-A875-8F4177F4C6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'number of followers'!$A$4:$A$6</c:f>
              <c:strCache>
                <c:ptCount val="2"/>
                <c:pt idx="0">
                  <c:v>high followers</c:v>
                </c:pt>
                <c:pt idx="1">
                  <c:v>low followers</c:v>
                </c:pt>
              </c:strCache>
            </c:strRef>
          </c:cat>
          <c:val>
            <c:numRef>
              <c:f>'number of followers'!$B$4:$B$6</c:f>
              <c:numCache>
                <c:formatCode>General</c:formatCode>
                <c:ptCount val="2"/>
                <c:pt idx="0">
                  <c:v>17</c:v>
                </c:pt>
                <c:pt idx="1">
                  <c:v>83</c:v>
                </c:pt>
              </c:numCache>
            </c:numRef>
          </c:val>
          <c:extLst>
            <c:ext xmlns:c16="http://schemas.microsoft.com/office/drawing/2014/chart" uri="{C3380CC4-5D6E-409C-BE32-E72D297353CC}">
              <c16:uniqueId val="{00000000-387E-4704-972E-8471E27D108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2.xlsx]following vs uploads!PivotTable4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following</a:t>
            </a:r>
            <a:r>
              <a:rPr lang="en-US" baseline="0"/>
              <a:t> vs Avg.uploads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'following vs uploads'!$B$3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'following vs uploads'!$A$4:$A$6</c:f>
              <c:strCache>
                <c:ptCount val="2"/>
                <c:pt idx="0">
                  <c:v>high following</c:v>
                </c:pt>
                <c:pt idx="1">
                  <c:v>low following</c:v>
                </c:pt>
              </c:strCache>
            </c:strRef>
          </c:cat>
          <c:val>
            <c:numRef>
              <c:f>'following vs uploads'!$B$4:$B$6</c:f>
              <c:numCache>
                <c:formatCode>0</c:formatCode>
                <c:ptCount val="2"/>
                <c:pt idx="0">
                  <c:v>2922.318181818182</c:v>
                </c:pt>
                <c:pt idx="1">
                  <c:v>1962.7179487179487</c:v>
                </c:pt>
              </c:numCache>
            </c:numRef>
          </c:val>
          <c:extLst>
            <c:ext xmlns:c16="http://schemas.microsoft.com/office/drawing/2014/chart" uri="{C3380CC4-5D6E-409C-BE32-E72D297353CC}">
              <c16:uniqueId val="{00000000-962A-4746-8002-DDFBAC9A9F4A}"/>
            </c:ext>
          </c:extLst>
        </c:ser>
        <c:dLbls>
          <c:dLblPos val="outEnd"/>
          <c:showLegendKey val="0"/>
          <c:showVal val="1"/>
          <c:showCatName val="0"/>
          <c:showSerName val="0"/>
          <c:showPercent val="0"/>
          <c:showBubbleSize val="0"/>
        </c:dLbls>
        <c:gapWidth val="182"/>
        <c:axId val="1428244111"/>
        <c:axId val="1428240271"/>
      </c:barChart>
      <c:catAx>
        <c:axId val="1428244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240271"/>
        <c:crosses val="autoZero"/>
        <c:auto val="1"/>
        <c:lblAlgn val="ctr"/>
        <c:lblOffset val="100"/>
        <c:noMultiLvlLbl val="0"/>
      </c:catAx>
      <c:valAx>
        <c:axId val="1428240271"/>
        <c:scaling>
          <c:orientation val="minMax"/>
        </c:scaling>
        <c:delete val="1"/>
        <c:axPos val="b"/>
        <c:numFmt formatCode="0" sourceLinked="1"/>
        <c:majorTickMark val="none"/>
        <c:minorTickMark val="none"/>
        <c:tickLblPos val="nextTo"/>
        <c:crossAx val="142824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2.xlsx]avg engagment!PivotTable3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engagement rate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engagment'!$B$3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engagment'!$A$4:$A$6</c:f>
              <c:strCache>
                <c:ptCount val="2"/>
                <c:pt idx="0">
                  <c:v>high followers</c:v>
                </c:pt>
                <c:pt idx="1">
                  <c:v>low followers</c:v>
                </c:pt>
              </c:strCache>
            </c:strRef>
          </c:cat>
          <c:val>
            <c:numRef>
              <c:f>'avg engagment'!$B$4:$B$6</c:f>
              <c:numCache>
                <c:formatCode>0.00</c:formatCode>
                <c:ptCount val="2"/>
                <c:pt idx="0">
                  <c:v>23.996578674266509</c:v>
                </c:pt>
                <c:pt idx="1">
                  <c:v>41.462482277627352</c:v>
                </c:pt>
              </c:numCache>
            </c:numRef>
          </c:val>
          <c:extLst>
            <c:ext xmlns:c16="http://schemas.microsoft.com/office/drawing/2014/chart" uri="{C3380CC4-5D6E-409C-BE32-E72D297353CC}">
              <c16:uniqueId val="{00000000-7A34-4697-A378-6B6866DCCD54}"/>
            </c:ext>
          </c:extLst>
        </c:ser>
        <c:dLbls>
          <c:dLblPos val="outEnd"/>
          <c:showLegendKey val="0"/>
          <c:showVal val="1"/>
          <c:showCatName val="0"/>
          <c:showSerName val="0"/>
          <c:showPercent val="0"/>
          <c:showBubbleSize val="0"/>
        </c:dLbls>
        <c:gapWidth val="219"/>
        <c:overlap val="-27"/>
        <c:axId val="1880653935"/>
        <c:axId val="1880682735"/>
      </c:barChart>
      <c:catAx>
        <c:axId val="188065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682735"/>
        <c:crosses val="autoZero"/>
        <c:auto val="1"/>
        <c:lblAlgn val="ctr"/>
        <c:lblOffset val="100"/>
        <c:noMultiLvlLbl val="0"/>
      </c:catAx>
      <c:valAx>
        <c:axId val="1880682735"/>
        <c:scaling>
          <c:orientation val="minMax"/>
        </c:scaling>
        <c:delete val="1"/>
        <c:axPos val="l"/>
        <c:numFmt formatCode="0.00" sourceLinked="1"/>
        <c:majorTickMark val="none"/>
        <c:minorTickMark val="none"/>
        <c:tickLblPos val="nextTo"/>
        <c:crossAx val="188065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2.xlsx]following vs uploads!PivotTable4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following vs Avg.uploads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'following vs uploads'!$B$3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'following vs uploads'!$A$4:$A$6</c:f>
              <c:strCache>
                <c:ptCount val="2"/>
                <c:pt idx="0">
                  <c:v>high following</c:v>
                </c:pt>
                <c:pt idx="1">
                  <c:v>low following</c:v>
                </c:pt>
              </c:strCache>
            </c:strRef>
          </c:cat>
          <c:val>
            <c:numRef>
              <c:f>'following vs uploads'!$B$4:$B$6</c:f>
              <c:numCache>
                <c:formatCode>0</c:formatCode>
                <c:ptCount val="2"/>
                <c:pt idx="0">
                  <c:v>2922.318181818182</c:v>
                </c:pt>
                <c:pt idx="1">
                  <c:v>1962.7179487179487</c:v>
                </c:pt>
              </c:numCache>
            </c:numRef>
          </c:val>
          <c:extLst>
            <c:ext xmlns:c16="http://schemas.microsoft.com/office/drawing/2014/chart" uri="{C3380CC4-5D6E-409C-BE32-E72D297353CC}">
              <c16:uniqueId val="{00000000-5914-4DB7-AB20-6796DE99D47D}"/>
            </c:ext>
          </c:extLst>
        </c:ser>
        <c:dLbls>
          <c:dLblPos val="outEnd"/>
          <c:showLegendKey val="0"/>
          <c:showVal val="1"/>
          <c:showCatName val="0"/>
          <c:showSerName val="0"/>
          <c:showPercent val="0"/>
          <c:showBubbleSize val="0"/>
        </c:dLbls>
        <c:gapWidth val="182"/>
        <c:axId val="1428244111"/>
        <c:axId val="1428240271"/>
      </c:barChart>
      <c:catAx>
        <c:axId val="142824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240271"/>
        <c:crosses val="autoZero"/>
        <c:auto val="1"/>
        <c:lblAlgn val="ctr"/>
        <c:lblOffset val="100"/>
        <c:noMultiLvlLbl val="0"/>
      </c:catAx>
      <c:valAx>
        <c:axId val="1428240271"/>
        <c:scaling>
          <c:orientation val="minMax"/>
        </c:scaling>
        <c:delete val="1"/>
        <c:axPos val="l"/>
        <c:numFmt formatCode="0" sourceLinked="1"/>
        <c:majorTickMark val="none"/>
        <c:minorTickMark val="none"/>
        <c:tickLblPos val="nextTo"/>
        <c:crossAx val="142824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660400</xdr:colOff>
      <xdr:row>4</xdr:row>
      <xdr:rowOff>25400</xdr:rowOff>
    </xdr:from>
    <xdr:to>
      <xdr:col>9</xdr:col>
      <xdr:colOff>152400</xdr:colOff>
      <xdr:row>19</xdr:row>
      <xdr:rowOff>6350</xdr:rowOff>
    </xdr:to>
    <xdr:graphicFrame macro="">
      <xdr:nvGraphicFramePr>
        <xdr:cNvPr id="2" name="Chart 1">
          <a:extLst>
            <a:ext uri="{FF2B5EF4-FFF2-40B4-BE49-F238E27FC236}">
              <a16:creationId xmlns:a16="http://schemas.microsoft.com/office/drawing/2014/main" id="{71879A82-F31A-4820-C113-727026FAA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292100</xdr:colOff>
      <xdr:row>6</xdr:row>
      <xdr:rowOff>6350</xdr:rowOff>
    </xdr:from>
    <xdr:to>
      <xdr:col>11</xdr:col>
      <xdr:colOff>596900</xdr:colOff>
      <xdr:row>20</xdr:row>
      <xdr:rowOff>171450</xdr:rowOff>
    </xdr:to>
    <xdr:graphicFrame macro="">
      <xdr:nvGraphicFramePr>
        <xdr:cNvPr id="2" name="Chart 1">
          <a:extLst>
            <a:ext uri="{FF2B5EF4-FFF2-40B4-BE49-F238E27FC236}">
              <a16:creationId xmlns:a16="http://schemas.microsoft.com/office/drawing/2014/main" id="{BF8699E3-E8D2-637A-EBD7-16154BC98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155575</xdr:colOff>
      <xdr:row>3</xdr:row>
      <xdr:rowOff>44450</xdr:rowOff>
    </xdr:from>
    <xdr:to>
      <xdr:col>9</xdr:col>
      <xdr:colOff>460375</xdr:colOff>
      <xdr:row>18</xdr:row>
      <xdr:rowOff>25400</xdr:rowOff>
    </xdr:to>
    <xdr:graphicFrame macro="">
      <xdr:nvGraphicFramePr>
        <xdr:cNvPr id="2" name="Chart 1">
          <a:extLst>
            <a:ext uri="{FF2B5EF4-FFF2-40B4-BE49-F238E27FC236}">
              <a16:creationId xmlns:a16="http://schemas.microsoft.com/office/drawing/2014/main" id="{8EE6303D-DFFC-9BA7-56D9-9B5637BB4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76200</xdr:colOff>
      <xdr:row>3</xdr:row>
      <xdr:rowOff>44450</xdr:rowOff>
    </xdr:from>
    <xdr:to>
      <xdr:col>9</xdr:col>
      <xdr:colOff>241300</xdr:colOff>
      <xdr:row>18</xdr:row>
      <xdr:rowOff>25400</xdr:rowOff>
    </xdr:to>
    <xdr:graphicFrame macro="">
      <xdr:nvGraphicFramePr>
        <xdr:cNvPr id="2" name="Chart 1">
          <a:extLst>
            <a:ext uri="{FF2B5EF4-FFF2-40B4-BE49-F238E27FC236}">
              <a16:creationId xmlns:a16="http://schemas.microsoft.com/office/drawing/2014/main" id="{2D98C7A2-1C7A-D86E-32BE-CD7B00E16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523875</xdr:colOff>
      <xdr:row>1</xdr:row>
      <xdr:rowOff>171450</xdr:rowOff>
    </xdr:from>
    <xdr:to>
      <xdr:col>12</xdr:col>
      <xdr:colOff>219075</xdr:colOff>
      <xdr:row>16</xdr:row>
      <xdr:rowOff>152400</xdr:rowOff>
    </xdr:to>
    <xdr:graphicFrame macro="">
      <xdr:nvGraphicFramePr>
        <xdr:cNvPr id="3" name="Chart 2">
          <a:extLst>
            <a:ext uri="{FF2B5EF4-FFF2-40B4-BE49-F238E27FC236}">
              <a16:creationId xmlns:a16="http://schemas.microsoft.com/office/drawing/2014/main" id="{31882F91-2F54-F2EB-1389-25EDE4024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819150</xdr:colOff>
      <xdr:row>4</xdr:row>
      <xdr:rowOff>0</xdr:rowOff>
    </xdr:from>
    <xdr:to>
      <xdr:col>3</xdr:col>
      <xdr:colOff>82550</xdr:colOff>
      <xdr:row>17</xdr:row>
      <xdr:rowOff>130175</xdr:rowOff>
    </xdr:to>
    <mc:AlternateContent xmlns:mc="http://schemas.openxmlformats.org/markup-compatibility/2006" xmlns:a14="http://schemas.microsoft.com/office/drawing/2010/main">
      <mc:Choice Requires="a14">
        <xdr:graphicFrame macro="">
          <xdr:nvGraphicFramePr>
            <xdr:cNvPr id="5" name="following status">
              <a:extLst>
                <a:ext uri="{FF2B5EF4-FFF2-40B4-BE49-F238E27FC236}">
                  <a16:creationId xmlns:a16="http://schemas.microsoft.com/office/drawing/2014/main" id="{49247525-E897-1DBD-C6E6-F653D9F49EFF}"/>
                </a:ext>
              </a:extLst>
            </xdr:cNvPr>
            <xdr:cNvGraphicFramePr/>
          </xdr:nvGraphicFramePr>
          <xdr:xfrm>
            <a:off x="0" y="0"/>
            <a:ext cx="0" cy="0"/>
          </xdr:xfrm>
          <a:graphic>
            <a:graphicData uri="http://schemas.microsoft.com/office/drawing/2010/slicer">
              <sle:slicer xmlns:sle="http://schemas.microsoft.com/office/drawing/2010/slicer" name="following status"/>
            </a:graphicData>
          </a:graphic>
        </xdr:graphicFrame>
      </mc:Choice>
      <mc:Fallback xmlns="">
        <xdr:sp macro="" textlink="">
          <xdr:nvSpPr>
            <xdr:cNvPr id="0" name=""/>
            <xdr:cNvSpPr>
              <a:spLocks noTextEdit="1"/>
            </xdr:cNvSpPr>
          </xdr:nvSpPr>
          <xdr:spPr>
            <a:xfrm>
              <a:off x="193040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1250950</xdr:colOff>
      <xdr:row>4</xdr:row>
      <xdr:rowOff>0</xdr:rowOff>
    </xdr:from>
    <xdr:to>
      <xdr:col>4</xdr:col>
      <xdr:colOff>508000</xdr:colOff>
      <xdr:row>17</xdr:row>
      <xdr:rowOff>130175</xdr:rowOff>
    </xdr:to>
    <mc:AlternateContent xmlns:mc="http://schemas.openxmlformats.org/markup-compatibility/2006" xmlns:a14="http://schemas.microsoft.com/office/drawing/2010/main">
      <mc:Choice Requires="a14">
        <xdr:graphicFrame macro="">
          <xdr:nvGraphicFramePr>
            <xdr:cNvPr id="7" name="followers status">
              <a:extLst>
                <a:ext uri="{FF2B5EF4-FFF2-40B4-BE49-F238E27FC236}">
                  <a16:creationId xmlns:a16="http://schemas.microsoft.com/office/drawing/2014/main" id="{A9A73FBD-37B5-BD9A-C824-30FED4375D30}"/>
                </a:ext>
              </a:extLst>
            </xdr:cNvPr>
            <xdr:cNvGraphicFramePr/>
          </xdr:nvGraphicFramePr>
          <xdr:xfrm>
            <a:off x="0" y="0"/>
            <a:ext cx="0" cy="0"/>
          </xdr:xfrm>
          <a:graphic>
            <a:graphicData uri="http://schemas.microsoft.com/office/drawing/2010/slicer">
              <sle:slicer xmlns:sle="http://schemas.microsoft.com/office/drawing/2010/slicer" name="followers status"/>
            </a:graphicData>
          </a:graphic>
        </xdr:graphicFrame>
      </mc:Choice>
      <mc:Fallback xmlns="">
        <xdr:sp macro="" textlink="">
          <xdr:nvSpPr>
            <xdr:cNvPr id="0" name=""/>
            <xdr:cNvSpPr>
              <a:spLocks noTextEdit="1"/>
            </xdr:cNvSpPr>
          </xdr:nvSpPr>
          <xdr:spPr>
            <a:xfrm>
              <a:off x="341630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120650</xdr:colOff>
      <xdr:row>0</xdr:row>
      <xdr:rowOff>50800</xdr:rowOff>
    </xdr:from>
    <xdr:to>
      <xdr:col>11</xdr:col>
      <xdr:colOff>120650</xdr:colOff>
      <xdr:row>13</xdr:row>
      <xdr:rowOff>180975</xdr:rowOff>
    </xdr:to>
    <mc:AlternateContent xmlns:mc="http://schemas.openxmlformats.org/markup-compatibility/2006" xmlns:a14="http://schemas.microsoft.com/office/drawing/2010/main">
      <mc:Choice Requires="a14">
        <xdr:graphicFrame macro="">
          <xdr:nvGraphicFramePr>
            <xdr:cNvPr id="8" name="uploads status">
              <a:extLst>
                <a:ext uri="{FF2B5EF4-FFF2-40B4-BE49-F238E27FC236}">
                  <a16:creationId xmlns:a16="http://schemas.microsoft.com/office/drawing/2014/main" id="{7AD0AD8D-60A9-5839-EABF-A18CD1035557}"/>
                </a:ext>
              </a:extLst>
            </xdr:cNvPr>
            <xdr:cNvGraphicFramePr/>
          </xdr:nvGraphicFramePr>
          <xdr:xfrm>
            <a:off x="0" y="0"/>
            <a:ext cx="0" cy="0"/>
          </xdr:xfrm>
          <a:graphic>
            <a:graphicData uri="http://schemas.microsoft.com/office/drawing/2010/slicer">
              <sle:slicer xmlns:sle="http://schemas.microsoft.com/office/drawing/2010/slicer" name="uploads status"/>
            </a:graphicData>
          </a:graphic>
        </xdr:graphicFrame>
      </mc:Choice>
      <mc:Fallback xmlns="">
        <xdr:sp macro="" textlink="">
          <xdr:nvSpPr>
            <xdr:cNvPr id="0" name=""/>
            <xdr:cNvSpPr>
              <a:spLocks noTextEdit="1"/>
            </xdr:cNvSpPr>
          </xdr:nvSpPr>
          <xdr:spPr>
            <a:xfrm>
              <a:off x="7296150" y="50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584200</xdr:colOff>
      <xdr:row>7</xdr:row>
      <xdr:rowOff>107950</xdr:rowOff>
    </xdr:from>
    <xdr:to>
      <xdr:col>8</xdr:col>
      <xdr:colOff>584200</xdr:colOff>
      <xdr:row>21</xdr:row>
      <xdr:rowOff>53975</xdr:rowOff>
    </xdr:to>
    <mc:AlternateContent xmlns:mc="http://schemas.openxmlformats.org/markup-compatibility/2006" xmlns:a14="http://schemas.microsoft.com/office/drawing/2010/main">
      <mc:Choice Requires="a14">
        <xdr:graphicFrame macro="">
          <xdr:nvGraphicFramePr>
            <xdr:cNvPr id="9" name="engaged status">
              <a:extLst>
                <a:ext uri="{FF2B5EF4-FFF2-40B4-BE49-F238E27FC236}">
                  <a16:creationId xmlns:a16="http://schemas.microsoft.com/office/drawing/2014/main" id="{31F574D0-8E44-3AC4-44D3-6FCAA7233EB6}"/>
                </a:ext>
              </a:extLst>
            </xdr:cNvPr>
            <xdr:cNvGraphicFramePr/>
          </xdr:nvGraphicFramePr>
          <xdr:xfrm>
            <a:off x="0" y="0"/>
            <a:ext cx="0" cy="0"/>
          </xdr:xfrm>
          <a:graphic>
            <a:graphicData uri="http://schemas.microsoft.com/office/drawing/2010/slicer">
              <sle:slicer xmlns:sle="http://schemas.microsoft.com/office/drawing/2010/slicer" name="engaged status"/>
            </a:graphicData>
          </a:graphic>
        </xdr:graphicFrame>
      </mc:Choice>
      <mc:Fallback xmlns="">
        <xdr:sp macro="" textlink="">
          <xdr:nvSpPr>
            <xdr:cNvPr id="0" name=""/>
            <xdr:cNvSpPr>
              <a:spLocks noTextEdit="1"/>
            </xdr:cNvSpPr>
          </xdr:nvSpPr>
          <xdr:spPr>
            <a:xfrm>
              <a:off x="5930900" y="1397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306222</xdr:colOff>
      <xdr:row>2</xdr:row>
      <xdr:rowOff>180282</xdr:rowOff>
    </xdr:from>
    <xdr:to>
      <xdr:col>15</xdr:col>
      <xdr:colOff>19092</xdr:colOff>
      <xdr:row>17</xdr:row>
      <xdr:rowOff>163227</xdr:rowOff>
    </xdr:to>
    <xdr:graphicFrame macro="">
      <xdr:nvGraphicFramePr>
        <xdr:cNvPr id="3" name="Chart 2">
          <a:extLst>
            <a:ext uri="{FF2B5EF4-FFF2-40B4-BE49-F238E27FC236}">
              <a16:creationId xmlns:a16="http://schemas.microsoft.com/office/drawing/2014/main" id="{3C8E7488-1D27-462C-B3D2-AB95F22E0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173904</xdr:rowOff>
    </xdr:from>
    <xdr:to>
      <xdr:col>7</xdr:col>
      <xdr:colOff>320261</xdr:colOff>
      <xdr:row>17</xdr:row>
      <xdr:rowOff>156234</xdr:rowOff>
    </xdr:to>
    <xdr:graphicFrame macro="">
      <xdr:nvGraphicFramePr>
        <xdr:cNvPr id="5" name="Chart 4">
          <a:extLst>
            <a:ext uri="{FF2B5EF4-FFF2-40B4-BE49-F238E27FC236}">
              <a16:creationId xmlns:a16="http://schemas.microsoft.com/office/drawing/2014/main" id="{A56461DB-FEBD-4267-8A3D-5FB914FE3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55218</xdr:colOff>
      <xdr:row>18</xdr:row>
      <xdr:rowOff>73623</xdr:rowOff>
    </xdr:from>
    <xdr:to>
      <xdr:col>7</xdr:col>
      <xdr:colOff>375479</xdr:colOff>
      <xdr:row>33</xdr:row>
      <xdr:rowOff>55954</xdr:rowOff>
    </xdr:to>
    <xdr:graphicFrame macro="">
      <xdr:nvGraphicFramePr>
        <xdr:cNvPr id="7" name="Chart 6">
          <a:extLst>
            <a:ext uri="{FF2B5EF4-FFF2-40B4-BE49-F238E27FC236}">
              <a16:creationId xmlns:a16="http://schemas.microsoft.com/office/drawing/2014/main" id="{C8E5C909-971F-4CC6-9A0C-118953BFF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2119</xdr:colOff>
      <xdr:row>17</xdr:row>
      <xdr:rowOff>174820</xdr:rowOff>
    </xdr:from>
    <xdr:to>
      <xdr:col>22</xdr:col>
      <xdr:colOff>283807</xdr:colOff>
      <xdr:row>32</xdr:row>
      <xdr:rowOff>127975</xdr:rowOff>
    </xdr:to>
    <xdr:graphicFrame macro="">
      <xdr:nvGraphicFramePr>
        <xdr:cNvPr id="9" name="Chart 8">
          <a:extLst>
            <a:ext uri="{FF2B5EF4-FFF2-40B4-BE49-F238E27FC236}">
              <a16:creationId xmlns:a16="http://schemas.microsoft.com/office/drawing/2014/main" id="{CE26EACB-1F65-4352-A7D0-8F5C4675D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44035</xdr:colOff>
      <xdr:row>3</xdr:row>
      <xdr:rowOff>37468</xdr:rowOff>
    </xdr:from>
    <xdr:to>
      <xdr:col>22</xdr:col>
      <xdr:colOff>317985</xdr:colOff>
      <xdr:row>17</xdr:row>
      <xdr:rowOff>172301</xdr:rowOff>
    </xdr:to>
    <xdr:graphicFrame macro="">
      <xdr:nvGraphicFramePr>
        <xdr:cNvPr id="11" name="Chart 10">
          <a:extLst>
            <a:ext uri="{FF2B5EF4-FFF2-40B4-BE49-F238E27FC236}">
              <a16:creationId xmlns:a16="http://schemas.microsoft.com/office/drawing/2014/main" id="{91C6518E-322E-41DC-B4DD-547544EB6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321149</xdr:colOff>
      <xdr:row>18</xdr:row>
      <xdr:rowOff>25059</xdr:rowOff>
    </xdr:from>
    <xdr:to>
      <xdr:col>14</xdr:col>
      <xdr:colOff>601424</xdr:colOff>
      <xdr:row>32</xdr:row>
      <xdr:rowOff>162570</xdr:rowOff>
    </xdr:to>
    <xdr:graphicFrame macro="">
      <xdr:nvGraphicFramePr>
        <xdr:cNvPr id="15" name="Chart 14">
          <a:extLst>
            <a:ext uri="{FF2B5EF4-FFF2-40B4-BE49-F238E27FC236}">
              <a16:creationId xmlns:a16="http://schemas.microsoft.com/office/drawing/2014/main" id="{6F8BF00A-A9A1-42AF-B4DF-C6439E620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366888</xdr:colOff>
      <xdr:row>3</xdr:row>
      <xdr:rowOff>70555</xdr:rowOff>
    </xdr:from>
    <xdr:to>
      <xdr:col>25</xdr:col>
      <xdr:colOff>352778</xdr:colOff>
      <xdr:row>10</xdr:row>
      <xdr:rowOff>141111</xdr:rowOff>
    </xdr:to>
    <mc:AlternateContent xmlns:mc="http://schemas.openxmlformats.org/markup-compatibility/2006" xmlns:a14="http://schemas.microsoft.com/office/drawing/2010/main">
      <mc:Choice Requires="a14">
        <xdr:graphicFrame macro="">
          <xdr:nvGraphicFramePr>
            <xdr:cNvPr id="16" name="following status 1">
              <a:extLst>
                <a:ext uri="{FF2B5EF4-FFF2-40B4-BE49-F238E27FC236}">
                  <a16:creationId xmlns:a16="http://schemas.microsoft.com/office/drawing/2014/main" id="{222D20E5-7D80-4120-8C89-6DA774BEAC29}"/>
                </a:ext>
              </a:extLst>
            </xdr:cNvPr>
            <xdr:cNvGraphicFramePr/>
          </xdr:nvGraphicFramePr>
          <xdr:xfrm>
            <a:off x="0" y="0"/>
            <a:ext cx="0" cy="0"/>
          </xdr:xfrm>
          <a:graphic>
            <a:graphicData uri="http://schemas.microsoft.com/office/drawing/2010/slicer">
              <sle:slicer xmlns:sle="http://schemas.microsoft.com/office/drawing/2010/slicer" name="following status 1"/>
            </a:graphicData>
          </a:graphic>
        </xdr:graphicFrame>
      </mc:Choice>
      <mc:Fallback xmlns="">
        <xdr:sp macro="" textlink="">
          <xdr:nvSpPr>
            <xdr:cNvPr id="0" name=""/>
            <xdr:cNvSpPr>
              <a:spLocks noTextEdit="1"/>
            </xdr:cNvSpPr>
          </xdr:nvSpPr>
          <xdr:spPr>
            <a:xfrm>
              <a:off x="13886243" y="674829"/>
              <a:ext cx="1829438" cy="1361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366887</xdr:colOff>
      <xdr:row>10</xdr:row>
      <xdr:rowOff>84667</xdr:rowOff>
    </xdr:from>
    <xdr:to>
      <xdr:col>25</xdr:col>
      <xdr:colOff>338666</xdr:colOff>
      <xdr:row>17</xdr:row>
      <xdr:rowOff>42334</xdr:rowOff>
    </xdr:to>
    <mc:AlternateContent xmlns:mc="http://schemas.openxmlformats.org/markup-compatibility/2006" xmlns:a14="http://schemas.microsoft.com/office/drawing/2010/main">
      <mc:Choice Requires="a14">
        <xdr:graphicFrame macro="">
          <xdr:nvGraphicFramePr>
            <xdr:cNvPr id="18" name="engaged status 1">
              <a:extLst>
                <a:ext uri="{FF2B5EF4-FFF2-40B4-BE49-F238E27FC236}">
                  <a16:creationId xmlns:a16="http://schemas.microsoft.com/office/drawing/2014/main" id="{9C0FA8FB-0174-4E16-ABD1-E587436D117D}"/>
                </a:ext>
              </a:extLst>
            </xdr:cNvPr>
            <xdr:cNvGraphicFramePr/>
          </xdr:nvGraphicFramePr>
          <xdr:xfrm>
            <a:off x="0" y="0"/>
            <a:ext cx="0" cy="0"/>
          </xdr:xfrm>
          <a:graphic>
            <a:graphicData uri="http://schemas.microsoft.com/office/drawing/2010/slicer">
              <sle:slicer xmlns:sle="http://schemas.microsoft.com/office/drawing/2010/slicer" name="engaged status 1"/>
            </a:graphicData>
          </a:graphic>
        </xdr:graphicFrame>
      </mc:Choice>
      <mc:Fallback xmlns="">
        <xdr:sp macro="" textlink="">
          <xdr:nvSpPr>
            <xdr:cNvPr id="0" name=""/>
            <xdr:cNvSpPr>
              <a:spLocks noTextEdit="1"/>
            </xdr:cNvSpPr>
          </xdr:nvSpPr>
          <xdr:spPr>
            <a:xfrm>
              <a:off x="13886242" y="1979425"/>
              <a:ext cx="1815327" cy="1248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282221</xdr:colOff>
      <xdr:row>17</xdr:row>
      <xdr:rowOff>70556</xdr:rowOff>
    </xdr:from>
    <xdr:to>
      <xdr:col>25</xdr:col>
      <xdr:colOff>268111</xdr:colOff>
      <xdr:row>25</xdr:row>
      <xdr:rowOff>155221</xdr:rowOff>
    </xdr:to>
    <mc:AlternateContent xmlns:mc="http://schemas.openxmlformats.org/markup-compatibility/2006" xmlns:a14="http://schemas.microsoft.com/office/drawing/2010/main">
      <mc:Choice Requires="a14">
        <xdr:graphicFrame macro="">
          <xdr:nvGraphicFramePr>
            <xdr:cNvPr id="20" name="uploads status 1">
              <a:extLst>
                <a:ext uri="{FF2B5EF4-FFF2-40B4-BE49-F238E27FC236}">
                  <a16:creationId xmlns:a16="http://schemas.microsoft.com/office/drawing/2014/main" id="{AF2FABEB-7938-4482-8375-7B1BCBC3EE61}"/>
                </a:ext>
              </a:extLst>
            </xdr:cNvPr>
            <xdr:cNvGraphicFramePr/>
          </xdr:nvGraphicFramePr>
          <xdr:xfrm>
            <a:off x="0" y="0"/>
            <a:ext cx="0" cy="0"/>
          </xdr:xfrm>
          <a:graphic>
            <a:graphicData uri="http://schemas.microsoft.com/office/drawing/2010/slicer">
              <sle:slicer xmlns:sle="http://schemas.microsoft.com/office/drawing/2010/slicer" name="uploads status 1"/>
            </a:graphicData>
          </a:graphic>
        </xdr:graphicFrame>
      </mc:Choice>
      <mc:Fallback xmlns="">
        <xdr:sp macro="" textlink="">
          <xdr:nvSpPr>
            <xdr:cNvPr id="0" name=""/>
            <xdr:cNvSpPr>
              <a:spLocks noTextEdit="1"/>
            </xdr:cNvSpPr>
          </xdr:nvSpPr>
          <xdr:spPr>
            <a:xfrm>
              <a:off x="13801576" y="3255798"/>
              <a:ext cx="1829438" cy="1559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268111</xdr:colOff>
      <xdr:row>26</xdr:row>
      <xdr:rowOff>14112</xdr:rowOff>
    </xdr:from>
    <xdr:to>
      <xdr:col>25</xdr:col>
      <xdr:colOff>338667</xdr:colOff>
      <xdr:row>32</xdr:row>
      <xdr:rowOff>14111</xdr:rowOff>
    </xdr:to>
    <mc:AlternateContent xmlns:mc="http://schemas.openxmlformats.org/markup-compatibility/2006" xmlns:a14="http://schemas.microsoft.com/office/drawing/2010/main">
      <mc:Choice Requires="a14">
        <xdr:graphicFrame macro="">
          <xdr:nvGraphicFramePr>
            <xdr:cNvPr id="22" name="followers status 1">
              <a:extLst>
                <a:ext uri="{FF2B5EF4-FFF2-40B4-BE49-F238E27FC236}">
                  <a16:creationId xmlns:a16="http://schemas.microsoft.com/office/drawing/2014/main" id="{D99C53AF-EF3F-40B3-8FD0-F5C43519AB80}"/>
                </a:ext>
              </a:extLst>
            </xdr:cNvPr>
            <xdr:cNvGraphicFramePr/>
          </xdr:nvGraphicFramePr>
          <xdr:xfrm>
            <a:off x="0" y="0"/>
            <a:ext cx="0" cy="0"/>
          </xdr:xfrm>
          <a:graphic>
            <a:graphicData uri="http://schemas.microsoft.com/office/drawing/2010/slicer">
              <sle:slicer xmlns:sle="http://schemas.microsoft.com/office/drawing/2010/slicer" name="followers status 1"/>
            </a:graphicData>
          </a:graphic>
        </xdr:graphicFrame>
      </mc:Choice>
      <mc:Fallback xmlns="">
        <xdr:sp macro="" textlink="">
          <xdr:nvSpPr>
            <xdr:cNvPr id="0" name=""/>
            <xdr:cNvSpPr>
              <a:spLocks noTextEdit="1"/>
            </xdr:cNvSpPr>
          </xdr:nvSpPr>
          <xdr:spPr>
            <a:xfrm>
              <a:off x="13787466" y="4858547"/>
              <a:ext cx="1914104" cy="1106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08.617488425924" createdVersion="8" refreshedVersion="8" minRefreshableVersion="3" recordCount="100" xr:uid="{F10A3770-977E-4E54-8DE0-231C4AE522A5}">
  <cacheSource type="worksheet">
    <worksheetSource name="Table1"/>
  </cacheSource>
  <cacheFields count="14">
    <cacheField name="Rank" numFmtId="1">
      <sharedItems containsSemiMixedTypes="0" containsString="0" containsNumber="1" containsInteger="1" minValue="1" maxValue="100"/>
    </cacheField>
    <cacheField name="Username" numFmtId="49">
      <sharedItems count="100">
        <s v="Khabane Lame"/>
        <s v="Charli D'Amelio"/>
        <s v="Mrbeast"/>
        <s v="Bella Poarch"/>
        <s v="Addison Rae"/>
        <s v="Tiktok"/>
        <s v="Kimberly Loaiza"/>
        <s v="Zach King"/>
        <s v="Domelipa"/>
        <s v="The Rock"/>
        <s v="Cznburak"/>
        <s v="Will Smith"/>
        <s v="Bts"/>
        <s v="Billie Eilish"/>
        <s v="Jason Derulo"/>
        <s v="Willie Salim"/>
        <s v="Selena Gomez"/>
        <s v="Kylie Jenner"/>
        <s v="Yz"/>
        <s v="Bayashi"/>
        <s v="Dixie"/>
        <s v="Vilmei ?"/>
        <s v="Spencer X"/>
        <s v="Karol G"/>
        <s v="Loren Gray"/>
        <s v="Real Madrid C.F."/>
        <s v="Homa"/>
        <s v="Michael Le"/>
        <s v="Kris Hc"/>
        <s v="Rose"/>
        <s v="Espn"/>
        <s v="Blackpinkoficial"/>
        <s v="Brent Rivera"/>
        <s v="Carlos Feria"/>
        <s v="Ria Ricis"/>
        <s v="Champions League"/>
        <s v="Jojo Siwa"/>
        <s v="Pongamoslo A Prueba"/>
        <s v="Netflix"/>
        <s v="Joe Albanese"/>
        <s v="Junya/????"/>
        <s v="Niana Guerrero"/>
        <s v="Omari.To"/>
        <s v="Fcbarcelona"/>
        <s v="Katteyes"/>
        <s v="Rod"/>
        <s v="Barstool Sports"/>
        <s v="Psg"/>
        <s v="Noelgoescrazy."/>
        <s v="Xo Team"/>
        <s v="Gordon Ramsay"/>
        <s v="Anokhina Liza"/>
        <s v="Tuzelity"/>
        <s v="Shakira"/>
        <s v="Bigchungus"/>
        <s v="Lucas And Marcus"/>
        <s v="Montpantoja"/>
        <s v="James Charles"/>
        <s v="Mia K."/>
        <s v="Virginia"/>
        <s v="Keemokazi"/>
        <s v="Spursofficial"/>
        <s v="Scott??"/>
        <s v="Juventus"/>
        <s v="Its.Michhh????"/>
        <s v="Arianagrande"/>
        <s v="Q Park"/>
        <s v="Spider_Slack"/>
        <s v="Kika Kim"/>
        <s v="Babyariel"/>
        <s v="Brianda??"/>
        <s v="Ondy Mikula"/>
        <s v="Wigofellas"/>
        <s v="Ishowspeed"/>
        <s v="Emir Abdul Gani"/>
        <s v="Gil Croes"/>
        <s v="Hotspanish"/>
        <s v="Brooke Monk"/>
        <s v="Kirya Kolesnikov"/>
        <s v="Kyle Thomas??"/>
        <s v="Kevin Hart"/>
        <s v="Benji Krol"/>
        <s v="Sabrina Carpenter"/>
        <s v="Alejandro Nieto"/>
        <s v="Devon Rodriguez"/>
        <s v="Noah Beck"/>
        <s v="Enejota"/>
        <s v="Borrego"/>
        <s v="Taylor Swift"/>
        <s v="La Rosalia"/>
        <s v="Thatlittlepuff"/>
        <s v="Laliga"/>
        <s v="Lele Pons"/>
        <s v="Kunno"/>
        <s v="Merrick"/>
        <s v="Arnaldo Mangini"/>
        <s v="Fujiiian"/>
        <s v="Surthycooks"/>
        <s v="Faisal Shaikh"/>
        <s v="Ignacia Antonia??"/>
      </sharedItems>
    </cacheField>
    <cacheField name="Followers" numFmtId="3">
      <sharedItems containsSemiMixedTypes="0" containsString="0" containsNumber="1" containsInteger="1" minValue="3200000" maxValue="652200000" count="83">
        <n v="162400000"/>
        <n v="155700000"/>
        <n v="107500000"/>
        <n v="94300000"/>
        <n v="88500000"/>
        <n v="83800000"/>
        <n v="83100000"/>
        <n v="82100000"/>
        <n v="76700000"/>
        <n v="75600000"/>
        <n v="74900000"/>
        <n v="74700000"/>
        <n v="71200000"/>
        <n v="69400000"/>
        <n v="652200000"/>
        <n v="63800000"/>
        <n v="58100000"/>
        <n v="56800000"/>
        <n v="56300000"/>
        <n v="55400000"/>
        <n v="55000000"/>
        <n v="54800000"/>
        <n v="53500000"/>
        <n v="53300000"/>
        <n v="53000000"/>
        <n v="51000000"/>
        <n v="50800000"/>
        <n v="49900000"/>
        <n v="49500000"/>
        <n v="49300000"/>
        <n v="48600000"/>
        <n v="468000003"/>
        <n v="46200000"/>
        <n v="45900000"/>
        <n v="45800000"/>
        <n v="45700000"/>
        <n v="44700000"/>
        <n v="44200000"/>
        <n v="44100000"/>
        <n v="43600000"/>
        <n v="43000000"/>
        <n v="42900000"/>
        <n v="42700000"/>
        <n v="42600000"/>
        <n v="41900000"/>
        <n v="40900000"/>
        <n v="40800000"/>
        <n v="40300000"/>
        <n v="40100000"/>
        <n v="39600000"/>
        <n v="39500000"/>
        <n v="39400000"/>
        <n v="38900000"/>
        <n v="38100000"/>
        <n v="37900000"/>
        <n v="37800000"/>
        <n v="37700000"/>
        <n v="37500000"/>
        <n v="37400000"/>
        <n v="37100000"/>
        <n v="37000000"/>
        <n v="36800000"/>
        <n v="36700000"/>
        <n v="36600000"/>
        <n v="36300000"/>
        <n v="36100000"/>
        <n v="35800000"/>
        <n v="35000000"/>
        <n v="34700000"/>
        <n v="34600000"/>
        <n v="34500000"/>
        <n v="34100000"/>
        <n v="34000000"/>
        <n v="33900000"/>
        <n v="33400000"/>
        <n v="33200000"/>
        <n v="32800000"/>
        <n v="32700000"/>
        <n v="32600000"/>
        <n v="32400000"/>
        <n v="32300000"/>
        <n v="3200000"/>
        <n v="31700000"/>
      </sharedItems>
    </cacheField>
    <cacheField name="followers status" numFmtId="49">
      <sharedItems count="2">
        <s v="high followers"/>
        <s v="low followers"/>
      </sharedItems>
    </cacheField>
    <cacheField name="Following" numFmtId="1">
      <sharedItems containsSemiMixedTypes="0" containsString="0" containsNumber="1" containsInteger="1" minValue="0" maxValue="9960" count="86">
        <n v="78"/>
        <n v="1304"/>
        <n v="362"/>
        <n v="649"/>
        <n v="1"/>
        <n v="378"/>
        <n v="144"/>
        <n v="179"/>
        <n v="0"/>
        <n v="42"/>
        <n v="65"/>
        <n v="34"/>
        <n v="969"/>
        <n v="76"/>
        <n v="29"/>
        <n v="211"/>
        <n v="314"/>
        <n v="166"/>
        <n v="936"/>
        <n v="9854"/>
        <n v="274"/>
        <n v="26"/>
        <n v="97"/>
        <n v="456"/>
        <n v="1792"/>
        <n v="174"/>
        <n v="7"/>
        <n v="598"/>
        <n v="117"/>
        <n v="40"/>
        <n v="101"/>
        <n v="1101"/>
        <n v="354"/>
        <n v="6251"/>
        <n v="5881"/>
        <n v="440"/>
        <n v="19"/>
        <n v="288"/>
        <n v="771"/>
        <n v="1482"/>
        <n v="213"/>
        <n v="5"/>
        <n v="566"/>
        <n v="48"/>
        <n v="336"/>
        <n v="64"/>
        <n v="46"/>
        <n v="5491"/>
        <n v="763"/>
        <n v="455"/>
        <n v="2892"/>
        <n v="13"/>
        <n v="10"/>
        <n v="45"/>
        <n v="2482"/>
        <n v="35"/>
        <n v="2526"/>
        <n v="17"/>
        <n v="1059"/>
        <n v="81"/>
        <n v="873"/>
        <n v="348"/>
        <n v="9960"/>
        <n v="25"/>
        <n v="36"/>
        <n v="468"/>
        <n v="552"/>
        <n v="63"/>
        <n v="2217"/>
        <n v="94"/>
        <n v="4919"/>
        <n v="1061"/>
        <n v="340"/>
        <n v="93"/>
        <n v="2611"/>
        <n v="686"/>
        <n v="411"/>
        <n v="1573"/>
        <n v="352"/>
        <n v="595"/>
        <n v="851"/>
        <n v="825"/>
        <n v="105"/>
        <n v="464"/>
        <n v="176"/>
        <n v="269"/>
      </sharedItems>
    </cacheField>
    <cacheField name="following status" numFmtId="49">
      <sharedItems count="2">
        <s v="low following"/>
        <s v="high following"/>
      </sharedItems>
    </cacheField>
    <cacheField name="Uploads" numFmtId="1">
      <sharedItems containsSemiMixedTypes="0" containsString="0" containsNumber="1" containsInteger="1" minValue="26" maxValue="31600"/>
    </cacheField>
    <cacheField name="uploads status" numFmtId="49">
      <sharedItems count="2">
        <s v="low uploads"/>
        <s v="high uploads"/>
      </sharedItems>
    </cacheField>
    <cacheField name="Likes" numFmtId="3">
      <sharedItems containsSemiMixedTypes="0" containsString="0" containsNumber="1" containsInteger="1" minValue="65700000" maxValue="11800000000"/>
    </cacheField>
    <cacheField name="like status" numFmtId="49">
      <sharedItems count="2">
        <s v="high likes"/>
        <s v="low likes"/>
      </sharedItems>
    </cacheField>
    <cacheField name="Engagement rate" numFmtId="2">
      <sharedItems containsSemiMixedTypes="0" containsString="0" containsNumber="1" minValue="1.9932536031892059" maxValue="625"/>
    </cacheField>
    <cacheField name="engaged status" numFmtId="49">
      <sharedItems count="2">
        <s v="less engaged"/>
        <s v="more engaged"/>
      </sharedItems>
    </cacheField>
    <cacheField name="likes to upload" numFmtId="3">
      <sharedItems containsSemiMixedTypes="0" containsString="0" containsNumber="1" minValue="35284.64017185822" maxValue="16352201.257861635"/>
    </cacheField>
    <cacheField name="likes to upload status" numFmtId="49">
      <sharedItems count="2">
        <s v="high"/>
        <s v="low"/>
      </sharedItems>
    </cacheField>
  </cacheFields>
  <extLst>
    <ext xmlns:x14="http://schemas.microsoft.com/office/spreadsheetml/2009/9/main" uri="{725AE2AE-9491-48be-B2B4-4EB974FC3084}">
      <x14:pivotCacheDefinition pivotCacheId="175272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x v="0"/>
    <x v="0"/>
    <n v="1251"/>
    <x v="0"/>
    <n v="2500000000"/>
    <x v="0"/>
    <n v="15.394088669950738"/>
    <x v="0"/>
    <n v="1998401.2789768185"/>
    <x v="0"/>
  </r>
  <r>
    <n v="2"/>
    <x v="1"/>
    <x v="1"/>
    <x v="0"/>
    <x v="1"/>
    <x v="1"/>
    <n v="2812"/>
    <x v="1"/>
    <n v="11800000000"/>
    <x v="0"/>
    <n v="75.786769428387927"/>
    <x v="1"/>
    <n v="4196301.5647226172"/>
    <x v="0"/>
  </r>
  <r>
    <n v="3"/>
    <x v="2"/>
    <x v="2"/>
    <x v="0"/>
    <x v="2"/>
    <x v="0"/>
    <n v="394"/>
    <x v="0"/>
    <n v="1100000000"/>
    <x v="1"/>
    <n v="10.232558139534884"/>
    <x v="0"/>
    <n v="2791878.1725888327"/>
    <x v="0"/>
  </r>
  <r>
    <n v="4"/>
    <x v="3"/>
    <x v="3"/>
    <x v="0"/>
    <x v="3"/>
    <x v="0"/>
    <n v="771"/>
    <x v="0"/>
    <n v="2400000000"/>
    <x v="0"/>
    <n v="25.450689289501589"/>
    <x v="0"/>
    <n v="3112840.4669260699"/>
    <x v="0"/>
  </r>
  <r>
    <n v="5"/>
    <x v="4"/>
    <x v="4"/>
    <x v="0"/>
    <x v="4"/>
    <x v="0"/>
    <n v="318"/>
    <x v="0"/>
    <n v="5200000000"/>
    <x v="0"/>
    <n v="58.757062146892657"/>
    <x v="1"/>
    <n v="16352201.257861635"/>
    <x v="0"/>
  </r>
  <r>
    <n v="6"/>
    <x v="5"/>
    <x v="5"/>
    <x v="0"/>
    <x v="4"/>
    <x v="0"/>
    <n v="1117"/>
    <x v="0"/>
    <n v="337200000"/>
    <x v="1"/>
    <n v="4.0238663484486876"/>
    <x v="0"/>
    <n v="301880.03581020591"/>
    <x v="1"/>
  </r>
  <r>
    <n v="7"/>
    <x v="6"/>
    <x v="6"/>
    <x v="0"/>
    <x v="5"/>
    <x v="0"/>
    <n v="2070"/>
    <x v="0"/>
    <n v="4100000000"/>
    <x v="0"/>
    <n v="49.338146811070999"/>
    <x v="1"/>
    <n v="1980676.3285024154"/>
    <x v="0"/>
  </r>
  <r>
    <n v="8"/>
    <x v="7"/>
    <x v="7"/>
    <x v="0"/>
    <x v="6"/>
    <x v="0"/>
    <n v="533"/>
    <x v="0"/>
    <n v="1200000000"/>
    <x v="1"/>
    <n v="14.616321559074299"/>
    <x v="0"/>
    <n v="2251407.1294559101"/>
    <x v="0"/>
  </r>
  <r>
    <n v="9"/>
    <x v="8"/>
    <x v="8"/>
    <x v="0"/>
    <x v="7"/>
    <x v="0"/>
    <n v="2408"/>
    <x v="1"/>
    <n v="5000000000"/>
    <x v="0"/>
    <n v="65.189048239895698"/>
    <x v="1"/>
    <n v="2076411.9601328904"/>
    <x v="0"/>
  </r>
  <r>
    <n v="10"/>
    <x v="9"/>
    <x v="9"/>
    <x v="0"/>
    <x v="8"/>
    <x v="0"/>
    <n v="399"/>
    <x v="0"/>
    <n v="578500000"/>
    <x v="1"/>
    <n v="7.6521164021164019"/>
    <x v="0"/>
    <n v="1449874.6867167919"/>
    <x v="1"/>
  </r>
  <r>
    <n v="11"/>
    <x v="10"/>
    <x v="10"/>
    <x v="0"/>
    <x v="8"/>
    <x v="0"/>
    <n v="2800"/>
    <x v="1"/>
    <n v="1500000000"/>
    <x v="1"/>
    <n v="20.026702269692922"/>
    <x v="0"/>
    <n v="535714.28571428568"/>
    <x v="1"/>
  </r>
  <r>
    <n v="12"/>
    <x v="11"/>
    <x v="11"/>
    <x v="0"/>
    <x v="9"/>
    <x v="0"/>
    <n v="337"/>
    <x v="0"/>
    <n v="561900000"/>
    <x v="1"/>
    <n v="7.5220883534136549"/>
    <x v="0"/>
    <n v="1667359.0504451038"/>
    <x v="1"/>
  </r>
  <r>
    <n v="13"/>
    <x v="12"/>
    <x v="12"/>
    <x v="0"/>
    <x v="4"/>
    <x v="0"/>
    <n v="232"/>
    <x v="0"/>
    <n v="1500000000"/>
    <x v="1"/>
    <n v="21.067415730337078"/>
    <x v="0"/>
    <n v="6465517.2413793104"/>
    <x v="0"/>
  </r>
  <r>
    <n v="14"/>
    <x v="13"/>
    <x v="13"/>
    <x v="0"/>
    <x v="10"/>
    <x v="0"/>
    <n v="70"/>
    <x v="0"/>
    <n v="453000000"/>
    <x v="1"/>
    <n v="6.5273775216138326"/>
    <x v="0"/>
    <n v="6471428.5714285718"/>
    <x v="0"/>
  </r>
  <r>
    <n v="15"/>
    <x v="14"/>
    <x v="14"/>
    <x v="0"/>
    <x v="11"/>
    <x v="0"/>
    <n v="1007"/>
    <x v="0"/>
    <n v="1300000000"/>
    <x v="1"/>
    <n v="1.9932536031892059"/>
    <x v="0"/>
    <n v="1290963.2571996027"/>
    <x v="1"/>
  </r>
  <r>
    <n v="16"/>
    <x v="15"/>
    <x v="15"/>
    <x v="0"/>
    <x v="12"/>
    <x v="1"/>
    <n v="2135"/>
    <x v="0"/>
    <n v="1200000000"/>
    <x v="1"/>
    <n v="18.808777429467085"/>
    <x v="0"/>
    <n v="562060.88992974244"/>
    <x v="1"/>
  </r>
  <r>
    <n v="17"/>
    <x v="16"/>
    <x v="16"/>
    <x v="1"/>
    <x v="13"/>
    <x v="0"/>
    <n v="223"/>
    <x v="0"/>
    <n v="646900000"/>
    <x v="1"/>
    <n v="11.134251290877797"/>
    <x v="0"/>
    <n v="2900896.8609865471"/>
    <x v="0"/>
  </r>
  <r>
    <n v="18"/>
    <x v="17"/>
    <x v="17"/>
    <x v="1"/>
    <x v="14"/>
    <x v="0"/>
    <n v="489"/>
    <x v="0"/>
    <n v="1500000000"/>
    <x v="1"/>
    <n v="26.408450704225352"/>
    <x v="0"/>
    <n v="3067484.6625766871"/>
    <x v="0"/>
  </r>
  <r>
    <n v="19"/>
    <x v="18"/>
    <x v="18"/>
    <x v="1"/>
    <x v="15"/>
    <x v="0"/>
    <n v="2213"/>
    <x v="1"/>
    <n v="1300000000"/>
    <x v="1"/>
    <n v="23.090586145648313"/>
    <x v="0"/>
    <n v="587437.86714866699"/>
    <x v="1"/>
  </r>
  <r>
    <n v="20"/>
    <x v="19"/>
    <x v="19"/>
    <x v="1"/>
    <x v="16"/>
    <x v="0"/>
    <n v="1309"/>
    <x v="0"/>
    <n v="1700000000"/>
    <x v="0"/>
    <n v="30.685920577617328"/>
    <x v="0"/>
    <n v="1298701.2987012987"/>
    <x v="1"/>
  </r>
  <r>
    <n v="21"/>
    <x v="20"/>
    <x v="19"/>
    <x v="1"/>
    <x v="17"/>
    <x v="0"/>
    <n v="879"/>
    <x v="0"/>
    <n v="3300000000"/>
    <x v="0"/>
    <n v="59.566787003610109"/>
    <x v="1"/>
    <n v="3754266.2116040955"/>
    <x v="0"/>
  </r>
  <r>
    <n v="22"/>
    <x v="21"/>
    <x v="19"/>
    <x v="1"/>
    <x v="18"/>
    <x v="1"/>
    <n v="3541"/>
    <x v="1"/>
    <n v="1700000000"/>
    <x v="0"/>
    <n v="30.685920577617328"/>
    <x v="0"/>
    <n v="480090.36995199096"/>
    <x v="1"/>
  </r>
  <r>
    <n v="23"/>
    <x v="22"/>
    <x v="20"/>
    <x v="1"/>
    <x v="19"/>
    <x v="1"/>
    <n v="1281"/>
    <x v="0"/>
    <n v="1300000000"/>
    <x v="1"/>
    <n v="23.636363636363637"/>
    <x v="0"/>
    <n v="1014832.1623731459"/>
    <x v="1"/>
  </r>
  <r>
    <n v="24"/>
    <x v="23"/>
    <x v="21"/>
    <x v="1"/>
    <x v="8"/>
    <x v="0"/>
    <n v="144"/>
    <x v="0"/>
    <n v="473700000"/>
    <x v="1"/>
    <n v="8.6441605839416056"/>
    <x v="0"/>
    <n v="3289583.3333333335"/>
    <x v="0"/>
  </r>
  <r>
    <n v="25"/>
    <x v="24"/>
    <x v="22"/>
    <x v="1"/>
    <x v="20"/>
    <x v="0"/>
    <n v="3308"/>
    <x v="1"/>
    <n v="3000000000"/>
    <x v="0"/>
    <n v="56.074766355140184"/>
    <x v="1"/>
    <n v="906892.3821039903"/>
    <x v="1"/>
  </r>
  <r>
    <n v="26"/>
    <x v="25"/>
    <x v="23"/>
    <x v="1"/>
    <x v="21"/>
    <x v="0"/>
    <n v="2223"/>
    <x v="1"/>
    <n v="1200000000"/>
    <x v="1"/>
    <n v="22.514071294559098"/>
    <x v="0"/>
    <n v="539811.06612685556"/>
    <x v="1"/>
  </r>
  <r>
    <n v="27"/>
    <x v="26"/>
    <x v="24"/>
    <x v="1"/>
    <x v="22"/>
    <x v="0"/>
    <n v="2101"/>
    <x v="0"/>
    <n v="1300000000"/>
    <x v="1"/>
    <n v="24.528301886792452"/>
    <x v="0"/>
    <n v="618752.97477391723"/>
    <x v="1"/>
  </r>
  <r>
    <n v="28"/>
    <x v="27"/>
    <x v="25"/>
    <x v="1"/>
    <x v="23"/>
    <x v="0"/>
    <n v="1435"/>
    <x v="0"/>
    <n v="1500000000"/>
    <x v="1"/>
    <n v="29.411764705882351"/>
    <x v="0"/>
    <n v="1045296.1672473868"/>
    <x v="1"/>
  </r>
  <r>
    <n v="29"/>
    <x v="28"/>
    <x v="26"/>
    <x v="1"/>
    <x v="24"/>
    <x v="1"/>
    <n v="1874"/>
    <x v="0"/>
    <n v="2400000000"/>
    <x v="0"/>
    <n v="47.244094488188978"/>
    <x v="1"/>
    <n v="1280683.0309498399"/>
    <x v="1"/>
  </r>
  <r>
    <n v="30"/>
    <x v="29"/>
    <x v="27"/>
    <x v="1"/>
    <x v="8"/>
    <x v="0"/>
    <n v="98"/>
    <x v="0"/>
    <n v="594200000"/>
    <x v="1"/>
    <n v="11.907815631262524"/>
    <x v="0"/>
    <n v="6063265.3061224492"/>
    <x v="0"/>
  </r>
  <r>
    <n v="31"/>
    <x v="30"/>
    <x v="28"/>
    <x v="1"/>
    <x v="25"/>
    <x v="0"/>
    <n v="31600"/>
    <x v="1"/>
    <n v="6400000000"/>
    <x v="0"/>
    <n v="129.2929292929293"/>
    <x v="1"/>
    <n v="202531.64556962025"/>
    <x v="1"/>
  </r>
  <r>
    <n v="32"/>
    <x v="31"/>
    <x v="29"/>
    <x v="1"/>
    <x v="26"/>
    <x v="0"/>
    <n v="268"/>
    <x v="0"/>
    <n v="597900000"/>
    <x v="1"/>
    <n v="12.127789046653144"/>
    <x v="0"/>
    <n v="2230970.1492537311"/>
    <x v="0"/>
  </r>
  <r>
    <n v="33"/>
    <x v="32"/>
    <x v="30"/>
    <x v="1"/>
    <x v="27"/>
    <x v="0"/>
    <n v="1562"/>
    <x v="0"/>
    <n v="1600000000"/>
    <x v="1"/>
    <n v="32.921810699588477"/>
    <x v="0"/>
    <n v="1024327.7848911652"/>
    <x v="1"/>
  </r>
  <r>
    <n v="34"/>
    <x v="33"/>
    <x v="31"/>
    <x v="0"/>
    <x v="28"/>
    <x v="0"/>
    <n v="5906"/>
    <x v="1"/>
    <n v="2600000000"/>
    <x v="0"/>
    <n v="5.5555555199430202"/>
    <x v="0"/>
    <n v="440230.27429732477"/>
    <x v="1"/>
  </r>
  <r>
    <n v="35"/>
    <x v="34"/>
    <x v="32"/>
    <x v="1"/>
    <x v="8"/>
    <x v="0"/>
    <n v="3698"/>
    <x v="1"/>
    <n v="1600000000"/>
    <x v="1"/>
    <n v="34.632034632034632"/>
    <x v="0"/>
    <n v="432666.3061114116"/>
    <x v="1"/>
  </r>
  <r>
    <n v="36"/>
    <x v="35"/>
    <x v="33"/>
    <x v="1"/>
    <x v="29"/>
    <x v="0"/>
    <n v="1629"/>
    <x v="0"/>
    <n v="1700000000"/>
    <x v="0"/>
    <n v="37.037037037037038"/>
    <x v="0"/>
    <n v="1043585.021485574"/>
    <x v="1"/>
  </r>
  <r>
    <n v="37"/>
    <x v="36"/>
    <x v="34"/>
    <x v="1"/>
    <x v="30"/>
    <x v="0"/>
    <n v="2578"/>
    <x v="1"/>
    <n v="2000000000"/>
    <x v="0"/>
    <n v="43.668122270742359"/>
    <x v="1"/>
    <n v="775795.19006982155"/>
    <x v="1"/>
  </r>
  <r>
    <n v="38"/>
    <x v="37"/>
    <x v="35"/>
    <x v="1"/>
    <x v="31"/>
    <x v="1"/>
    <n v="932"/>
    <x v="0"/>
    <n v="1600000000"/>
    <x v="1"/>
    <n v="35.010940919037196"/>
    <x v="0"/>
    <n v="1716738.1974248928"/>
    <x v="1"/>
  </r>
  <r>
    <n v="39"/>
    <x v="38"/>
    <x v="36"/>
    <x v="1"/>
    <x v="32"/>
    <x v="0"/>
    <n v="6978"/>
    <x v="1"/>
    <n v="1200000000"/>
    <x v="1"/>
    <n v="26.845637583892618"/>
    <x v="0"/>
    <n v="171969.04557179709"/>
    <x v="1"/>
  </r>
  <r>
    <n v="40"/>
    <x v="39"/>
    <x v="37"/>
    <x v="1"/>
    <x v="33"/>
    <x v="1"/>
    <n v="2674"/>
    <x v="1"/>
    <n v="1800000000"/>
    <x v="0"/>
    <n v="40.723981900452486"/>
    <x v="1"/>
    <n v="673148.84068810765"/>
    <x v="1"/>
  </r>
  <r>
    <n v="41"/>
    <x v="40"/>
    <x v="37"/>
    <x v="1"/>
    <x v="34"/>
    <x v="1"/>
    <n v="3187"/>
    <x v="1"/>
    <n v="714700000"/>
    <x v="1"/>
    <n v="16.169683257918553"/>
    <x v="0"/>
    <n v="224254.78506432381"/>
    <x v="1"/>
  </r>
  <r>
    <n v="42"/>
    <x v="41"/>
    <x v="38"/>
    <x v="1"/>
    <x v="35"/>
    <x v="0"/>
    <n v="1055"/>
    <x v="0"/>
    <n v="1000000000"/>
    <x v="1"/>
    <n v="22.675736961451246"/>
    <x v="0"/>
    <n v="947867.298578199"/>
    <x v="1"/>
  </r>
  <r>
    <n v="43"/>
    <x v="42"/>
    <x v="39"/>
    <x v="1"/>
    <x v="36"/>
    <x v="0"/>
    <n v="5952"/>
    <x v="1"/>
    <n v="479100000"/>
    <x v="1"/>
    <n v="10.988532110091743"/>
    <x v="0"/>
    <n v="80493.951612903227"/>
    <x v="1"/>
  </r>
  <r>
    <n v="44"/>
    <x v="43"/>
    <x v="40"/>
    <x v="1"/>
    <x v="21"/>
    <x v="0"/>
    <n v="3685"/>
    <x v="1"/>
    <n v="1300000000"/>
    <x v="1"/>
    <n v="30.232558139534884"/>
    <x v="0"/>
    <n v="352781.54681139754"/>
    <x v="1"/>
  </r>
  <r>
    <n v="45"/>
    <x v="44"/>
    <x v="41"/>
    <x v="1"/>
    <x v="37"/>
    <x v="0"/>
    <n v="1189"/>
    <x v="0"/>
    <n v="3300000000"/>
    <x v="0"/>
    <n v="76.92307692307692"/>
    <x v="1"/>
    <n v="2775441.5475189234"/>
    <x v="0"/>
  </r>
  <r>
    <n v="46"/>
    <x v="45"/>
    <x v="42"/>
    <x v="1"/>
    <x v="38"/>
    <x v="0"/>
    <n v="2936"/>
    <x v="1"/>
    <n v="2500000000"/>
    <x v="0"/>
    <n v="58.548009367681502"/>
    <x v="1"/>
    <n v="851498.63760217989"/>
    <x v="1"/>
  </r>
  <r>
    <n v="47"/>
    <x v="46"/>
    <x v="42"/>
    <x v="1"/>
    <x v="39"/>
    <x v="1"/>
    <n v="6971"/>
    <x v="1"/>
    <n v="8200000000"/>
    <x v="0"/>
    <n v="192.03747072599532"/>
    <x v="1"/>
    <n v="1176301.8218333095"/>
    <x v="1"/>
  </r>
  <r>
    <n v="48"/>
    <x v="47"/>
    <x v="43"/>
    <x v="1"/>
    <x v="9"/>
    <x v="0"/>
    <n v="1789"/>
    <x v="0"/>
    <n v="677200000"/>
    <x v="1"/>
    <n v="15.896713615023474"/>
    <x v="0"/>
    <n v="378535.4946897708"/>
    <x v="1"/>
  </r>
  <r>
    <n v="49"/>
    <x v="48"/>
    <x v="44"/>
    <x v="1"/>
    <x v="40"/>
    <x v="0"/>
    <n v="1861"/>
    <x v="0"/>
    <n v="723900000"/>
    <x v="1"/>
    <n v="17.276849642004773"/>
    <x v="0"/>
    <n v="388984.4169801182"/>
    <x v="1"/>
  </r>
  <r>
    <n v="50"/>
    <x v="49"/>
    <x v="45"/>
    <x v="1"/>
    <x v="41"/>
    <x v="0"/>
    <n v="3977"/>
    <x v="1"/>
    <n v="1300000000"/>
    <x v="1"/>
    <n v="31.78484107579462"/>
    <x v="0"/>
    <n v="326879.55745536834"/>
    <x v="1"/>
  </r>
  <r>
    <n v="51"/>
    <x v="50"/>
    <x v="46"/>
    <x v="1"/>
    <x v="42"/>
    <x v="0"/>
    <n v="579"/>
    <x v="0"/>
    <n v="702300000"/>
    <x v="1"/>
    <n v="17.213235294117649"/>
    <x v="0"/>
    <n v="1212953.3678756477"/>
    <x v="1"/>
  </r>
  <r>
    <n v="52"/>
    <x v="51"/>
    <x v="46"/>
    <x v="1"/>
    <x v="43"/>
    <x v="0"/>
    <n v="171"/>
    <x v="0"/>
    <n v="1400000000"/>
    <x v="1"/>
    <n v="34.313725490196077"/>
    <x v="0"/>
    <n v="8187134.5029239766"/>
    <x v="0"/>
  </r>
  <r>
    <n v="53"/>
    <x v="52"/>
    <x v="47"/>
    <x v="1"/>
    <x v="44"/>
    <x v="0"/>
    <n v="1058"/>
    <x v="0"/>
    <n v="496500000"/>
    <x v="1"/>
    <n v="12.320099255583127"/>
    <x v="0"/>
    <n v="469281.66351606807"/>
    <x v="1"/>
  </r>
  <r>
    <n v="54"/>
    <x v="53"/>
    <x v="48"/>
    <x v="1"/>
    <x v="45"/>
    <x v="0"/>
    <n v="331"/>
    <x v="0"/>
    <n v="291300000"/>
    <x v="1"/>
    <n v="7.2643391521197005"/>
    <x v="0"/>
    <n v="880060.42296072503"/>
    <x v="1"/>
  </r>
  <r>
    <n v="55"/>
    <x v="54"/>
    <x v="48"/>
    <x v="1"/>
    <x v="46"/>
    <x v="0"/>
    <n v="350"/>
    <x v="0"/>
    <n v="529800000"/>
    <x v="1"/>
    <n v="13.211970074812967"/>
    <x v="0"/>
    <n v="1513714.2857142857"/>
    <x v="1"/>
  </r>
  <r>
    <n v="56"/>
    <x v="55"/>
    <x v="49"/>
    <x v="1"/>
    <x v="47"/>
    <x v="1"/>
    <n v="1641"/>
    <x v="0"/>
    <n v="1100000000"/>
    <x v="1"/>
    <n v="27.777777777777779"/>
    <x v="0"/>
    <n v="670322.97379646555"/>
    <x v="1"/>
  </r>
  <r>
    <n v="57"/>
    <x v="56"/>
    <x v="50"/>
    <x v="1"/>
    <x v="48"/>
    <x v="0"/>
    <n v="1677"/>
    <x v="0"/>
    <n v="2300000000"/>
    <x v="0"/>
    <n v="58.22784810126582"/>
    <x v="1"/>
    <n v="1371496.7203339296"/>
    <x v="1"/>
  </r>
  <r>
    <n v="58"/>
    <x v="57"/>
    <x v="51"/>
    <x v="1"/>
    <x v="49"/>
    <x v="0"/>
    <n v="985"/>
    <x v="0"/>
    <n v="1400000000"/>
    <x v="1"/>
    <n v="35.532994923857871"/>
    <x v="0"/>
    <n v="1421319.7969543147"/>
    <x v="1"/>
  </r>
  <r>
    <n v="59"/>
    <x v="58"/>
    <x v="52"/>
    <x v="1"/>
    <x v="50"/>
    <x v="1"/>
    <n v="711"/>
    <x v="0"/>
    <n v="644500000"/>
    <x v="1"/>
    <n v="16.568123393316196"/>
    <x v="0"/>
    <n v="906469.76090014062"/>
    <x v="1"/>
  </r>
  <r>
    <n v="60"/>
    <x v="59"/>
    <x v="52"/>
    <x v="1"/>
    <x v="51"/>
    <x v="0"/>
    <n v="1502"/>
    <x v="0"/>
    <n v="1100000000"/>
    <x v="1"/>
    <n v="28.277634961439588"/>
    <x v="0"/>
    <n v="732356.85752330231"/>
    <x v="1"/>
  </r>
  <r>
    <n v="61"/>
    <x v="60"/>
    <x v="53"/>
    <x v="1"/>
    <x v="52"/>
    <x v="0"/>
    <n v="3115"/>
    <x v="1"/>
    <n v="2100000000"/>
    <x v="0"/>
    <n v="55.118110236220474"/>
    <x v="1"/>
    <n v="674157.30337078648"/>
    <x v="1"/>
  </r>
  <r>
    <n v="62"/>
    <x v="61"/>
    <x v="54"/>
    <x v="1"/>
    <x v="53"/>
    <x v="0"/>
    <n v="1901"/>
    <x v="0"/>
    <n v="281900000"/>
    <x v="1"/>
    <n v="7.4379947229551453"/>
    <x v="0"/>
    <n v="148290.37348763808"/>
    <x v="1"/>
  </r>
  <r>
    <n v="63"/>
    <x v="62"/>
    <x v="54"/>
    <x v="1"/>
    <x v="54"/>
    <x v="1"/>
    <n v="1101"/>
    <x v="0"/>
    <n v="934000000"/>
    <x v="1"/>
    <n v="24.643799472295516"/>
    <x v="0"/>
    <n v="848319.70935513172"/>
    <x v="1"/>
  </r>
  <r>
    <n v="64"/>
    <x v="63"/>
    <x v="55"/>
    <x v="1"/>
    <x v="55"/>
    <x v="0"/>
    <n v="3268"/>
    <x v="1"/>
    <n v="667100000"/>
    <x v="1"/>
    <n v="17.648148148148149"/>
    <x v="0"/>
    <n v="204130.9669522644"/>
    <x v="1"/>
  </r>
  <r>
    <n v="65"/>
    <x v="64"/>
    <x v="56"/>
    <x v="1"/>
    <x v="56"/>
    <x v="1"/>
    <n v="2385"/>
    <x v="1"/>
    <n v="2800000000"/>
    <x v="0"/>
    <n v="74.270557029177724"/>
    <x v="1"/>
    <n v="1174004.1928721175"/>
    <x v="1"/>
  </r>
  <r>
    <n v="66"/>
    <x v="65"/>
    <x v="57"/>
    <x v="1"/>
    <x v="57"/>
    <x v="0"/>
    <n v="294"/>
    <x v="0"/>
    <n v="295900000"/>
    <x v="1"/>
    <n v="7.8906666666666663"/>
    <x v="0"/>
    <n v="1006462.5850340136"/>
    <x v="1"/>
  </r>
  <r>
    <n v="67"/>
    <x v="66"/>
    <x v="58"/>
    <x v="1"/>
    <x v="41"/>
    <x v="0"/>
    <n v="344"/>
    <x v="0"/>
    <n v="462200000"/>
    <x v="1"/>
    <n v="12.358288770053475"/>
    <x v="0"/>
    <n v="1343604.6511627906"/>
    <x v="1"/>
  </r>
  <r>
    <n v="68"/>
    <x v="67"/>
    <x v="59"/>
    <x v="1"/>
    <x v="58"/>
    <x v="1"/>
    <n v="1043"/>
    <x v="0"/>
    <n v="712400000"/>
    <x v="1"/>
    <n v="19.202156334231805"/>
    <x v="0"/>
    <n v="683029.72195589647"/>
    <x v="1"/>
  </r>
  <r>
    <n v="69"/>
    <x v="68"/>
    <x v="60"/>
    <x v="1"/>
    <x v="59"/>
    <x v="0"/>
    <n v="1446"/>
    <x v="0"/>
    <n v="1100000000"/>
    <x v="1"/>
    <n v="29.72972972972973"/>
    <x v="0"/>
    <n v="760719.22544951586"/>
    <x v="1"/>
  </r>
  <r>
    <n v="70"/>
    <x v="69"/>
    <x v="61"/>
    <x v="1"/>
    <x v="60"/>
    <x v="1"/>
    <n v="2775"/>
    <x v="1"/>
    <n v="1900000000"/>
    <x v="0"/>
    <n v="51.630434782608695"/>
    <x v="1"/>
    <n v="684684.68468468473"/>
    <x v="1"/>
  </r>
  <r>
    <n v="71"/>
    <x v="70"/>
    <x v="62"/>
    <x v="1"/>
    <x v="61"/>
    <x v="0"/>
    <n v="4176"/>
    <x v="1"/>
    <n v="2800000000"/>
    <x v="0"/>
    <n v="76.294277929155314"/>
    <x v="1"/>
    <n v="670498.0842911877"/>
    <x v="1"/>
  </r>
  <r>
    <n v="72"/>
    <x v="71"/>
    <x v="63"/>
    <x v="1"/>
    <x v="62"/>
    <x v="1"/>
    <n v="13200"/>
    <x v="1"/>
    <n v="594800000"/>
    <x v="1"/>
    <n v="16.251366120218581"/>
    <x v="0"/>
    <n v="45060.606060606064"/>
    <x v="1"/>
  </r>
  <r>
    <n v="73"/>
    <x v="72"/>
    <x v="64"/>
    <x v="1"/>
    <x v="63"/>
    <x v="0"/>
    <n v="1779"/>
    <x v="0"/>
    <n v="896900000"/>
    <x v="1"/>
    <n v="24.707988980716255"/>
    <x v="0"/>
    <n v="504159.64024732995"/>
    <x v="1"/>
  </r>
  <r>
    <n v="74"/>
    <x v="73"/>
    <x v="64"/>
    <x v="1"/>
    <x v="64"/>
    <x v="0"/>
    <n v="26"/>
    <x v="0"/>
    <n v="271100000"/>
    <x v="1"/>
    <n v="7.4683195592286502"/>
    <x v="0"/>
    <n v="10426923.076923076"/>
    <x v="0"/>
  </r>
  <r>
    <n v="75"/>
    <x v="74"/>
    <x v="65"/>
    <x v="1"/>
    <x v="65"/>
    <x v="0"/>
    <n v="2402"/>
    <x v="1"/>
    <n v="755300000"/>
    <x v="1"/>
    <n v="20.922437673130194"/>
    <x v="0"/>
    <n v="314446.29475437134"/>
    <x v="1"/>
  </r>
  <r>
    <n v="76"/>
    <x v="75"/>
    <x v="66"/>
    <x v="1"/>
    <x v="66"/>
    <x v="0"/>
    <n v="805"/>
    <x v="0"/>
    <n v="867700000"/>
    <x v="1"/>
    <n v="24.237430167597765"/>
    <x v="0"/>
    <n v="1077888.198757764"/>
    <x v="1"/>
  </r>
  <r>
    <n v="77"/>
    <x v="76"/>
    <x v="66"/>
    <x v="1"/>
    <x v="67"/>
    <x v="0"/>
    <n v="1267"/>
    <x v="0"/>
    <n v="964700000"/>
    <x v="1"/>
    <n v="26.946927374301676"/>
    <x v="0"/>
    <n v="761404.8934490924"/>
    <x v="1"/>
  </r>
  <r>
    <n v="78"/>
    <x v="77"/>
    <x v="67"/>
    <x v="1"/>
    <x v="68"/>
    <x v="1"/>
    <n v="4049"/>
    <x v="1"/>
    <n v="3100000000"/>
    <x v="0"/>
    <n v="88.571428571428569"/>
    <x v="1"/>
    <n v="765621.14102247474"/>
    <x v="1"/>
  </r>
  <r>
    <n v="79"/>
    <x v="78"/>
    <x v="68"/>
    <x v="1"/>
    <x v="69"/>
    <x v="0"/>
    <n v="437"/>
    <x v="0"/>
    <n v="786400000"/>
    <x v="1"/>
    <n v="22.662824207492797"/>
    <x v="0"/>
    <n v="1799542.3340961097"/>
    <x v="0"/>
  </r>
  <r>
    <n v="80"/>
    <x v="79"/>
    <x v="69"/>
    <x v="1"/>
    <x v="70"/>
    <x v="1"/>
    <n v="144"/>
    <x v="0"/>
    <n v="1700000000"/>
    <x v="0"/>
    <n v="49.132947976878611"/>
    <x v="1"/>
    <n v="11805555.555555556"/>
    <x v="0"/>
  </r>
  <r>
    <n v="81"/>
    <x v="80"/>
    <x v="70"/>
    <x v="1"/>
    <x v="57"/>
    <x v="0"/>
    <n v="134"/>
    <x v="0"/>
    <n v="184000000"/>
    <x v="1"/>
    <n v="5.333333333333333"/>
    <x v="0"/>
    <n v="1373134.328358209"/>
    <x v="1"/>
  </r>
  <r>
    <n v="82"/>
    <x v="81"/>
    <x v="70"/>
    <x v="1"/>
    <x v="71"/>
    <x v="1"/>
    <n v="3859"/>
    <x v="1"/>
    <n v="1900000000"/>
    <x v="0"/>
    <n v="55.072463768115945"/>
    <x v="1"/>
    <n v="492355.5325213786"/>
    <x v="1"/>
  </r>
  <r>
    <n v="83"/>
    <x v="82"/>
    <x v="71"/>
    <x v="1"/>
    <x v="4"/>
    <x v="0"/>
    <n v="214"/>
    <x v="0"/>
    <n v="400600000"/>
    <x v="1"/>
    <n v="11.747800586510264"/>
    <x v="0"/>
    <n v="1871962.6168224299"/>
    <x v="0"/>
  </r>
  <r>
    <n v="84"/>
    <x v="83"/>
    <x v="72"/>
    <x v="1"/>
    <x v="72"/>
    <x v="0"/>
    <n v="3666"/>
    <x v="1"/>
    <n v="2700000000"/>
    <x v="0"/>
    <n v="79.411764705882348"/>
    <x v="1"/>
    <n v="736497.54500818334"/>
    <x v="1"/>
  </r>
  <r>
    <n v="85"/>
    <x v="84"/>
    <x v="73"/>
    <x v="1"/>
    <x v="73"/>
    <x v="0"/>
    <n v="1033"/>
    <x v="0"/>
    <n v="498300000"/>
    <x v="1"/>
    <n v="14.699115044247788"/>
    <x v="0"/>
    <n v="482381.41335914814"/>
    <x v="1"/>
  </r>
  <r>
    <n v="86"/>
    <x v="85"/>
    <x v="74"/>
    <x v="1"/>
    <x v="74"/>
    <x v="1"/>
    <n v="3290"/>
    <x v="1"/>
    <n v="2500000000"/>
    <x v="0"/>
    <n v="74.850299401197603"/>
    <x v="1"/>
    <n v="759878.41945288749"/>
    <x v="1"/>
  </r>
  <r>
    <n v="87"/>
    <x v="86"/>
    <x v="75"/>
    <x v="1"/>
    <x v="75"/>
    <x v="0"/>
    <n v="76"/>
    <x v="0"/>
    <n v="205000000"/>
    <x v="1"/>
    <n v="6.1746987951807233"/>
    <x v="0"/>
    <n v="2697368.4210526315"/>
    <x v="0"/>
  </r>
  <r>
    <n v="88"/>
    <x v="87"/>
    <x v="76"/>
    <x v="1"/>
    <x v="76"/>
    <x v="0"/>
    <n v="948"/>
    <x v="0"/>
    <n v="1100000000"/>
    <x v="1"/>
    <n v="33.536585365853661"/>
    <x v="0"/>
    <n v="1160337.552742616"/>
    <x v="1"/>
  </r>
  <r>
    <n v="89"/>
    <x v="88"/>
    <x v="77"/>
    <x v="1"/>
    <x v="8"/>
    <x v="0"/>
    <n v="71"/>
    <x v="0"/>
    <n v="246700000"/>
    <x v="1"/>
    <n v="7.5443425076452604"/>
    <x v="0"/>
    <n v="3474647.8873239434"/>
    <x v="0"/>
  </r>
  <r>
    <n v="90"/>
    <x v="89"/>
    <x v="77"/>
    <x v="1"/>
    <x v="77"/>
    <x v="1"/>
    <n v="231"/>
    <x v="0"/>
    <n v="396500000"/>
    <x v="1"/>
    <n v="12.125382262996942"/>
    <x v="0"/>
    <n v="1716450.2164502165"/>
    <x v="1"/>
  </r>
  <r>
    <n v="91"/>
    <x v="90"/>
    <x v="77"/>
    <x v="1"/>
    <x v="78"/>
    <x v="0"/>
    <n v="1108"/>
    <x v="0"/>
    <n v="824400000"/>
    <x v="1"/>
    <n v="25.211009174311926"/>
    <x v="0"/>
    <n v="744043.32129963895"/>
    <x v="1"/>
  </r>
  <r>
    <n v="92"/>
    <x v="91"/>
    <x v="77"/>
    <x v="1"/>
    <x v="28"/>
    <x v="0"/>
    <n v="3893"/>
    <x v="1"/>
    <n v="439700000"/>
    <x v="1"/>
    <n v="13.446483180428135"/>
    <x v="0"/>
    <n v="112946.31389673773"/>
    <x v="1"/>
  </r>
  <r>
    <n v="93"/>
    <x v="92"/>
    <x v="78"/>
    <x v="1"/>
    <x v="79"/>
    <x v="0"/>
    <n v="652"/>
    <x v="0"/>
    <n v="794200000"/>
    <x v="1"/>
    <n v="24.361963190184049"/>
    <x v="0"/>
    <n v="1218098.1595092025"/>
    <x v="1"/>
  </r>
  <r>
    <n v="94"/>
    <x v="93"/>
    <x v="79"/>
    <x v="1"/>
    <x v="80"/>
    <x v="1"/>
    <n v="4455"/>
    <x v="1"/>
    <n v="3200000000"/>
    <x v="0"/>
    <n v="98.76543209876543"/>
    <x v="1"/>
    <n v="718294.05162738496"/>
    <x v="1"/>
  </r>
  <r>
    <n v="95"/>
    <x v="94"/>
    <x v="79"/>
    <x v="1"/>
    <x v="81"/>
    <x v="0"/>
    <n v="1862"/>
    <x v="0"/>
    <n v="65700000"/>
    <x v="1"/>
    <n v="2.0277777777777777"/>
    <x v="0"/>
    <n v="35284.64017185822"/>
    <x v="1"/>
  </r>
  <r>
    <n v="96"/>
    <x v="95"/>
    <x v="80"/>
    <x v="1"/>
    <x v="82"/>
    <x v="0"/>
    <n v="2052"/>
    <x v="0"/>
    <n v="251800000"/>
    <x v="1"/>
    <n v="7.7956656346749229"/>
    <x v="0"/>
    <n v="122709.55165692008"/>
    <x v="1"/>
  </r>
  <r>
    <n v="97"/>
    <x v="96"/>
    <x v="80"/>
    <x v="1"/>
    <x v="83"/>
    <x v="0"/>
    <n v="1571"/>
    <x v="0"/>
    <n v="1900000000"/>
    <x v="0"/>
    <n v="58.823529411764703"/>
    <x v="1"/>
    <n v="1209420.7511139403"/>
    <x v="1"/>
  </r>
  <r>
    <n v="98"/>
    <x v="97"/>
    <x v="80"/>
    <x v="1"/>
    <x v="84"/>
    <x v="0"/>
    <n v="1242"/>
    <x v="0"/>
    <n v="918400000"/>
    <x v="1"/>
    <n v="28.433436532507741"/>
    <x v="0"/>
    <n v="739452.49597423512"/>
    <x v="1"/>
  </r>
  <r>
    <n v="99"/>
    <x v="98"/>
    <x v="81"/>
    <x v="1"/>
    <x v="8"/>
    <x v="0"/>
    <n v="456"/>
    <x v="0"/>
    <n v="2000000000"/>
    <x v="0"/>
    <n v="625"/>
    <x v="1"/>
    <n v="4385964.912280702"/>
    <x v="0"/>
  </r>
  <r>
    <n v="100"/>
    <x v="99"/>
    <x v="82"/>
    <x v="1"/>
    <x v="85"/>
    <x v="0"/>
    <n v="1409"/>
    <x v="0"/>
    <n v="2500000000"/>
    <x v="0"/>
    <n v="78.864353312302839"/>
    <x v="1"/>
    <n v="1774308.019872249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3E9E88-D5C8-486E-B812-86C32344198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4">
    <pivotField numFmtId="1" showAll="0"/>
    <pivotField showAll="0"/>
    <pivotField dataField="1" numFmtId="3" showAll="0"/>
    <pivotField axis="axisRow" showAll="0">
      <items count="3">
        <item x="0"/>
        <item x="1"/>
        <item t="default"/>
      </items>
    </pivotField>
    <pivotField numFmtId="1" showAll="0"/>
    <pivotField showAll="0">
      <items count="3">
        <item x="1"/>
        <item x="0"/>
        <item t="default"/>
      </items>
    </pivotField>
    <pivotField numFmtId="1" showAll="0"/>
    <pivotField showAll="0">
      <items count="3">
        <item x="1"/>
        <item x="0"/>
        <item t="default"/>
      </items>
    </pivotField>
    <pivotField numFmtId="3" showAll="0"/>
    <pivotField showAll="0"/>
    <pivotField numFmtId="2" showAll="0"/>
    <pivotField showAll="0">
      <items count="3">
        <item x="0"/>
        <item x="1"/>
        <item t="default"/>
      </items>
    </pivotField>
    <pivotField numFmtId="3" showAll="0"/>
    <pivotField showAll="0"/>
  </pivotFields>
  <rowFields count="1">
    <field x="3"/>
  </rowFields>
  <rowItems count="3">
    <i>
      <x/>
    </i>
    <i>
      <x v="1"/>
    </i>
    <i t="grand">
      <x/>
    </i>
  </rowItems>
  <colItems count="1">
    <i/>
  </colItems>
  <dataFields count="1">
    <dataField name="Count of Followers" fld="2" subtotal="count" baseField="3" baseItem="0"/>
  </dataFields>
  <chartFormats count="4">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0"/>
          </reference>
        </references>
      </pivotArea>
    </chartFormat>
    <chartFormat chart="6" format="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990AE4-F319-4EC1-9901-79E34465DAA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4">
    <pivotField numFmtId="1" showAll="0"/>
    <pivotField showAll="0"/>
    <pivotField numFmtId="3" showAll="0">
      <items count="84">
        <item x="81"/>
        <item x="82"/>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0"/>
        <item x="29"/>
        <item x="28"/>
        <item x="27"/>
        <item x="26"/>
        <item x="25"/>
        <item x="24"/>
        <item x="23"/>
        <item x="22"/>
        <item x="21"/>
        <item x="20"/>
        <item x="19"/>
        <item x="18"/>
        <item x="17"/>
        <item x="16"/>
        <item x="15"/>
        <item x="13"/>
        <item x="12"/>
        <item x="11"/>
        <item x="10"/>
        <item x="9"/>
        <item x="8"/>
        <item x="7"/>
        <item x="6"/>
        <item x="5"/>
        <item x="4"/>
        <item x="3"/>
        <item x="2"/>
        <item x="1"/>
        <item x="0"/>
        <item x="31"/>
        <item x="14"/>
        <item t="default"/>
      </items>
    </pivotField>
    <pivotField axis="axisRow" showAll="0">
      <items count="3">
        <item x="0"/>
        <item x="1"/>
        <item t="default"/>
      </items>
    </pivotField>
    <pivotField numFmtId="1" showAll="0"/>
    <pivotField showAll="0">
      <items count="3">
        <item x="1"/>
        <item x="0"/>
        <item t="default"/>
      </items>
    </pivotField>
    <pivotField numFmtId="1" showAll="0"/>
    <pivotField showAll="0">
      <items count="3">
        <item x="1"/>
        <item x="0"/>
        <item t="default"/>
      </items>
    </pivotField>
    <pivotField numFmtId="3" showAll="0"/>
    <pivotField showAll="0"/>
    <pivotField dataField="1" numFmtId="2" showAll="0"/>
    <pivotField showAll="0">
      <items count="3">
        <item x="0"/>
        <item x="1"/>
        <item t="default"/>
      </items>
    </pivotField>
    <pivotField numFmtId="3" showAll="0"/>
    <pivotField showAll="0"/>
  </pivotFields>
  <rowFields count="1">
    <field x="3"/>
  </rowFields>
  <rowItems count="3">
    <i>
      <x/>
    </i>
    <i>
      <x v="1"/>
    </i>
    <i t="grand">
      <x/>
    </i>
  </rowItems>
  <colItems count="1">
    <i/>
  </colItems>
  <dataFields count="1">
    <dataField name="Average of Engagement rate" fld="10" subtotal="average" baseField="3" baseItem="0" numFmtId="2"/>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9CF5C4-1056-4104-817A-E5771A63141D}"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14">
    <pivotField numFmtId="1" showAll="0"/>
    <pivotField showAll="0"/>
    <pivotField numFmtId="3" showAll="0"/>
    <pivotField showAll="0">
      <items count="3">
        <item x="0"/>
        <item x="1"/>
        <item t="default"/>
      </items>
    </pivotField>
    <pivotField numFmtId="1" showAll="0"/>
    <pivotField axis="axisRow" showAll="0">
      <items count="3">
        <item x="1"/>
        <item x="0"/>
        <item t="default"/>
      </items>
    </pivotField>
    <pivotField dataField="1" numFmtId="1" showAll="0"/>
    <pivotField showAll="0">
      <items count="3">
        <item x="1"/>
        <item x="0"/>
        <item t="default"/>
      </items>
    </pivotField>
    <pivotField numFmtId="3" showAll="0"/>
    <pivotField showAll="0"/>
    <pivotField numFmtId="2" showAll="0"/>
    <pivotField showAll="0">
      <items count="3">
        <item x="0"/>
        <item x="1"/>
        <item t="default"/>
      </items>
    </pivotField>
    <pivotField numFmtId="3" showAll="0"/>
    <pivotField showAll="0"/>
  </pivotFields>
  <rowFields count="1">
    <field x="5"/>
  </rowFields>
  <rowItems count="3">
    <i>
      <x/>
    </i>
    <i>
      <x v="1"/>
    </i>
    <i t="grand">
      <x/>
    </i>
  </rowItems>
  <colItems count="1">
    <i/>
  </colItems>
  <dataFields count="1">
    <dataField name="Average of Uploads" fld="6" subtotal="average" baseField="5" baseItem="0" numFmtId="1"/>
  </dataFields>
  <chartFormats count="3">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5E5BF0-060D-4148-835E-55EAF051C73D}"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14">
    <pivotField numFmtId="1" showAll="0"/>
    <pivotField showAll="0"/>
    <pivotField numFmtId="3" showAll="0"/>
    <pivotField showAll="0">
      <items count="3">
        <item x="0"/>
        <item x="1"/>
        <item t="default"/>
      </items>
    </pivotField>
    <pivotField numFmtId="1" showAll="0"/>
    <pivotField showAll="0">
      <items count="3">
        <item x="1"/>
        <item x="0"/>
        <item t="default"/>
      </items>
    </pivotField>
    <pivotField dataField="1" numFmtId="1" showAll="0"/>
    <pivotField showAll="0">
      <items count="3">
        <item x="1"/>
        <item x="0"/>
        <item t="default"/>
      </items>
    </pivotField>
    <pivotField numFmtId="3" showAll="0"/>
    <pivotField axis="axisRow" showAll="0">
      <items count="3">
        <item x="0"/>
        <item x="1"/>
        <item t="default"/>
      </items>
    </pivotField>
    <pivotField numFmtId="2" showAll="0"/>
    <pivotField showAll="0">
      <items count="3">
        <item x="0"/>
        <item x="1"/>
        <item t="default"/>
      </items>
    </pivotField>
    <pivotField numFmtId="3" showAll="0"/>
    <pivotField showAll="0">
      <items count="3">
        <item x="0"/>
        <item x="1"/>
        <item t="default"/>
      </items>
    </pivotField>
  </pivotFields>
  <rowFields count="1">
    <field x="9"/>
  </rowFields>
  <rowItems count="3">
    <i>
      <x/>
    </i>
    <i>
      <x v="1"/>
    </i>
    <i t="grand">
      <x/>
    </i>
  </rowItems>
  <colItems count="1">
    <i/>
  </colItems>
  <dataFields count="1">
    <dataField name="Average of Uploads" fld="6" subtotal="average" baseField="9" baseItem="0" numFmtId="1"/>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3F31BE-58F2-4219-ABD8-1EA67B6DE398}"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D14" firstHeaderRow="0" firstDataRow="1" firstDataCol="1"/>
  <pivotFields count="14">
    <pivotField numFmtId="1" showAll="0"/>
    <pivotField axis="axisRow" showAll="0" measureFilter="1" sortType="ascending">
      <items count="101">
        <item x="4"/>
        <item x="83"/>
        <item x="51"/>
        <item x="65"/>
        <item x="95"/>
        <item x="69"/>
        <item x="46"/>
        <item x="19"/>
        <item x="3"/>
        <item x="81"/>
        <item x="54"/>
        <item x="13"/>
        <item x="31"/>
        <item x="87"/>
        <item x="32"/>
        <item x="70"/>
        <item x="77"/>
        <item x="12"/>
        <item x="33"/>
        <item x="35"/>
        <item x="1"/>
        <item x="10"/>
        <item x="84"/>
        <item x="20"/>
        <item x="8"/>
        <item x="74"/>
        <item x="86"/>
        <item x="30"/>
        <item x="98"/>
        <item x="43"/>
        <item x="96"/>
        <item x="75"/>
        <item x="50"/>
        <item x="26"/>
        <item x="76"/>
        <item x="99"/>
        <item x="73"/>
        <item x="64"/>
        <item x="57"/>
        <item x="14"/>
        <item x="39"/>
        <item x="36"/>
        <item x="40"/>
        <item x="63"/>
        <item x="23"/>
        <item x="44"/>
        <item x="60"/>
        <item x="80"/>
        <item x="0"/>
        <item x="68"/>
        <item x="6"/>
        <item x="78"/>
        <item x="28"/>
        <item x="93"/>
        <item x="79"/>
        <item x="17"/>
        <item x="89"/>
        <item x="91"/>
        <item x="92"/>
        <item x="24"/>
        <item x="55"/>
        <item x="94"/>
        <item x="58"/>
        <item x="27"/>
        <item x="56"/>
        <item x="2"/>
        <item x="38"/>
        <item x="41"/>
        <item x="85"/>
        <item x="48"/>
        <item x="42"/>
        <item x="71"/>
        <item x="37"/>
        <item x="47"/>
        <item x="66"/>
        <item x="25"/>
        <item x="34"/>
        <item x="45"/>
        <item x="29"/>
        <item x="82"/>
        <item x="62"/>
        <item x="16"/>
        <item x="53"/>
        <item x="22"/>
        <item x="67"/>
        <item x="61"/>
        <item x="97"/>
        <item x="88"/>
        <item x="90"/>
        <item x="9"/>
        <item x="5"/>
        <item x="52"/>
        <item x="21"/>
        <item x="59"/>
        <item x="72"/>
        <item x="11"/>
        <item x="15"/>
        <item x="49"/>
        <item x="18"/>
        <item x="7"/>
        <item t="default"/>
      </items>
    </pivotField>
    <pivotField dataField="1" numFmtId="3" showAll="0"/>
    <pivotField showAll="0">
      <items count="3">
        <item x="0"/>
        <item x="1"/>
        <item t="default"/>
      </items>
    </pivotField>
    <pivotField dataField="1" numFmtId="1" showAll="0">
      <items count="87">
        <item x="8"/>
        <item x="4"/>
        <item x="41"/>
        <item x="26"/>
        <item x="52"/>
        <item x="51"/>
        <item x="57"/>
        <item x="36"/>
        <item x="63"/>
        <item x="21"/>
        <item x="14"/>
        <item x="11"/>
        <item x="55"/>
        <item x="64"/>
        <item x="29"/>
        <item x="9"/>
        <item x="53"/>
        <item x="46"/>
        <item x="43"/>
        <item x="67"/>
        <item x="45"/>
        <item x="10"/>
        <item x="13"/>
        <item x="0"/>
        <item x="59"/>
        <item x="73"/>
        <item x="69"/>
        <item x="22"/>
        <item x="30"/>
        <item x="82"/>
        <item x="28"/>
        <item x="6"/>
        <item x="17"/>
        <item x="25"/>
        <item x="84"/>
        <item x="7"/>
        <item x="15"/>
        <item x="40"/>
        <item x="85"/>
        <item x="20"/>
        <item x="37"/>
        <item x="16"/>
        <item x="44"/>
        <item x="72"/>
        <item x="61"/>
        <item x="78"/>
        <item x="32"/>
        <item x="2"/>
        <item x="5"/>
        <item x="76"/>
        <item x="35"/>
        <item x="49"/>
        <item x="23"/>
        <item x="83"/>
        <item x="65"/>
        <item x="66"/>
        <item x="42"/>
        <item x="79"/>
        <item x="27"/>
        <item x="3"/>
        <item x="75"/>
        <item x="48"/>
        <item x="38"/>
        <item x="81"/>
        <item x="80"/>
        <item x="60"/>
        <item x="18"/>
        <item x="12"/>
        <item x="58"/>
        <item x="71"/>
        <item x="31"/>
        <item x="1"/>
        <item x="39"/>
        <item x="77"/>
        <item x="24"/>
        <item x="68"/>
        <item x="54"/>
        <item x="56"/>
        <item x="74"/>
        <item x="50"/>
        <item x="70"/>
        <item x="47"/>
        <item x="34"/>
        <item x="33"/>
        <item x="19"/>
        <item x="62"/>
        <item t="default"/>
      </items>
    </pivotField>
    <pivotField showAll="0">
      <items count="3">
        <item x="1"/>
        <item x="0"/>
        <item t="default"/>
      </items>
    </pivotField>
    <pivotField numFmtId="1" showAll="0"/>
    <pivotField showAll="0">
      <items count="3">
        <item x="1"/>
        <item x="0"/>
        <item t="default"/>
      </items>
    </pivotField>
    <pivotField numFmtId="3" showAll="0"/>
    <pivotField showAll="0"/>
    <pivotField dataField="1" numFmtId="2" showAll="0"/>
    <pivotField showAll="0">
      <items count="3">
        <item x="0"/>
        <item x="1"/>
        <item t="default"/>
      </items>
    </pivotField>
    <pivotField numFmtId="3" showAll="0"/>
    <pivotField showAll="0">
      <items count="3">
        <item x="0"/>
        <item x="1"/>
        <item t="default"/>
      </items>
    </pivotField>
  </pivotFields>
  <rowFields count="1">
    <field x="1"/>
  </rowFields>
  <rowItems count="11">
    <i>
      <x v="37"/>
    </i>
    <i>
      <x v="40"/>
    </i>
    <i>
      <x v="42"/>
    </i>
    <i>
      <x v="54"/>
    </i>
    <i>
      <x v="60"/>
    </i>
    <i>
      <x v="62"/>
    </i>
    <i>
      <x v="68"/>
    </i>
    <i>
      <x v="71"/>
    </i>
    <i>
      <x v="80"/>
    </i>
    <i>
      <x v="83"/>
    </i>
    <i t="grand">
      <x/>
    </i>
  </rowItems>
  <colFields count="1">
    <field x="-2"/>
  </colFields>
  <colItems count="3">
    <i>
      <x/>
    </i>
    <i i="1">
      <x v="1"/>
    </i>
    <i i="2">
      <x v="2"/>
    </i>
  </colItems>
  <dataFields count="3">
    <dataField name="Sum of Following" fld="4" baseField="0" baseItem="0" numFmtId="1"/>
    <dataField name="Sum of Engagement rate" fld="10" baseField="0" baseItem="0" numFmtId="2"/>
    <dataField name="Sum of Followers" fld="2" baseField="0" baseItem="0" numFmtId="3"/>
  </dataFields>
  <chartFormats count="6">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9"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1"/>
          </reference>
        </references>
      </pivotArea>
    </chartFormat>
    <chartFormat chart="1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llowing_status" xr10:uid="{0D70F01C-7EBB-4E0E-97AD-941322C723D9}" sourceName="following status">
  <pivotTables>
    <pivotTable tabId="6" name="PivotTable6"/>
    <pivotTable tabId="3" name="PivotTable3"/>
    <pivotTable tabId="4" name="PivotTable4"/>
    <pivotTable tabId="5" name="PivotTable5"/>
    <pivotTable tabId="2" name="PivotTable2"/>
  </pivotTables>
  <data>
    <tabular pivotCacheId="17527238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llowers_status" xr10:uid="{F066E445-5F99-4CAA-A2C8-B68B70092FE1}" sourceName="followers status">
  <pivotTables>
    <pivotTable tabId="6" name="PivotTable6"/>
    <pivotTable tabId="3" name="PivotTable3"/>
    <pivotTable tabId="4" name="PivotTable4"/>
    <pivotTable tabId="5" name="PivotTable5"/>
    <pivotTable tabId="2" name="PivotTable2"/>
  </pivotTables>
  <data>
    <tabular pivotCacheId="17527238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ploads_status" xr10:uid="{BA039EF7-51CF-4F1C-9C32-724BF2B0D705}" sourceName="uploads status">
  <pivotTables>
    <pivotTable tabId="6" name="PivotTable6"/>
    <pivotTable tabId="3" name="PivotTable3"/>
    <pivotTable tabId="4" name="PivotTable4"/>
    <pivotTable tabId="5" name="PivotTable5"/>
    <pivotTable tabId="2" name="PivotTable2"/>
  </pivotTables>
  <data>
    <tabular pivotCacheId="17527238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aged_status" xr10:uid="{0952D6B4-F02C-4EBD-B2C8-5CFEB037CBFF}" sourceName="engaged status">
  <pivotTables>
    <pivotTable tabId="6" name="PivotTable6"/>
    <pivotTable tabId="3" name="PivotTable3"/>
    <pivotTable tabId="4" name="PivotTable4"/>
    <pivotTable tabId="5" name="PivotTable5"/>
    <pivotTable tabId="2" name="PivotTable2"/>
  </pivotTables>
  <data>
    <tabular pivotCacheId="17527238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llowing status" xr10:uid="{29E0D626-3045-44B7-B3C8-88183BA82535}" cache="Slicer_following_status" caption="following status" rowHeight="241300"/>
  <slicer name="followers status" xr10:uid="{C6F16A29-D7A4-4AB2-9BDA-38F675DBB80A}" cache="Slicer_followers_status" caption="followers status" rowHeight="241300"/>
  <slicer name="uploads status" xr10:uid="{2FE518FE-FE5D-4655-884C-D74134918F02}" cache="Slicer_uploads_status" caption="uploads status" rowHeight="241300"/>
  <slicer name="engaged status" xr10:uid="{7479AA72-5515-47DF-9E58-A21A4FB5A0ED}" cache="Slicer_engaged_status" caption="engaged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llowing status 1" xr10:uid="{FD41E318-D70F-4EF6-851A-213A97E71899}" cache="Slicer_following_status" caption="following status" rowHeight="241300"/>
  <slicer name="followers status 1" xr10:uid="{2155D0E4-FEFF-469B-93CA-86B5D4D9A6C6}" cache="Slicer_followers_status" caption="followers status" rowHeight="241300"/>
  <slicer name="uploads status 1" xr10:uid="{26896991-25BF-4212-BAF8-91EC382CC507}" cache="Slicer_uploads_status" caption="uploads status" rowHeight="241300"/>
  <slicer name="engaged status 1" xr10:uid="{2C5DBF26-AD93-477E-A417-2D4FEF0EA5BE}" cache="Slicer_engaged_status" caption="engaged 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FE4374-2EF7-40C2-A23B-E6EC3314465B}" name="Table1" displayName="Table1" ref="A1:N101" totalsRowShown="0" headerRowDxfId="14">
  <autoFilter ref="A1:N101" xr:uid="{75A507BD-671C-431C-A298-665A1E58DBB9}"/>
  <tableColumns count="14">
    <tableColumn id="1" xr3:uid="{30F84114-107C-4D79-A121-340E20D5D63F}" name="Rank" dataDxfId="13"/>
    <tableColumn id="2" xr3:uid="{9DA4C5DD-53B6-40A4-B142-0F97680DBC7A}" name="Username" dataDxfId="12"/>
    <tableColumn id="3" xr3:uid="{E33A27AB-DAC7-4EC0-83F4-39EED8488964}" name="Followers" dataDxfId="11"/>
    <tableColumn id="10" xr3:uid="{A598DEEC-EA7B-4A3F-9DB7-F06334C586D5}" name="followers status" dataDxfId="10">
      <calculatedColumnFormula>IF(Table1[[#This Row],[Followers]]&lt;=58600000,"low followers","high followers")</calculatedColumnFormula>
    </tableColumn>
    <tableColumn id="4" xr3:uid="{43237959-7612-4432-B422-FD98FEA4E49C}" name="Following" dataDxfId="9"/>
    <tableColumn id="13" xr3:uid="{F32BFFA3-37E6-4611-9C64-AEA81F1F1EC9}" name="following status" dataDxfId="8">
      <calculatedColumnFormula>IF(Table1[[#This Row],[Following]]&lt;=850,"low following","high following")</calculatedColumnFormula>
    </tableColumn>
    <tableColumn id="5" xr3:uid="{3EADE144-F600-4A7A-B665-07B6F9EC4C2A}" name="Uploads" dataDxfId="7"/>
    <tableColumn id="14" xr3:uid="{91A436FA-E353-42BD-92D9-45939C83FA0D}" name="uploads status" dataDxfId="6">
      <calculatedColumnFormula>IF(Table1[[#This Row],[Uploads]]&lt;=2180, "low uploads","high uploads")</calculatedColumnFormula>
    </tableColumn>
    <tableColumn id="6" xr3:uid="{8B5FE734-27BC-42AD-9E01-67BA29377ED9}" name="Likes" dataDxfId="5"/>
    <tableColumn id="11" xr3:uid="{09B8B4A6-F4B7-4365-BCFA-5B897CCFC991}" name="like status" dataDxfId="4">
      <calculatedColumnFormula>IF(Table1[[#This Row],[Likes]]&lt;=1610000000,"low likes","high likes")</calculatedColumnFormula>
    </tableColumn>
    <tableColumn id="7" xr3:uid="{4D7BE1D9-1317-4C56-BAA1-87E455FAE16A}" name="Engagement rate" dataDxfId="3" dataCellStyle="Percent">
      <calculatedColumnFormula>Table1[[#This Row],[Likes]]/Table1[[#This Row],[Followers]]</calculatedColumnFormula>
    </tableColumn>
    <tableColumn id="15" xr3:uid="{80CBE737-73B2-4FFA-B3A3-06CB5B0C7392}" name="engaged status" dataDxfId="2">
      <calculatedColumnFormula>IF(Table1[[#This Row],[Engagement rate]]&lt;=39,"less engaged","more engaged")</calculatedColumnFormula>
    </tableColumn>
    <tableColumn id="16" xr3:uid="{862877E9-8675-4827-B463-A7EFCE764C2A}" name="likes to upload" dataDxfId="1">
      <calculatedColumnFormula>Table1[[#This Row],[Likes]]/Table1[[#This Row],[Uploads]]</calculatedColumnFormula>
    </tableColumn>
    <tableColumn id="17" xr3:uid="{3BCF574F-79FE-41D5-AAE0-BC371C053AAD}" name="likes to upload status" dataDxfId="0">
      <calculatedColumnFormula>IF(Table1[[#This Row],[likes to upload]]&lt;=1760000,"low", "high")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3C94E-1140-4671-B55C-7CBAAD5515CF}">
  <dimension ref="A3:B6"/>
  <sheetViews>
    <sheetView topLeftCell="A3" workbookViewId="0">
      <selection activeCell="A3" sqref="A3"/>
    </sheetView>
  </sheetViews>
  <sheetFormatPr defaultRowHeight="15" x14ac:dyDescent="0.25"/>
  <cols>
    <col min="1" max="1" width="12.5703125" bestFit="1" customWidth="1"/>
    <col min="2" max="2" width="16.5703125" bestFit="1" customWidth="1"/>
    <col min="3" max="4" width="14.5703125" bestFit="1" customWidth="1"/>
  </cols>
  <sheetData>
    <row r="3" spans="1:2" x14ac:dyDescent="0.25">
      <c r="A3" s="6" t="s">
        <v>113</v>
      </c>
      <c r="B3" t="s">
        <v>120</v>
      </c>
    </row>
    <row r="4" spans="1:2" x14ac:dyDescent="0.25">
      <c r="A4" s="7" t="s">
        <v>117</v>
      </c>
      <c r="B4">
        <v>17</v>
      </c>
    </row>
    <row r="5" spans="1:2" x14ac:dyDescent="0.25">
      <c r="A5" s="7" t="s">
        <v>118</v>
      </c>
      <c r="B5">
        <v>83</v>
      </c>
    </row>
    <row r="6" spans="1:2" x14ac:dyDescent="0.25">
      <c r="A6" s="7" t="s">
        <v>114</v>
      </c>
      <c r="B6">
        <v>100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977CF-CA4A-4D48-A5EA-D69E3D832D18}">
  <dimension ref="A3:B6"/>
  <sheetViews>
    <sheetView workbookViewId="0">
      <selection activeCell="E21" sqref="C21:E23"/>
    </sheetView>
  </sheetViews>
  <sheetFormatPr defaultRowHeight="15" x14ac:dyDescent="0.25"/>
  <cols>
    <col min="1" max="1" width="12.5703125" bestFit="1" customWidth="1"/>
    <col min="2" max="2" width="24.7109375" bestFit="1" customWidth="1"/>
  </cols>
  <sheetData>
    <row r="3" spans="1:2" x14ac:dyDescent="0.25">
      <c r="A3" s="6" t="s">
        <v>113</v>
      </c>
      <c r="B3" t="s">
        <v>121</v>
      </c>
    </row>
    <row r="4" spans="1:2" x14ac:dyDescent="0.25">
      <c r="A4" s="7" t="s">
        <v>117</v>
      </c>
      <c r="B4" s="8">
        <v>23.996578674266509</v>
      </c>
    </row>
    <row r="5" spans="1:2" x14ac:dyDescent="0.25">
      <c r="A5" s="7" t="s">
        <v>118</v>
      </c>
      <c r="B5" s="8">
        <v>41.462482277627352</v>
      </c>
    </row>
    <row r="6" spans="1:2" x14ac:dyDescent="0.25">
      <c r="A6" s="7" t="s">
        <v>114</v>
      </c>
      <c r="B6" s="8">
        <v>38.49327866505601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E4A7C-7184-4FAE-BA62-C4E9172B71AF}">
  <dimension ref="A3:B6"/>
  <sheetViews>
    <sheetView workbookViewId="0">
      <selection activeCell="L22" sqref="L22"/>
    </sheetView>
  </sheetViews>
  <sheetFormatPr defaultRowHeight="15" x14ac:dyDescent="0.25"/>
  <cols>
    <col min="1" max="1" width="12.42578125" bestFit="1" customWidth="1"/>
    <col min="2" max="2" width="17.140625" bestFit="1" customWidth="1"/>
  </cols>
  <sheetData>
    <row r="3" spans="1:2" x14ac:dyDescent="0.25">
      <c r="A3" s="6" t="s">
        <v>113</v>
      </c>
      <c r="B3" t="s">
        <v>124</v>
      </c>
    </row>
    <row r="4" spans="1:2" x14ac:dyDescent="0.25">
      <c r="A4" s="7" t="s">
        <v>122</v>
      </c>
      <c r="B4" s="4">
        <v>2922.318181818182</v>
      </c>
    </row>
    <row r="5" spans="1:2" x14ac:dyDescent="0.25">
      <c r="A5" s="7" t="s">
        <v>123</v>
      </c>
      <c r="B5" s="4">
        <v>1962.7179487179487</v>
      </c>
    </row>
    <row r="6" spans="1:2" x14ac:dyDescent="0.25">
      <c r="A6" s="7" t="s">
        <v>114</v>
      </c>
      <c r="B6" s="4">
        <v>2173.83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00A6-4A34-42CD-B6E5-CE56A36BB35D}">
  <dimension ref="A3:B6"/>
  <sheetViews>
    <sheetView workbookViewId="0">
      <selection activeCell="K12" sqref="K12"/>
    </sheetView>
  </sheetViews>
  <sheetFormatPr defaultRowHeight="15" x14ac:dyDescent="0.25"/>
  <cols>
    <col min="1" max="1" width="12.42578125" bestFit="1" customWidth="1"/>
    <col min="2" max="2" width="17.140625" bestFit="1" customWidth="1"/>
    <col min="3" max="3" width="10.7109375" bestFit="1" customWidth="1"/>
  </cols>
  <sheetData>
    <row r="3" spans="1:2" x14ac:dyDescent="0.25">
      <c r="A3" s="6" t="s">
        <v>113</v>
      </c>
      <c r="B3" t="s">
        <v>124</v>
      </c>
    </row>
    <row r="4" spans="1:2" x14ac:dyDescent="0.25">
      <c r="A4" s="7" t="s">
        <v>125</v>
      </c>
      <c r="B4" s="4">
        <v>3425.787878787879</v>
      </c>
    </row>
    <row r="5" spans="1:2" x14ac:dyDescent="0.25">
      <c r="A5" s="7" t="s">
        <v>126</v>
      </c>
      <c r="B5" s="4">
        <v>1557.1940298507463</v>
      </c>
    </row>
    <row r="6" spans="1:2" x14ac:dyDescent="0.25">
      <c r="A6" s="7" t="s">
        <v>114</v>
      </c>
      <c r="B6" s="4">
        <v>2173.83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DD362-46FB-4DD3-A74E-86BA6FDBFFEB}">
  <dimension ref="A3:D14"/>
  <sheetViews>
    <sheetView workbookViewId="0">
      <selection activeCell="D8" sqref="D8"/>
    </sheetView>
  </sheetViews>
  <sheetFormatPr defaultRowHeight="15" x14ac:dyDescent="0.25"/>
  <cols>
    <col min="1" max="1" width="15.85546875" bestFit="1" customWidth="1"/>
    <col min="2" max="2" width="15.140625" bestFit="1" customWidth="1"/>
    <col min="3" max="3" width="21.5703125" bestFit="1" customWidth="1"/>
    <col min="4" max="4" width="15.140625" bestFit="1" customWidth="1"/>
  </cols>
  <sheetData>
    <row r="3" spans="1:4" x14ac:dyDescent="0.25">
      <c r="A3" s="6" t="s">
        <v>113</v>
      </c>
      <c r="B3" t="s">
        <v>127</v>
      </c>
      <c r="C3" t="s">
        <v>119</v>
      </c>
      <c r="D3" t="s">
        <v>115</v>
      </c>
    </row>
    <row r="4" spans="1:4" x14ac:dyDescent="0.25">
      <c r="A4" s="7" t="s">
        <v>35</v>
      </c>
      <c r="B4" s="4">
        <v>2526</v>
      </c>
      <c r="C4" s="8">
        <v>74.270557029177724</v>
      </c>
      <c r="D4" s="2">
        <v>37700000</v>
      </c>
    </row>
    <row r="5" spans="1:4" x14ac:dyDescent="0.25">
      <c r="A5" s="7" t="s">
        <v>60</v>
      </c>
      <c r="B5" s="4">
        <v>6251</v>
      </c>
      <c r="C5" s="8">
        <v>40.723981900452486</v>
      </c>
      <c r="D5" s="2">
        <v>44200000</v>
      </c>
    </row>
    <row r="6" spans="1:4" x14ac:dyDescent="0.25">
      <c r="A6" s="7" t="s">
        <v>59</v>
      </c>
      <c r="B6" s="4">
        <v>5881</v>
      </c>
      <c r="C6" s="8">
        <v>16.169683257918553</v>
      </c>
      <c r="D6" s="2">
        <v>44200000</v>
      </c>
    </row>
    <row r="7" spans="1:4" x14ac:dyDescent="0.25">
      <c r="A7" s="7" t="s">
        <v>20</v>
      </c>
      <c r="B7" s="4">
        <v>4919</v>
      </c>
      <c r="C7" s="8">
        <v>49.132947976878611</v>
      </c>
      <c r="D7" s="2">
        <v>34600000</v>
      </c>
    </row>
    <row r="8" spans="1:4" x14ac:dyDescent="0.25">
      <c r="A8" s="7" t="s">
        <v>44</v>
      </c>
      <c r="B8" s="4">
        <v>5491</v>
      </c>
      <c r="C8" s="8">
        <v>27.777777777777779</v>
      </c>
      <c r="D8" s="2">
        <v>39600000</v>
      </c>
    </row>
    <row r="9" spans="1:4" x14ac:dyDescent="0.25">
      <c r="A9" s="7" t="s">
        <v>41</v>
      </c>
      <c r="B9" s="4">
        <v>2892</v>
      </c>
      <c r="C9" s="8">
        <v>16.568123393316196</v>
      </c>
      <c r="D9" s="2">
        <v>38900000</v>
      </c>
    </row>
    <row r="10" spans="1:4" x14ac:dyDescent="0.25">
      <c r="A10" s="7" t="s">
        <v>14</v>
      </c>
      <c r="B10" s="4">
        <v>2611</v>
      </c>
      <c r="C10" s="8">
        <v>74.850299401197603</v>
      </c>
      <c r="D10" s="2">
        <v>33400000</v>
      </c>
    </row>
    <row r="11" spans="1:4" x14ac:dyDescent="0.25">
      <c r="A11" s="7" t="s">
        <v>28</v>
      </c>
      <c r="B11" s="4">
        <v>9960</v>
      </c>
      <c r="C11" s="8">
        <v>16.251366120218581</v>
      </c>
      <c r="D11" s="2">
        <v>36600000</v>
      </c>
    </row>
    <row r="12" spans="1:4" x14ac:dyDescent="0.25">
      <c r="A12" s="7" t="s">
        <v>37</v>
      </c>
      <c r="B12" s="4">
        <v>2482</v>
      </c>
      <c r="C12" s="8">
        <v>24.643799472295516</v>
      </c>
      <c r="D12" s="2">
        <v>37900000</v>
      </c>
    </row>
    <row r="13" spans="1:4" x14ac:dyDescent="0.25">
      <c r="A13" s="7" t="s">
        <v>77</v>
      </c>
      <c r="B13" s="4">
        <v>9854</v>
      </c>
      <c r="C13" s="8">
        <v>23.636363636363637</v>
      </c>
      <c r="D13" s="2">
        <v>55000000</v>
      </c>
    </row>
    <row r="14" spans="1:4" x14ac:dyDescent="0.25">
      <c r="A14" s="7" t="s">
        <v>114</v>
      </c>
      <c r="B14" s="4">
        <v>52867</v>
      </c>
      <c r="C14" s="8">
        <v>364.02489996559666</v>
      </c>
      <c r="D14" s="2">
        <v>402100000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79086-B377-4B02-88FF-A55AD6565121}">
  <dimension ref="A1:Z3"/>
  <sheetViews>
    <sheetView showGridLines="0" tabSelected="1" zoomScale="62" zoomScaleNormal="58" workbookViewId="0">
      <selection activeCell="AD13" sqref="AD13"/>
    </sheetView>
  </sheetViews>
  <sheetFormatPr defaultRowHeight="15" x14ac:dyDescent="0.25"/>
  <sheetData>
    <row r="1" spans="1:26" x14ac:dyDescent="0.25">
      <c r="A1" s="9"/>
      <c r="B1" s="9"/>
      <c r="C1" s="9"/>
      <c r="D1" s="9"/>
      <c r="E1" s="9"/>
      <c r="F1" s="9"/>
      <c r="G1" s="9"/>
      <c r="H1" s="9"/>
      <c r="I1" s="9"/>
      <c r="J1" s="9"/>
      <c r="K1" s="9"/>
      <c r="L1" s="9"/>
      <c r="M1" s="9"/>
      <c r="N1" s="9"/>
      <c r="O1" s="9"/>
      <c r="P1" s="9"/>
      <c r="Q1" s="9"/>
      <c r="R1" s="9"/>
      <c r="S1" s="9"/>
      <c r="T1" s="9"/>
      <c r="U1" s="9"/>
      <c r="V1" s="9"/>
      <c r="W1" s="9"/>
      <c r="X1" s="9"/>
      <c r="Y1" s="9"/>
      <c r="Z1" s="9"/>
    </row>
    <row r="2" spans="1:26" ht="18.75" x14ac:dyDescent="0.25">
      <c r="A2" s="9"/>
      <c r="B2" s="9"/>
      <c r="C2" s="9"/>
      <c r="D2" s="9"/>
      <c r="E2" s="9"/>
      <c r="F2" s="9"/>
      <c r="G2" s="9"/>
      <c r="H2" s="9"/>
      <c r="I2" s="9"/>
      <c r="J2" s="9"/>
      <c r="K2" s="10" t="s">
        <v>128</v>
      </c>
      <c r="L2" s="11"/>
      <c r="M2" s="11"/>
      <c r="N2" s="11"/>
      <c r="O2" s="11"/>
      <c r="P2" s="11"/>
      <c r="Q2" s="11"/>
      <c r="R2" s="11"/>
      <c r="S2" s="11"/>
      <c r="T2" s="9"/>
      <c r="U2" s="9"/>
      <c r="V2" s="9"/>
      <c r="W2" s="9"/>
      <c r="X2" s="9"/>
      <c r="Y2" s="9"/>
      <c r="Z2" s="9"/>
    </row>
    <row r="3" spans="1:26" x14ac:dyDescent="0.25">
      <c r="A3" s="9"/>
      <c r="B3" s="9"/>
      <c r="C3" s="9"/>
      <c r="D3" s="9"/>
      <c r="E3" s="9"/>
      <c r="F3" s="9"/>
      <c r="G3" s="9"/>
      <c r="H3" s="9"/>
      <c r="I3" s="9"/>
      <c r="J3" s="9"/>
      <c r="K3" s="9"/>
      <c r="L3" s="9"/>
      <c r="M3" s="9"/>
      <c r="N3" s="9"/>
      <c r="O3" s="9"/>
      <c r="P3" s="9"/>
      <c r="Q3" s="9"/>
      <c r="R3" s="9"/>
      <c r="S3" s="9"/>
      <c r="T3" s="9"/>
      <c r="U3" s="9"/>
      <c r="V3" s="9"/>
      <c r="W3" s="9"/>
      <c r="X3" s="9"/>
      <c r="Y3" s="9"/>
      <c r="Z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F5313-001F-4596-8CE8-3BFACFB1B094}">
  <dimension ref="A1:Q101"/>
  <sheetViews>
    <sheetView zoomScale="69" workbookViewId="0">
      <selection activeCell="H1" sqref="H1"/>
    </sheetView>
  </sheetViews>
  <sheetFormatPr defaultRowHeight="15" x14ac:dyDescent="0.25"/>
  <cols>
    <col min="1" max="1" width="7" style="4" customWidth="1"/>
    <col min="2" max="2" width="19" style="1" bestFit="1" customWidth="1"/>
    <col min="3" max="3" width="12.42578125" style="2" bestFit="1" customWidth="1"/>
    <col min="4" max="4" width="12.42578125" style="1" customWidth="1"/>
    <col min="5" max="5" width="10.7109375" style="4" customWidth="1"/>
    <col min="6" max="6" width="10.7109375" style="1" customWidth="1"/>
    <col min="7" max="7" width="9.5703125" style="4" customWidth="1"/>
    <col min="8" max="8" width="9.5703125" style="1" customWidth="1"/>
    <col min="9" max="9" width="14.42578125" style="2" bestFit="1" customWidth="1"/>
    <col min="10" max="10" width="14.42578125" style="1" customWidth="1"/>
    <col min="11" max="11" width="15.28515625" style="3" customWidth="1"/>
    <col min="12" max="12" width="12.7109375" style="1" bestFit="1" customWidth="1"/>
    <col min="13" max="13" width="11.85546875" style="2" bestFit="1" customWidth="1"/>
    <col min="14" max="14" width="8.7109375" style="1"/>
  </cols>
  <sheetData>
    <row r="1" spans="1:17" x14ac:dyDescent="0.25">
      <c r="A1" s="4" t="s">
        <v>112</v>
      </c>
      <c r="B1" s="1" t="s">
        <v>111</v>
      </c>
      <c r="C1" s="2" t="s">
        <v>110</v>
      </c>
      <c r="D1" s="1" t="s">
        <v>109</v>
      </c>
      <c r="E1" s="4" t="s">
        <v>108</v>
      </c>
      <c r="F1" s="1" t="s">
        <v>107</v>
      </c>
      <c r="G1" s="4" t="s">
        <v>106</v>
      </c>
      <c r="H1" s="1" t="s">
        <v>116</v>
      </c>
      <c r="I1" s="2" t="s">
        <v>105</v>
      </c>
      <c r="J1" s="1" t="s">
        <v>104</v>
      </c>
      <c r="K1" s="3" t="s">
        <v>103</v>
      </c>
      <c r="L1" s="1" t="s">
        <v>102</v>
      </c>
      <c r="M1" s="2" t="s">
        <v>101</v>
      </c>
      <c r="N1" s="1" t="s">
        <v>100</v>
      </c>
    </row>
    <row r="2" spans="1:17" x14ac:dyDescent="0.25">
      <c r="A2" s="4">
        <v>1</v>
      </c>
      <c r="B2" s="1" t="s">
        <v>99</v>
      </c>
      <c r="C2" s="2">
        <v>162400000</v>
      </c>
      <c r="D2" s="1" t="str">
        <f>IF(Table1[[#This Row],[Followers]]&lt;=58600000,"low followers","high followers")</f>
        <v>high followers</v>
      </c>
      <c r="E2" s="4">
        <v>78</v>
      </c>
      <c r="F2" s="1" t="str">
        <f>IF(Table1[[#This Row],[Following]]&lt;=850,"low following","high following")</f>
        <v>low following</v>
      </c>
      <c r="G2" s="4">
        <v>1251</v>
      </c>
      <c r="H2" s="1" t="str">
        <f>IF(Table1[[#This Row],[Uploads]]&lt;=2180, "low uploads","high uploads")</f>
        <v>low uploads</v>
      </c>
      <c r="I2" s="2">
        <v>2500000000</v>
      </c>
      <c r="J2" s="1" t="str">
        <f>IF(Table1[[#This Row],[Likes]]&lt;=1610000000,"low likes","high likes")</f>
        <v>high likes</v>
      </c>
      <c r="K2" s="3">
        <f>Table1[[#This Row],[Likes]]/Table1[[#This Row],[Followers]]</f>
        <v>15.394088669950738</v>
      </c>
      <c r="L2" s="1" t="str">
        <f>IF(Table1[[#This Row],[Engagement rate]]&lt;=39,"less engaged","more engaged")</f>
        <v>less engaged</v>
      </c>
      <c r="M2" s="2">
        <f>Table1[[#This Row],[Likes]]/Table1[[#This Row],[Uploads]]</f>
        <v>1998401.2789768185</v>
      </c>
      <c r="N2" s="1" t="str">
        <f>IF(Table1[[#This Row],[likes to upload]]&lt;=1760000,"low", "high")</f>
        <v>high</v>
      </c>
    </row>
    <row r="3" spans="1:17" x14ac:dyDescent="0.25">
      <c r="A3" s="4">
        <v>2</v>
      </c>
      <c r="B3" s="1" t="s">
        <v>98</v>
      </c>
      <c r="C3" s="2">
        <v>155700000</v>
      </c>
      <c r="D3" s="1" t="str">
        <f>IF(Table1[[#This Row],[Followers]]&lt;=58600000,"low followers","high followers")</f>
        <v>high followers</v>
      </c>
      <c r="E3" s="4">
        <v>1304</v>
      </c>
      <c r="F3" s="1" t="str">
        <f>IF(Table1[[#This Row],[Following]]&lt;=850,"low following","high following")</f>
        <v>high following</v>
      </c>
      <c r="G3" s="4">
        <v>2812</v>
      </c>
      <c r="H3" s="1" t="str">
        <f>IF(Table1[[#This Row],[Uploads]]&lt;=2180, "low uploads","high uploads")</f>
        <v>high uploads</v>
      </c>
      <c r="I3" s="2">
        <v>11800000000</v>
      </c>
      <c r="J3" s="1" t="str">
        <f>IF(Table1[[#This Row],[Likes]]&lt;=1610000000,"low likes","high likes")</f>
        <v>high likes</v>
      </c>
      <c r="K3" s="3">
        <f>Table1[[#This Row],[Likes]]/Table1[[#This Row],[Followers]]</f>
        <v>75.786769428387927</v>
      </c>
      <c r="L3" s="1" t="str">
        <f>IF(Table1[[#This Row],[Engagement rate]]&lt;=39,"less engaged","more engaged")</f>
        <v>more engaged</v>
      </c>
      <c r="M3" s="2">
        <f>Table1[[#This Row],[Likes]]/Table1[[#This Row],[Uploads]]</f>
        <v>4196301.5647226172</v>
      </c>
      <c r="N3" s="1" t="str">
        <f>IF(Table1[[#This Row],[likes to upload]]&lt;=1760000,"low", "high")</f>
        <v>high</v>
      </c>
    </row>
    <row r="4" spans="1:17" x14ac:dyDescent="0.25">
      <c r="A4" s="4">
        <v>3</v>
      </c>
      <c r="B4" s="1" t="s">
        <v>97</v>
      </c>
      <c r="C4" s="2">
        <v>107500000</v>
      </c>
      <c r="D4" s="1" t="str">
        <f>IF(Table1[[#This Row],[Followers]]&lt;=58600000,"low followers","high followers")</f>
        <v>high followers</v>
      </c>
      <c r="E4" s="4">
        <v>362</v>
      </c>
      <c r="F4" s="1" t="str">
        <f>IF(Table1[[#This Row],[Following]]&lt;=850,"low following","high following")</f>
        <v>low following</v>
      </c>
      <c r="G4" s="4">
        <v>394</v>
      </c>
      <c r="H4" s="1" t="str">
        <f>IF(Table1[[#This Row],[Uploads]]&lt;=2180, "low uploads","high uploads")</f>
        <v>low uploads</v>
      </c>
      <c r="I4" s="2">
        <v>1100000000</v>
      </c>
      <c r="J4" s="1" t="str">
        <f>IF(Table1[[#This Row],[Likes]]&lt;=1610000000,"low likes","high likes")</f>
        <v>low likes</v>
      </c>
      <c r="K4" s="3">
        <f>Table1[[#This Row],[Likes]]/Table1[[#This Row],[Followers]]</f>
        <v>10.232558139534884</v>
      </c>
      <c r="L4" s="1" t="str">
        <f>IF(Table1[[#This Row],[Engagement rate]]&lt;=39,"less engaged","more engaged")</f>
        <v>less engaged</v>
      </c>
      <c r="M4" s="2">
        <f>Table1[[#This Row],[Likes]]/Table1[[#This Row],[Uploads]]</f>
        <v>2791878.1725888327</v>
      </c>
      <c r="N4" s="1" t="str">
        <f>IF(Table1[[#This Row],[likes to upload]]&lt;=1760000,"low", "high")</f>
        <v>high</v>
      </c>
    </row>
    <row r="5" spans="1:17" x14ac:dyDescent="0.25">
      <c r="A5" s="4">
        <v>4</v>
      </c>
      <c r="B5" s="1" t="s">
        <v>96</v>
      </c>
      <c r="C5" s="2">
        <v>94300000</v>
      </c>
      <c r="D5" s="1" t="str">
        <f>IF(Table1[[#This Row],[Followers]]&lt;=58600000,"low followers","high followers")</f>
        <v>high followers</v>
      </c>
      <c r="E5" s="4">
        <v>649</v>
      </c>
      <c r="F5" s="1" t="str">
        <f>IF(Table1[[#This Row],[Following]]&lt;=850,"low following","high following")</f>
        <v>low following</v>
      </c>
      <c r="G5" s="4">
        <v>771</v>
      </c>
      <c r="H5" s="1" t="str">
        <f>IF(Table1[[#This Row],[Uploads]]&lt;=2180, "low uploads","high uploads")</f>
        <v>low uploads</v>
      </c>
      <c r="I5" s="2">
        <v>2400000000</v>
      </c>
      <c r="J5" s="1" t="str">
        <f>IF(Table1[[#This Row],[Likes]]&lt;=1610000000,"low likes","high likes")</f>
        <v>high likes</v>
      </c>
      <c r="K5" s="3">
        <f>Table1[[#This Row],[Likes]]/Table1[[#This Row],[Followers]]</f>
        <v>25.450689289501589</v>
      </c>
      <c r="L5" s="1" t="str">
        <f>IF(Table1[[#This Row],[Engagement rate]]&lt;=39,"less engaged","more engaged")</f>
        <v>less engaged</v>
      </c>
      <c r="M5" s="2">
        <f>Table1[[#This Row],[Likes]]/Table1[[#This Row],[Uploads]]</f>
        <v>3112840.4669260699</v>
      </c>
      <c r="N5" s="1" t="str">
        <f>IF(Table1[[#This Row],[likes to upload]]&lt;=1760000,"low", "high")</f>
        <v>high</v>
      </c>
    </row>
    <row r="6" spans="1:17" x14ac:dyDescent="0.25">
      <c r="A6" s="4">
        <v>5</v>
      </c>
      <c r="B6" s="1" t="s">
        <v>95</v>
      </c>
      <c r="C6" s="2">
        <v>88500000</v>
      </c>
      <c r="D6" s="1" t="str">
        <f>IF(Table1[[#This Row],[Followers]]&lt;=58600000,"low followers","high followers")</f>
        <v>high followers</v>
      </c>
      <c r="E6" s="4">
        <v>1</v>
      </c>
      <c r="F6" s="1" t="str">
        <f>IF(Table1[[#This Row],[Following]]&lt;=850,"low following","high following")</f>
        <v>low following</v>
      </c>
      <c r="G6" s="4">
        <v>318</v>
      </c>
      <c r="H6" s="1" t="str">
        <f>IF(Table1[[#This Row],[Uploads]]&lt;=2180, "low uploads","high uploads")</f>
        <v>low uploads</v>
      </c>
      <c r="I6" s="2">
        <v>5200000000</v>
      </c>
      <c r="J6" s="1" t="str">
        <f>IF(Table1[[#This Row],[Likes]]&lt;=1610000000,"low likes","high likes")</f>
        <v>high likes</v>
      </c>
      <c r="K6" s="3">
        <f>Table1[[#This Row],[Likes]]/Table1[[#This Row],[Followers]]</f>
        <v>58.757062146892657</v>
      </c>
      <c r="L6" s="1" t="str">
        <f>IF(Table1[[#This Row],[Engagement rate]]&lt;=39,"less engaged","more engaged")</f>
        <v>more engaged</v>
      </c>
      <c r="M6" s="2">
        <f>Table1[[#This Row],[Likes]]/Table1[[#This Row],[Uploads]]</f>
        <v>16352201.257861635</v>
      </c>
      <c r="N6" s="1" t="str">
        <f>IF(Table1[[#This Row],[likes to upload]]&lt;=1760000,"low", "high")</f>
        <v>high</v>
      </c>
      <c r="Q6" s="2"/>
    </row>
    <row r="7" spans="1:17" x14ac:dyDescent="0.25">
      <c r="A7" s="4">
        <v>6</v>
      </c>
      <c r="B7" s="1" t="s">
        <v>94</v>
      </c>
      <c r="C7" s="2">
        <v>83800000</v>
      </c>
      <c r="D7" s="1" t="str">
        <f>IF(Table1[[#This Row],[Followers]]&lt;=58600000,"low followers","high followers")</f>
        <v>high followers</v>
      </c>
      <c r="E7" s="4">
        <v>1</v>
      </c>
      <c r="F7" s="1" t="str">
        <f>IF(Table1[[#This Row],[Following]]&lt;=850,"low following","high following")</f>
        <v>low following</v>
      </c>
      <c r="G7" s="4">
        <v>1117</v>
      </c>
      <c r="H7" s="1" t="str">
        <f>IF(Table1[[#This Row],[Uploads]]&lt;=2180, "low uploads","high uploads")</f>
        <v>low uploads</v>
      </c>
      <c r="I7" s="2">
        <v>337200000</v>
      </c>
      <c r="J7" s="1" t="str">
        <f>IF(Table1[[#This Row],[Likes]]&lt;=1610000000,"low likes","high likes")</f>
        <v>low likes</v>
      </c>
      <c r="K7" s="3">
        <f>Table1[[#This Row],[Likes]]/Table1[[#This Row],[Followers]]</f>
        <v>4.0238663484486876</v>
      </c>
      <c r="L7" s="1" t="str">
        <f>IF(Table1[[#This Row],[Engagement rate]]&lt;=39,"less engaged","more engaged")</f>
        <v>less engaged</v>
      </c>
      <c r="M7" s="2">
        <f>Table1[[#This Row],[Likes]]/Table1[[#This Row],[Uploads]]</f>
        <v>301880.03581020591</v>
      </c>
      <c r="N7" s="1" t="str">
        <f>IF(Table1[[#This Row],[likes to upload]]&lt;=1760000,"low", "high")</f>
        <v>low</v>
      </c>
    </row>
    <row r="8" spans="1:17" x14ac:dyDescent="0.25">
      <c r="A8" s="4">
        <v>7</v>
      </c>
      <c r="B8" s="1" t="s">
        <v>93</v>
      </c>
      <c r="C8" s="2">
        <v>83100000</v>
      </c>
      <c r="D8" s="1" t="str">
        <f>IF(Table1[[#This Row],[Followers]]&lt;=58600000,"low followers","high followers")</f>
        <v>high followers</v>
      </c>
      <c r="E8" s="4">
        <v>378</v>
      </c>
      <c r="F8" s="1" t="str">
        <f>IF(Table1[[#This Row],[Following]]&lt;=850,"low following","high following")</f>
        <v>low following</v>
      </c>
      <c r="G8" s="4">
        <v>2070</v>
      </c>
      <c r="H8" s="1" t="str">
        <f>IF(Table1[[#This Row],[Uploads]]&lt;=2180, "low uploads","high uploads")</f>
        <v>low uploads</v>
      </c>
      <c r="I8" s="2">
        <v>4100000000</v>
      </c>
      <c r="J8" s="1" t="str">
        <f>IF(Table1[[#This Row],[Likes]]&lt;=1610000000,"low likes","high likes")</f>
        <v>high likes</v>
      </c>
      <c r="K8" s="3">
        <f>Table1[[#This Row],[Likes]]/Table1[[#This Row],[Followers]]</f>
        <v>49.338146811070999</v>
      </c>
      <c r="L8" s="5" t="str">
        <f>IF(Table1[[#This Row],[Engagement rate]]&lt;=39,"less engaged","more engaged")</f>
        <v>more engaged</v>
      </c>
      <c r="M8" s="2">
        <f>Table1[[#This Row],[Likes]]/Table1[[#This Row],[Uploads]]</f>
        <v>1980676.3285024154</v>
      </c>
      <c r="N8" s="1" t="str">
        <f>IF(Table1[[#This Row],[likes to upload]]&lt;=1760000,"low", "high")</f>
        <v>high</v>
      </c>
    </row>
    <row r="9" spans="1:17" x14ac:dyDescent="0.25">
      <c r="A9" s="4">
        <v>8</v>
      </c>
      <c r="B9" s="1" t="s">
        <v>92</v>
      </c>
      <c r="C9" s="2">
        <v>82100000</v>
      </c>
      <c r="D9" s="1" t="str">
        <f>IF(Table1[[#This Row],[Followers]]&lt;=58600000,"low followers","high followers")</f>
        <v>high followers</v>
      </c>
      <c r="E9" s="4">
        <v>144</v>
      </c>
      <c r="F9" s="1" t="str">
        <f>IF(Table1[[#This Row],[Following]]&lt;=850,"low following","high following")</f>
        <v>low following</v>
      </c>
      <c r="G9" s="4">
        <v>533</v>
      </c>
      <c r="H9" s="1" t="str">
        <f>IF(Table1[[#This Row],[Uploads]]&lt;=2180, "low uploads","high uploads")</f>
        <v>low uploads</v>
      </c>
      <c r="I9" s="2">
        <v>1200000000</v>
      </c>
      <c r="J9" s="1" t="str">
        <f>IF(Table1[[#This Row],[Likes]]&lt;=1610000000,"low likes","high likes")</f>
        <v>low likes</v>
      </c>
      <c r="K9" s="3">
        <f>Table1[[#This Row],[Likes]]/Table1[[#This Row],[Followers]]</f>
        <v>14.616321559074299</v>
      </c>
      <c r="L9" s="1" t="str">
        <f>IF(Table1[[#This Row],[Engagement rate]]&lt;=39,"less engaged","more engaged")</f>
        <v>less engaged</v>
      </c>
      <c r="M9" s="2">
        <f>Table1[[#This Row],[Likes]]/Table1[[#This Row],[Uploads]]</f>
        <v>2251407.1294559101</v>
      </c>
      <c r="N9" s="1" t="str">
        <f>IF(Table1[[#This Row],[likes to upload]]&lt;=1760000,"low", "high")</f>
        <v>high</v>
      </c>
    </row>
    <row r="10" spans="1:17" x14ac:dyDescent="0.25">
      <c r="A10" s="4">
        <v>9</v>
      </c>
      <c r="B10" s="1" t="s">
        <v>91</v>
      </c>
      <c r="C10" s="2">
        <v>76700000</v>
      </c>
      <c r="D10" s="1" t="str">
        <f>IF(Table1[[#This Row],[Followers]]&lt;=58600000,"low followers","high followers")</f>
        <v>high followers</v>
      </c>
      <c r="E10" s="4">
        <v>179</v>
      </c>
      <c r="F10" s="1" t="str">
        <f>IF(Table1[[#This Row],[Following]]&lt;=850,"low following","high following")</f>
        <v>low following</v>
      </c>
      <c r="G10" s="4">
        <v>2408</v>
      </c>
      <c r="H10" s="1" t="str">
        <f>IF(Table1[[#This Row],[Uploads]]&lt;=2180, "low uploads","high uploads")</f>
        <v>high uploads</v>
      </c>
      <c r="I10" s="2">
        <v>5000000000</v>
      </c>
      <c r="J10" s="1" t="str">
        <f>IF(Table1[[#This Row],[Likes]]&lt;=1610000000,"low likes","high likes")</f>
        <v>high likes</v>
      </c>
      <c r="K10" s="3">
        <f>Table1[[#This Row],[Likes]]/Table1[[#This Row],[Followers]]</f>
        <v>65.189048239895698</v>
      </c>
      <c r="L10" s="1" t="str">
        <f>IF(Table1[[#This Row],[Engagement rate]]&lt;=39,"less engaged","more engaged")</f>
        <v>more engaged</v>
      </c>
      <c r="M10" s="2">
        <f>Table1[[#This Row],[Likes]]/Table1[[#This Row],[Uploads]]</f>
        <v>2076411.9601328904</v>
      </c>
      <c r="N10" s="1" t="str">
        <f>IF(Table1[[#This Row],[likes to upload]]&lt;=1760000,"low", "high")</f>
        <v>high</v>
      </c>
    </row>
    <row r="11" spans="1:17" x14ac:dyDescent="0.25">
      <c r="A11" s="4">
        <v>10</v>
      </c>
      <c r="B11" s="1" t="s">
        <v>90</v>
      </c>
      <c r="C11" s="2">
        <v>75600000</v>
      </c>
      <c r="D11" s="1" t="str">
        <f>IF(Table1[[#This Row],[Followers]]&lt;=58600000,"low followers","high followers")</f>
        <v>high followers</v>
      </c>
      <c r="E11" s="4">
        <v>0</v>
      </c>
      <c r="F11" s="1" t="str">
        <f>IF(Table1[[#This Row],[Following]]&lt;=850,"low following","high following")</f>
        <v>low following</v>
      </c>
      <c r="G11" s="4">
        <v>399</v>
      </c>
      <c r="H11" s="1" t="str">
        <f>IF(Table1[[#This Row],[Uploads]]&lt;=2180, "low uploads","high uploads")</f>
        <v>low uploads</v>
      </c>
      <c r="I11" s="2">
        <v>578500000</v>
      </c>
      <c r="J11" s="1" t="str">
        <f>IF(Table1[[#This Row],[Likes]]&lt;=1610000000,"low likes","high likes")</f>
        <v>low likes</v>
      </c>
      <c r="K11" s="3">
        <f>Table1[[#This Row],[Likes]]/Table1[[#This Row],[Followers]]</f>
        <v>7.6521164021164019</v>
      </c>
      <c r="L11" s="1" t="str">
        <f>IF(Table1[[#This Row],[Engagement rate]]&lt;=39,"less engaged","more engaged")</f>
        <v>less engaged</v>
      </c>
      <c r="M11" s="2">
        <f>Table1[[#This Row],[Likes]]/Table1[[#This Row],[Uploads]]</f>
        <v>1449874.6867167919</v>
      </c>
      <c r="N11" s="1" t="str">
        <f>IF(Table1[[#This Row],[likes to upload]]&lt;=1760000,"low", "high")</f>
        <v>low</v>
      </c>
    </row>
    <row r="12" spans="1:17" x14ac:dyDescent="0.25">
      <c r="A12" s="4">
        <v>11</v>
      </c>
      <c r="B12" s="1" t="s">
        <v>89</v>
      </c>
      <c r="C12" s="2">
        <v>74900000</v>
      </c>
      <c r="D12" s="1" t="str">
        <f>IF(Table1[[#This Row],[Followers]]&lt;=58600000,"low followers","high followers")</f>
        <v>high followers</v>
      </c>
      <c r="E12" s="4">
        <v>0</v>
      </c>
      <c r="F12" s="1" t="str">
        <f>IF(Table1[[#This Row],[Following]]&lt;=850,"low following","high following")</f>
        <v>low following</v>
      </c>
      <c r="G12" s="4">
        <v>2800</v>
      </c>
      <c r="H12" s="1" t="str">
        <f>IF(Table1[[#This Row],[Uploads]]&lt;=2180, "low uploads","high uploads")</f>
        <v>high uploads</v>
      </c>
      <c r="I12" s="2">
        <v>1500000000</v>
      </c>
      <c r="J12" s="1" t="str">
        <f>IF(Table1[[#This Row],[Likes]]&lt;=1610000000,"low likes","high likes")</f>
        <v>low likes</v>
      </c>
      <c r="K12" s="3">
        <f>Table1[[#This Row],[Likes]]/Table1[[#This Row],[Followers]]</f>
        <v>20.026702269692922</v>
      </c>
      <c r="L12" s="1" t="str">
        <f>IF(Table1[[#This Row],[Engagement rate]]&lt;=39,"less engaged","more engaged")</f>
        <v>less engaged</v>
      </c>
      <c r="M12" s="2">
        <f>Table1[[#This Row],[Likes]]/Table1[[#This Row],[Uploads]]</f>
        <v>535714.28571428568</v>
      </c>
      <c r="N12" s="1" t="str">
        <f>IF(Table1[[#This Row],[likes to upload]]&lt;=1760000,"low", "high")</f>
        <v>low</v>
      </c>
    </row>
    <row r="13" spans="1:17" x14ac:dyDescent="0.25">
      <c r="A13" s="4">
        <v>12</v>
      </c>
      <c r="B13" s="1" t="s">
        <v>88</v>
      </c>
      <c r="C13" s="2">
        <v>74700000</v>
      </c>
      <c r="D13" s="1" t="str">
        <f>IF(Table1[[#This Row],[Followers]]&lt;=58600000,"low followers","high followers")</f>
        <v>high followers</v>
      </c>
      <c r="E13" s="4">
        <v>42</v>
      </c>
      <c r="F13" s="1" t="str">
        <f>IF(Table1[[#This Row],[Following]]&lt;=850,"low following","high following")</f>
        <v>low following</v>
      </c>
      <c r="G13" s="4">
        <v>337</v>
      </c>
      <c r="H13" s="1" t="str">
        <f>IF(Table1[[#This Row],[Uploads]]&lt;=2180, "low uploads","high uploads")</f>
        <v>low uploads</v>
      </c>
      <c r="I13" s="2">
        <v>561900000</v>
      </c>
      <c r="J13" s="1" t="str">
        <f>IF(Table1[[#This Row],[Likes]]&lt;=1610000000,"low likes","high likes")</f>
        <v>low likes</v>
      </c>
      <c r="K13" s="3">
        <f>Table1[[#This Row],[Likes]]/Table1[[#This Row],[Followers]]</f>
        <v>7.5220883534136549</v>
      </c>
      <c r="L13" s="1" t="str">
        <f>IF(Table1[[#This Row],[Engagement rate]]&lt;=39,"less engaged","more engaged")</f>
        <v>less engaged</v>
      </c>
      <c r="M13" s="2">
        <f>Table1[[#This Row],[Likes]]/Table1[[#This Row],[Uploads]]</f>
        <v>1667359.0504451038</v>
      </c>
      <c r="N13" s="1" t="str">
        <f>IF(Table1[[#This Row],[likes to upload]]&lt;=1760000,"low", "high")</f>
        <v>low</v>
      </c>
    </row>
    <row r="14" spans="1:17" x14ac:dyDescent="0.25">
      <c r="A14" s="4">
        <v>13</v>
      </c>
      <c r="B14" s="1" t="s">
        <v>87</v>
      </c>
      <c r="C14" s="2">
        <v>71200000</v>
      </c>
      <c r="D14" s="1" t="str">
        <f>IF(Table1[[#This Row],[Followers]]&lt;=58600000,"low followers","high followers")</f>
        <v>high followers</v>
      </c>
      <c r="E14" s="4">
        <v>1</v>
      </c>
      <c r="F14" s="1" t="str">
        <f>IF(Table1[[#This Row],[Following]]&lt;=850,"low following","high following")</f>
        <v>low following</v>
      </c>
      <c r="G14" s="4">
        <v>232</v>
      </c>
      <c r="H14" s="1" t="str">
        <f>IF(Table1[[#This Row],[Uploads]]&lt;=2180, "low uploads","high uploads")</f>
        <v>low uploads</v>
      </c>
      <c r="I14" s="2">
        <v>1500000000</v>
      </c>
      <c r="J14" s="1" t="str">
        <f>IF(Table1[[#This Row],[Likes]]&lt;=1610000000,"low likes","high likes")</f>
        <v>low likes</v>
      </c>
      <c r="K14" s="3">
        <f>Table1[[#This Row],[Likes]]/Table1[[#This Row],[Followers]]</f>
        <v>21.067415730337078</v>
      </c>
      <c r="L14" s="1" t="str">
        <f>IF(Table1[[#This Row],[Engagement rate]]&lt;=39,"less engaged","more engaged")</f>
        <v>less engaged</v>
      </c>
      <c r="M14" s="2">
        <f>Table1[[#This Row],[Likes]]/Table1[[#This Row],[Uploads]]</f>
        <v>6465517.2413793104</v>
      </c>
      <c r="N14" s="1" t="str">
        <f>IF(Table1[[#This Row],[likes to upload]]&lt;=1760000,"low", "high")</f>
        <v>high</v>
      </c>
    </row>
    <row r="15" spans="1:17" x14ac:dyDescent="0.25">
      <c r="A15" s="4">
        <v>14</v>
      </c>
      <c r="B15" s="1" t="s">
        <v>86</v>
      </c>
      <c r="C15" s="2">
        <v>69400000</v>
      </c>
      <c r="D15" s="1" t="str">
        <f>IF(Table1[[#This Row],[Followers]]&lt;=58600000,"low followers","high followers")</f>
        <v>high followers</v>
      </c>
      <c r="E15" s="4">
        <v>65</v>
      </c>
      <c r="F15" s="1" t="str">
        <f>IF(Table1[[#This Row],[Following]]&lt;=850,"low following","high following")</f>
        <v>low following</v>
      </c>
      <c r="G15" s="4">
        <v>70</v>
      </c>
      <c r="H15" s="1" t="str">
        <f>IF(Table1[[#This Row],[Uploads]]&lt;=2180, "low uploads","high uploads")</f>
        <v>low uploads</v>
      </c>
      <c r="I15" s="2">
        <v>453000000</v>
      </c>
      <c r="J15" s="1" t="str">
        <f>IF(Table1[[#This Row],[Likes]]&lt;=1610000000,"low likes","high likes")</f>
        <v>low likes</v>
      </c>
      <c r="K15" s="3">
        <f>Table1[[#This Row],[Likes]]/Table1[[#This Row],[Followers]]</f>
        <v>6.5273775216138326</v>
      </c>
      <c r="L15" s="1" t="str">
        <f>IF(Table1[[#This Row],[Engagement rate]]&lt;=39,"less engaged","more engaged")</f>
        <v>less engaged</v>
      </c>
      <c r="M15" s="2">
        <f>Table1[[#This Row],[Likes]]/Table1[[#This Row],[Uploads]]</f>
        <v>6471428.5714285718</v>
      </c>
      <c r="N15" s="1" t="str">
        <f>IF(Table1[[#This Row],[likes to upload]]&lt;=1760000,"low", "high")</f>
        <v>high</v>
      </c>
    </row>
    <row r="16" spans="1:17" x14ac:dyDescent="0.25">
      <c r="A16" s="4">
        <v>15</v>
      </c>
      <c r="B16" s="1" t="s">
        <v>85</v>
      </c>
      <c r="C16" s="2">
        <v>652200000</v>
      </c>
      <c r="D16" s="1" t="str">
        <f>IF(Table1[[#This Row],[Followers]]&lt;=58600000,"low followers","high followers")</f>
        <v>high followers</v>
      </c>
      <c r="E16" s="4">
        <v>34</v>
      </c>
      <c r="F16" s="1" t="str">
        <f>IF(Table1[[#This Row],[Following]]&lt;=850,"low following","high following")</f>
        <v>low following</v>
      </c>
      <c r="G16" s="4">
        <v>1007</v>
      </c>
      <c r="H16" s="1" t="str">
        <f>IF(Table1[[#This Row],[Uploads]]&lt;=2180, "low uploads","high uploads")</f>
        <v>low uploads</v>
      </c>
      <c r="I16" s="2">
        <v>1300000000</v>
      </c>
      <c r="J16" s="1" t="str">
        <f>IF(Table1[[#This Row],[Likes]]&lt;=1610000000,"low likes","high likes")</f>
        <v>low likes</v>
      </c>
      <c r="K16" s="3">
        <f>Table1[[#This Row],[Likes]]/Table1[[#This Row],[Followers]]</f>
        <v>1.9932536031892059</v>
      </c>
      <c r="L16" s="1" t="str">
        <f>IF(Table1[[#This Row],[Engagement rate]]&lt;=39,"less engaged","more engaged")</f>
        <v>less engaged</v>
      </c>
      <c r="M16" s="2">
        <f>Table1[[#This Row],[Likes]]/Table1[[#This Row],[Uploads]]</f>
        <v>1290963.2571996027</v>
      </c>
      <c r="N16" s="1" t="str">
        <f>IF(Table1[[#This Row],[likes to upload]]&lt;=1760000,"low", "high")</f>
        <v>low</v>
      </c>
    </row>
    <row r="17" spans="1:14" x14ac:dyDescent="0.25">
      <c r="A17" s="4">
        <v>16</v>
      </c>
      <c r="B17" s="1" t="s">
        <v>84</v>
      </c>
      <c r="C17" s="2">
        <v>63800000</v>
      </c>
      <c r="D17" s="1" t="str">
        <f>IF(Table1[[#This Row],[Followers]]&lt;=58600000,"low followers","high followers")</f>
        <v>high followers</v>
      </c>
      <c r="E17" s="4">
        <v>969</v>
      </c>
      <c r="F17" s="1" t="str">
        <f>IF(Table1[[#This Row],[Following]]&lt;=850,"low following","high following")</f>
        <v>high following</v>
      </c>
      <c r="G17" s="4">
        <v>2135</v>
      </c>
      <c r="H17" s="1" t="str">
        <f>IF(Table1[[#This Row],[Uploads]]&lt;=2180, "low uploads","high uploads")</f>
        <v>low uploads</v>
      </c>
      <c r="I17" s="2">
        <v>1200000000</v>
      </c>
      <c r="J17" s="1" t="str">
        <f>IF(Table1[[#This Row],[Likes]]&lt;=1610000000,"low likes","high likes")</f>
        <v>low likes</v>
      </c>
      <c r="K17" s="3">
        <f>Table1[[#This Row],[Likes]]/Table1[[#This Row],[Followers]]</f>
        <v>18.808777429467085</v>
      </c>
      <c r="L17" s="1" t="str">
        <f>IF(Table1[[#This Row],[Engagement rate]]&lt;=39,"less engaged","more engaged")</f>
        <v>less engaged</v>
      </c>
      <c r="M17" s="2">
        <f>Table1[[#This Row],[Likes]]/Table1[[#This Row],[Uploads]]</f>
        <v>562060.88992974244</v>
      </c>
      <c r="N17" s="1" t="str">
        <f>IF(Table1[[#This Row],[likes to upload]]&lt;=1760000,"low", "high")</f>
        <v>low</v>
      </c>
    </row>
    <row r="18" spans="1:14" x14ac:dyDescent="0.25">
      <c r="A18" s="4">
        <v>17</v>
      </c>
      <c r="B18" s="1" t="s">
        <v>83</v>
      </c>
      <c r="C18" s="2">
        <v>58100000</v>
      </c>
      <c r="D18" s="1" t="str">
        <f>IF(Table1[[#This Row],[Followers]]&lt;=58600000,"low followers","high followers")</f>
        <v>low followers</v>
      </c>
      <c r="E18" s="4">
        <v>76</v>
      </c>
      <c r="F18" s="1" t="str">
        <f>IF(Table1[[#This Row],[Following]]&lt;=850,"low following","high following")</f>
        <v>low following</v>
      </c>
      <c r="G18" s="4">
        <v>223</v>
      </c>
      <c r="H18" s="1" t="str">
        <f>IF(Table1[[#This Row],[Uploads]]&lt;=2180, "low uploads","high uploads")</f>
        <v>low uploads</v>
      </c>
      <c r="I18" s="2">
        <v>646900000</v>
      </c>
      <c r="J18" s="1" t="str">
        <f>IF(Table1[[#This Row],[Likes]]&lt;=1610000000,"low likes","high likes")</f>
        <v>low likes</v>
      </c>
      <c r="K18" s="3">
        <f>Table1[[#This Row],[Likes]]/Table1[[#This Row],[Followers]]</f>
        <v>11.134251290877797</v>
      </c>
      <c r="L18" s="1" t="str">
        <f>IF(Table1[[#This Row],[Engagement rate]]&lt;=39,"less engaged","more engaged")</f>
        <v>less engaged</v>
      </c>
      <c r="M18" s="2">
        <f>Table1[[#This Row],[Likes]]/Table1[[#This Row],[Uploads]]</f>
        <v>2900896.8609865471</v>
      </c>
      <c r="N18" s="1" t="str">
        <f>IF(Table1[[#This Row],[likes to upload]]&lt;=1760000,"low", "high")</f>
        <v>high</v>
      </c>
    </row>
    <row r="19" spans="1:14" x14ac:dyDescent="0.25">
      <c r="A19" s="4">
        <v>18</v>
      </c>
      <c r="B19" s="1" t="s">
        <v>82</v>
      </c>
      <c r="C19" s="2">
        <v>56800000</v>
      </c>
      <c r="D19" s="1" t="str">
        <f>IF(Table1[[#This Row],[Followers]]&lt;=58600000,"low followers","high followers")</f>
        <v>low followers</v>
      </c>
      <c r="E19" s="4">
        <v>29</v>
      </c>
      <c r="F19" s="1" t="str">
        <f>IF(Table1[[#This Row],[Following]]&lt;=850,"low following","high following")</f>
        <v>low following</v>
      </c>
      <c r="G19" s="4">
        <v>489</v>
      </c>
      <c r="H19" s="1" t="str">
        <f>IF(Table1[[#This Row],[Uploads]]&lt;=2180, "low uploads","high uploads")</f>
        <v>low uploads</v>
      </c>
      <c r="I19" s="2">
        <v>1500000000</v>
      </c>
      <c r="J19" s="1" t="str">
        <f>IF(Table1[[#This Row],[Likes]]&lt;=1610000000,"low likes","high likes")</f>
        <v>low likes</v>
      </c>
      <c r="K19" s="3">
        <f>Table1[[#This Row],[Likes]]/Table1[[#This Row],[Followers]]</f>
        <v>26.408450704225352</v>
      </c>
      <c r="L19" s="1" t="str">
        <f>IF(Table1[[#This Row],[Engagement rate]]&lt;=39,"less engaged","more engaged")</f>
        <v>less engaged</v>
      </c>
      <c r="M19" s="2">
        <f>Table1[[#This Row],[Likes]]/Table1[[#This Row],[Uploads]]</f>
        <v>3067484.6625766871</v>
      </c>
      <c r="N19" s="1" t="str">
        <f>IF(Table1[[#This Row],[likes to upload]]&lt;=1760000,"low", "high")</f>
        <v>high</v>
      </c>
    </row>
    <row r="20" spans="1:14" x14ac:dyDescent="0.25">
      <c r="A20" s="4">
        <v>19</v>
      </c>
      <c r="B20" s="1" t="s">
        <v>81</v>
      </c>
      <c r="C20" s="2">
        <v>56300000</v>
      </c>
      <c r="D20" s="1" t="str">
        <f>IF(Table1[[#This Row],[Followers]]&lt;=58600000,"low followers","high followers")</f>
        <v>low followers</v>
      </c>
      <c r="E20" s="4">
        <v>211</v>
      </c>
      <c r="F20" s="1" t="str">
        <f>IF(Table1[[#This Row],[Following]]&lt;=850,"low following","high following")</f>
        <v>low following</v>
      </c>
      <c r="G20" s="4">
        <v>2213</v>
      </c>
      <c r="H20" s="1" t="str">
        <f>IF(Table1[[#This Row],[Uploads]]&lt;=2180, "low uploads","high uploads")</f>
        <v>high uploads</v>
      </c>
      <c r="I20" s="2">
        <v>1300000000</v>
      </c>
      <c r="J20" s="1" t="str">
        <f>IF(Table1[[#This Row],[Likes]]&lt;=1610000000,"low likes","high likes")</f>
        <v>low likes</v>
      </c>
      <c r="K20" s="3">
        <f>Table1[[#This Row],[Likes]]/Table1[[#This Row],[Followers]]</f>
        <v>23.090586145648313</v>
      </c>
      <c r="L20" s="1" t="str">
        <f>IF(Table1[[#This Row],[Engagement rate]]&lt;=39,"less engaged","more engaged")</f>
        <v>less engaged</v>
      </c>
      <c r="M20" s="2">
        <f>Table1[[#This Row],[Likes]]/Table1[[#This Row],[Uploads]]</f>
        <v>587437.86714866699</v>
      </c>
      <c r="N20" s="1" t="str">
        <f>IF(Table1[[#This Row],[likes to upload]]&lt;=1760000,"low", "high")</f>
        <v>low</v>
      </c>
    </row>
    <row r="21" spans="1:14" x14ac:dyDescent="0.25">
      <c r="A21" s="4">
        <v>20</v>
      </c>
      <c r="B21" s="1" t="s">
        <v>80</v>
      </c>
      <c r="C21" s="2">
        <v>55400000</v>
      </c>
      <c r="D21" s="1" t="str">
        <f>IF(Table1[[#This Row],[Followers]]&lt;=58600000,"low followers","high followers")</f>
        <v>low followers</v>
      </c>
      <c r="E21" s="4">
        <v>314</v>
      </c>
      <c r="F21" s="1" t="str">
        <f>IF(Table1[[#This Row],[Following]]&lt;=850,"low following","high following")</f>
        <v>low following</v>
      </c>
      <c r="G21" s="4">
        <v>1309</v>
      </c>
      <c r="H21" s="1" t="str">
        <f>IF(Table1[[#This Row],[Uploads]]&lt;=2180, "low uploads","high uploads")</f>
        <v>low uploads</v>
      </c>
      <c r="I21" s="2">
        <v>1700000000</v>
      </c>
      <c r="J21" s="1" t="str">
        <f>IF(Table1[[#This Row],[Likes]]&lt;=1610000000,"low likes","high likes")</f>
        <v>high likes</v>
      </c>
      <c r="K21" s="3">
        <f>Table1[[#This Row],[Likes]]/Table1[[#This Row],[Followers]]</f>
        <v>30.685920577617328</v>
      </c>
      <c r="L21" s="1" t="str">
        <f>IF(Table1[[#This Row],[Engagement rate]]&lt;=39,"less engaged","more engaged")</f>
        <v>less engaged</v>
      </c>
      <c r="M21" s="2">
        <f>Table1[[#This Row],[Likes]]/Table1[[#This Row],[Uploads]]</f>
        <v>1298701.2987012987</v>
      </c>
      <c r="N21" s="1" t="str">
        <f>IF(Table1[[#This Row],[likes to upload]]&lt;=1760000,"low", "high")</f>
        <v>low</v>
      </c>
    </row>
    <row r="22" spans="1:14" x14ac:dyDescent="0.25">
      <c r="A22" s="4">
        <v>21</v>
      </c>
      <c r="B22" s="1" t="s">
        <v>79</v>
      </c>
      <c r="C22" s="2">
        <v>55400000</v>
      </c>
      <c r="D22" s="1" t="str">
        <f>IF(Table1[[#This Row],[Followers]]&lt;=58600000,"low followers","high followers")</f>
        <v>low followers</v>
      </c>
      <c r="E22" s="4">
        <v>166</v>
      </c>
      <c r="F22" s="1" t="str">
        <f>IF(Table1[[#This Row],[Following]]&lt;=850,"low following","high following")</f>
        <v>low following</v>
      </c>
      <c r="G22" s="4">
        <v>879</v>
      </c>
      <c r="H22" s="1" t="str">
        <f>IF(Table1[[#This Row],[Uploads]]&lt;=2180, "low uploads","high uploads")</f>
        <v>low uploads</v>
      </c>
      <c r="I22" s="2">
        <v>3300000000</v>
      </c>
      <c r="J22" s="1" t="str">
        <f>IF(Table1[[#This Row],[Likes]]&lt;=1610000000,"low likes","high likes")</f>
        <v>high likes</v>
      </c>
      <c r="K22" s="3">
        <f>Table1[[#This Row],[Likes]]/Table1[[#This Row],[Followers]]</f>
        <v>59.566787003610109</v>
      </c>
      <c r="L22" s="1" t="str">
        <f>IF(Table1[[#This Row],[Engagement rate]]&lt;=39,"less engaged","more engaged")</f>
        <v>more engaged</v>
      </c>
      <c r="M22" s="2">
        <f>Table1[[#This Row],[Likes]]/Table1[[#This Row],[Uploads]]</f>
        <v>3754266.2116040955</v>
      </c>
      <c r="N22" s="1" t="str">
        <f>IF(Table1[[#This Row],[likes to upload]]&lt;=1760000,"low", "high")</f>
        <v>high</v>
      </c>
    </row>
    <row r="23" spans="1:14" x14ac:dyDescent="0.25">
      <c r="A23" s="4">
        <v>22</v>
      </c>
      <c r="B23" s="1" t="s">
        <v>78</v>
      </c>
      <c r="C23" s="2">
        <v>55400000</v>
      </c>
      <c r="D23" s="1" t="str">
        <f>IF(Table1[[#This Row],[Followers]]&lt;=58600000,"low followers","high followers")</f>
        <v>low followers</v>
      </c>
      <c r="E23" s="4">
        <v>936</v>
      </c>
      <c r="F23" s="1" t="str">
        <f>IF(Table1[[#This Row],[Following]]&lt;=850,"low following","high following")</f>
        <v>high following</v>
      </c>
      <c r="G23" s="4">
        <v>3541</v>
      </c>
      <c r="H23" s="1" t="str">
        <f>IF(Table1[[#This Row],[Uploads]]&lt;=2180, "low uploads","high uploads")</f>
        <v>high uploads</v>
      </c>
      <c r="I23" s="2">
        <v>1700000000</v>
      </c>
      <c r="J23" s="1" t="str">
        <f>IF(Table1[[#This Row],[Likes]]&lt;=1610000000,"low likes","high likes")</f>
        <v>high likes</v>
      </c>
      <c r="K23" s="3">
        <f>Table1[[#This Row],[Likes]]/Table1[[#This Row],[Followers]]</f>
        <v>30.685920577617328</v>
      </c>
      <c r="L23" s="1" t="str">
        <f>IF(Table1[[#This Row],[Engagement rate]]&lt;=39,"less engaged","more engaged")</f>
        <v>less engaged</v>
      </c>
      <c r="M23" s="2">
        <f>Table1[[#This Row],[Likes]]/Table1[[#This Row],[Uploads]]</f>
        <v>480090.36995199096</v>
      </c>
      <c r="N23" s="1" t="str">
        <f>IF(Table1[[#This Row],[likes to upload]]&lt;=1760000,"low", "high")</f>
        <v>low</v>
      </c>
    </row>
    <row r="24" spans="1:14" x14ac:dyDescent="0.25">
      <c r="A24" s="4">
        <v>23</v>
      </c>
      <c r="B24" s="1" t="s">
        <v>77</v>
      </c>
      <c r="C24" s="2">
        <v>55000000</v>
      </c>
      <c r="D24" s="1" t="str">
        <f>IF(Table1[[#This Row],[Followers]]&lt;=58600000,"low followers","high followers")</f>
        <v>low followers</v>
      </c>
      <c r="E24" s="4">
        <v>9854</v>
      </c>
      <c r="F24" s="1" t="str">
        <f>IF(Table1[[#This Row],[Following]]&lt;=850,"low following","high following")</f>
        <v>high following</v>
      </c>
      <c r="G24" s="4">
        <v>1281</v>
      </c>
      <c r="H24" s="1" t="str">
        <f>IF(Table1[[#This Row],[Uploads]]&lt;=2180, "low uploads","high uploads")</f>
        <v>low uploads</v>
      </c>
      <c r="I24" s="2">
        <v>1300000000</v>
      </c>
      <c r="J24" s="1" t="str">
        <f>IF(Table1[[#This Row],[Likes]]&lt;=1610000000,"low likes","high likes")</f>
        <v>low likes</v>
      </c>
      <c r="K24" s="3">
        <f>Table1[[#This Row],[Likes]]/Table1[[#This Row],[Followers]]</f>
        <v>23.636363636363637</v>
      </c>
      <c r="L24" s="1" t="str">
        <f>IF(Table1[[#This Row],[Engagement rate]]&lt;=39,"less engaged","more engaged")</f>
        <v>less engaged</v>
      </c>
      <c r="M24" s="2">
        <f>Table1[[#This Row],[Likes]]/Table1[[#This Row],[Uploads]]</f>
        <v>1014832.1623731459</v>
      </c>
      <c r="N24" s="1" t="str">
        <f>IF(Table1[[#This Row],[likes to upload]]&lt;=1760000,"low", "high")</f>
        <v>low</v>
      </c>
    </row>
    <row r="25" spans="1:14" x14ac:dyDescent="0.25">
      <c r="A25" s="4">
        <v>24</v>
      </c>
      <c r="B25" s="1" t="s">
        <v>76</v>
      </c>
      <c r="C25" s="2">
        <v>54800000</v>
      </c>
      <c r="D25" s="1" t="str">
        <f>IF(Table1[[#This Row],[Followers]]&lt;=58600000,"low followers","high followers")</f>
        <v>low followers</v>
      </c>
      <c r="E25" s="4">
        <v>0</v>
      </c>
      <c r="F25" s="1" t="str">
        <f>IF(Table1[[#This Row],[Following]]&lt;=850,"low following","high following")</f>
        <v>low following</v>
      </c>
      <c r="G25" s="4">
        <v>144</v>
      </c>
      <c r="H25" s="1" t="str">
        <f>IF(Table1[[#This Row],[Uploads]]&lt;=2180, "low uploads","high uploads")</f>
        <v>low uploads</v>
      </c>
      <c r="I25" s="2">
        <v>473700000</v>
      </c>
      <c r="J25" s="1" t="str">
        <f>IF(Table1[[#This Row],[Likes]]&lt;=1610000000,"low likes","high likes")</f>
        <v>low likes</v>
      </c>
      <c r="K25" s="3">
        <f>Table1[[#This Row],[Likes]]/Table1[[#This Row],[Followers]]</f>
        <v>8.6441605839416056</v>
      </c>
      <c r="L25" s="1" t="str">
        <f>IF(Table1[[#This Row],[Engagement rate]]&lt;=39,"less engaged","more engaged")</f>
        <v>less engaged</v>
      </c>
      <c r="M25" s="2">
        <f>Table1[[#This Row],[Likes]]/Table1[[#This Row],[Uploads]]</f>
        <v>3289583.3333333335</v>
      </c>
      <c r="N25" s="1" t="str">
        <f>IF(Table1[[#This Row],[likes to upload]]&lt;=1760000,"low", "high")</f>
        <v>high</v>
      </c>
    </row>
    <row r="26" spans="1:14" x14ac:dyDescent="0.25">
      <c r="A26" s="4">
        <v>25</v>
      </c>
      <c r="B26" s="1" t="s">
        <v>75</v>
      </c>
      <c r="C26" s="2">
        <v>53500000</v>
      </c>
      <c r="D26" s="1" t="str">
        <f>IF(Table1[[#This Row],[Followers]]&lt;=58600000,"low followers","high followers")</f>
        <v>low followers</v>
      </c>
      <c r="E26" s="4">
        <v>274</v>
      </c>
      <c r="F26" s="1" t="str">
        <f>IF(Table1[[#This Row],[Following]]&lt;=850,"low following","high following")</f>
        <v>low following</v>
      </c>
      <c r="G26" s="4">
        <v>3308</v>
      </c>
      <c r="H26" s="1" t="str">
        <f>IF(Table1[[#This Row],[Uploads]]&lt;=2180, "low uploads","high uploads")</f>
        <v>high uploads</v>
      </c>
      <c r="I26" s="2">
        <v>3000000000</v>
      </c>
      <c r="J26" s="1" t="str">
        <f>IF(Table1[[#This Row],[Likes]]&lt;=1610000000,"low likes","high likes")</f>
        <v>high likes</v>
      </c>
      <c r="K26" s="3">
        <f>Table1[[#This Row],[Likes]]/Table1[[#This Row],[Followers]]</f>
        <v>56.074766355140184</v>
      </c>
      <c r="L26" s="1" t="str">
        <f>IF(Table1[[#This Row],[Engagement rate]]&lt;=39,"less engaged","more engaged")</f>
        <v>more engaged</v>
      </c>
      <c r="M26" s="2">
        <f>Table1[[#This Row],[Likes]]/Table1[[#This Row],[Uploads]]</f>
        <v>906892.3821039903</v>
      </c>
      <c r="N26" s="1" t="str">
        <f>IF(Table1[[#This Row],[likes to upload]]&lt;=1760000,"low", "high")</f>
        <v>low</v>
      </c>
    </row>
    <row r="27" spans="1:14" x14ac:dyDescent="0.25">
      <c r="A27" s="4">
        <v>26</v>
      </c>
      <c r="B27" s="1" t="s">
        <v>74</v>
      </c>
      <c r="C27" s="2">
        <v>53300000</v>
      </c>
      <c r="D27" s="1" t="str">
        <f>IF(Table1[[#This Row],[Followers]]&lt;=58600000,"low followers","high followers")</f>
        <v>low followers</v>
      </c>
      <c r="E27" s="4">
        <v>26</v>
      </c>
      <c r="F27" s="1" t="str">
        <f>IF(Table1[[#This Row],[Following]]&lt;=850,"low following","high following")</f>
        <v>low following</v>
      </c>
      <c r="G27" s="4">
        <v>2223</v>
      </c>
      <c r="H27" s="1" t="str">
        <f>IF(Table1[[#This Row],[Uploads]]&lt;=2180, "low uploads","high uploads")</f>
        <v>high uploads</v>
      </c>
      <c r="I27" s="2">
        <v>1200000000</v>
      </c>
      <c r="J27" s="1" t="str">
        <f>IF(Table1[[#This Row],[Likes]]&lt;=1610000000,"low likes","high likes")</f>
        <v>low likes</v>
      </c>
      <c r="K27" s="3">
        <f>Table1[[#This Row],[Likes]]/Table1[[#This Row],[Followers]]</f>
        <v>22.514071294559098</v>
      </c>
      <c r="L27" s="1" t="str">
        <f>IF(Table1[[#This Row],[Engagement rate]]&lt;=39,"less engaged","more engaged")</f>
        <v>less engaged</v>
      </c>
      <c r="M27" s="2">
        <f>Table1[[#This Row],[Likes]]/Table1[[#This Row],[Uploads]]</f>
        <v>539811.06612685556</v>
      </c>
      <c r="N27" s="1" t="str">
        <f>IF(Table1[[#This Row],[likes to upload]]&lt;=1760000,"low", "high")</f>
        <v>low</v>
      </c>
    </row>
    <row r="28" spans="1:14" x14ac:dyDescent="0.25">
      <c r="A28" s="4">
        <v>27</v>
      </c>
      <c r="B28" s="1" t="s">
        <v>73</v>
      </c>
      <c r="C28" s="2">
        <v>53000000</v>
      </c>
      <c r="D28" s="1" t="str">
        <f>IF(Table1[[#This Row],[Followers]]&lt;=58600000,"low followers","high followers")</f>
        <v>low followers</v>
      </c>
      <c r="E28" s="4">
        <v>97</v>
      </c>
      <c r="F28" s="1" t="str">
        <f>IF(Table1[[#This Row],[Following]]&lt;=850,"low following","high following")</f>
        <v>low following</v>
      </c>
      <c r="G28" s="4">
        <v>2101</v>
      </c>
      <c r="H28" s="1" t="str">
        <f>IF(Table1[[#This Row],[Uploads]]&lt;=2180, "low uploads","high uploads")</f>
        <v>low uploads</v>
      </c>
      <c r="I28" s="2">
        <v>1300000000</v>
      </c>
      <c r="J28" s="1" t="str">
        <f>IF(Table1[[#This Row],[Likes]]&lt;=1610000000,"low likes","high likes")</f>
        <v>low likes</v>
      </c>
      <c r="K28" s="3">
        <f>Table1[[#This Row],[Likes]]/Table1[[#This Row],[Followers]]</f>
        <v>24.528301886792452</v>
      </c>
      <c r="L28" s="1" t="str">
        <f>IF(Table1[[#This Row],[Engagement rate]]&lt;=39,"less engaged","more engaged")</f>
        <v>less engaged</v>
      </c>
      <c r="M28" s="2">
        <f>Table1[[#This Row],[Likes]]/Table1[[#This Row],[Uploads]]</f>
        <v>618752.97477391723</v>
      </c>
      <c r="N28" s="1" t="str">
        <f>IF(Table1[[#This Row],[likes to upload]]&lt;=1760000,"low", "high")</f>
        <v>low</v>
      </c>
    </row>
    <row r="29" spans="1:14" x14ac:dyDescent="0.25">
      <c r="A29" s="4">
        <v>28</v>
      </c>
      <c r="B29" s="1" t="s">
        <v>72</v>
      </c>
      <c r="C29" s="2">
        <v>51000000</v>
      </c>
      <c r="D29" s="1" t="str">
        <f>IF(Table1[[#This Row],[Followers]]&lt;=58600000,"low followers","high followers")</f>
        <v>low followers</v>
      </c>
      <c r="E29" s="4">
        <v>456</v>
      </c>
      <c r="F29" s="1" t="str">
        <f>IF(Table1[[#This Row],[Following]]&lt;=850,"low following","high following")</f>
        <v>low following</v>
      </c>
      <c r="G29" s="4">
        <v>1435</v>
      </c>
      <c r="H29" s="1" t="str">
        <f>IF(Table1[[#This Row],[Uploads]]&lt;=2180, "low uploads","high uploads")</f>
        <v>low uploads</v>
      </c>
      <c r="I29" s="2">
        <v>1500000000</v>
      </c>
      <c r="J29" s="1" t="str">
        <f>IF(Table1[[#This Row],[Likes]]&lt;=1610000000,"low likes","high likes")</f>
        <v>low likes</v>
      </c>
      <c r="K29" s="3">
        <f>Table1[[#This Row],[Likes]]/Table1[[#This Row],[Followers]]</f>
        <v>29.411764705882351</v>
      </c>
      <c r="L29" s="1" t="str">
        <f>IF(Table1[[#This Row],[Engagement rate]]&lt;=39,"less engaged","more engaged")</f>
        <v>less engaged</v>
      </c>
      <c r="M29" s="2">
        <f>Table1[[#This Row],[Likes]]/Table1[[#This Row],[Uploads]]</f>
        <v>1045296.1672473868</v>
      </c>
      <c r="N29" s="1" t="str">
        <f>IF(Table1[[#This Row],[likes to upload]]&lt;=1760000,"low", "high")</f>
        <v>low</v>
      </c>
    </row>
    <row r="30" spans="1:14" x14ac:dyDescent="0.25">
      <c r="A30" s="4">
        <v>29</v>
      </c>
      <c r="B30" s="1" t="s">
        <v>71</v>
      </c>
      <c r="C30" s="2">
        <v>50800000</v>
      </c>
      <c r="D30" s="1" t="str">
        <f>IF(Table1[[#This Row],[Followers]]&lt;=58600000,"low followers","high followers")</f>
        <v>low followers</v>
      </c>
      <c r="E30" s="4">
        <v>1792</v>
      </c>
      <c r="F30" s="1" t="str">
        <f>IF(Table1[[#This Row],[Following]]&lt;=850,"low following","high following")</f>
        <v>high following</v>
      </c>
      <c r="G30" s="4">
        <v>1874</v>
      </c>
      <c r="H30" s="1" t="str">
        <f>IF(Table1[[#This Row],[Uploads]]&lt;=2180, "low uploads","high uploads")</f>
        <v>low uploads</v>
      </c>
      <c r="I30" s="2">
        <v>2400000000</v>
      </c>
      <c r="J30" s="1" t="str">
        <f>IF(Table1[[#This Row],[Likes]]&lt;=1610000000,"low likes","high likes")</f>
        <v>high likes</v>
      </c>
      <c r="K30" s="3">
        <f>Table1[[#This Row],[Likes]]/Table1[[#This Row],[Followers]]</f>
        <v>47.244094488188978</v>
      </c>
      <c r="L30" s="1" t="str">
        <f>IF(Table1[[#This Row],[Engagement rate]]&lt;=39,"less engaged","more engaged")</f>
        <v>more engaged</v>
      </c>
      <c r="M30" s="2">
        <f>Table1[[#This Row],[Likes]]/Table1[[#This Row],[Uploads]]</f>
        <v>1280683.0309498399</v>
      </c>
      <c r="N30" s="1" t="str">
        <f>IF(Table1[[#This Row],[likes to upload]]&lt;=1760000,"low", "high")</f>
        <v>low</v>
      </c>
    </row>
    <row r="31" spans="1:14" x14ac:dyDescent="0.25">
      <c r="A31" s="4">
        <v>30</v>
      </c>
      <c r="B31" s="1" t="s">
        <v>70</v>
      </c>
      <c r="C31" s="2">
        <v>49900000</v>
      </c>
      <c r="D31" s="1" t="str">
        <f>IF(Table1[[#This Row],[Followers]]&lt;=58600000,"low followers","high followers")</f>
        <v>low followers</v>
      </c>
      <c r="E31" s="4">
        <v>0</v>
      </c>
      <c r="F31" s="1" t="str">
        <f>IF(Table1[[#This Row],[Following]]&lt;=850,"low following","high following")</f>
        <v>low following</v>
      </c>
      <c r="G31" s="4">
        <v>98</v>
      </c>
      <c r="H31" s="1" t="str">
        <f>IF(Table1[[#This Row],[Uploads]]&lt;=2180, "low uploads","high uploads")</f>
        <v>low uploads</v>
      </c>
      <c r="I31" s="2">
        <v>594200000</v>
      </c>
      <c r="J31" s="1" t="str">
        <f>IF(Table1[[#This Row],[Likes]]&lt;=1610000000,"low likes","high likes")</f>
        <v>low likes</v>
      </c>
      <c r="K31" s="3">
        <f>Table1[[#This Row],[Likes]]/Table1[[#This Row],[Followers]]</f>
        <v>11.907815631262524</v>
      </c>
      <c r="L31" s="1" t="str">
        <f>IF(Table1[[#This Row],[Engagement rate]]&lt;=39,"less engaged","more engaged")</f>
        <v>less engaged</v>
      </c>
      <c r="M31" s="2">
        <f>Table1[[#This Row],[Likes]]/Table1[[#This Row],[Uploads]]</f>
        <v>6063265.3061224492</v>
      </c>
      <c r="N31" s="1" t="str">
        <f>IF(Table1[[#This Row],[likes to upload]]&lt;=1760000,"low", "high")</f>
        <v>high</v>
      </c>
    </row>
    <row r="32" spans="1:14" x14ac:dyDescent="0.25">
      <c r="A32" s="4">
        <v>31</v>
      </c>
      <c r="B32" s="1" t="s">
        <v>69</v>
      </c>
      <c r="C32" s="2">
        <v>49500000</v>
      </c>
      <c r="D32" s="1" t="str">
        <f>IF(Table1[[#This Row],[Followers]]&lt;=58600000,"low followers","high followers")</f>
        <v>low followers</v>
      </c>
      <c r="E32" s="4">
        <v>174</v>
      </c>
      <c r="F32" s="1" t="str">
        <f>IF(Table1[[#This Row],[Following]]&lt;=850,"low following","high following")</f>
        <v>low following</v>
      </c>
      <c r="G32" s="4">
        <v>31600</v>
      </c>
      <c r="H32" s="1" t="str">
        <f>IF(Table1[[#This Row],[Uploads]]&lt;=2180, "low uploads","high uploads")</f>
        <v>high uploads</v>
      </c>
      <c r="I32" s="2">
        <v>6400000000</v>
      </c>
      <c r="J32" s="1" t="str">
        <f>IF(Table1[[#This Row],[Likes]]&lt;=1610000000,"low likes","high likes")</f>
        <v>high likes</v>
      </c>
      <c r="K32" s="3">
        <f>Table1[[#This Row],[Likes]]/Table1[[#This Row],[Followers]]</f>
        <v>129.2929292929293</v>
      </c>
      <c r="L32" s="1" t="str">
        <f>IF(Table1[[#This Row],[Engagement rate]]&lt;=39,"less engaged","more engaged")</f>
        <v>more engaged</v>
      </c>
      <c r="M32" s="2">
        <f>Table1[[#This Row],[Likes]]/Table1[[#This Row],[Uploads]]</f>
        <v>202531.64556962025</v>
      </c>
      <c r="N32" s="1" t="str">
        <f>IF(Table1[[#This Row],[likes to upload]]&lt;=1760000,"low", "high")</f>
        <v>low</v>
      </c>
    </row>
    <row r="33" spans="1:14" x14ac:dyDescent="0.25">
      <c r="A33" s="4">
        <v>32</v>
      </c>
      <c r="B33" s="1" t="s">
        <v>68</v>
      </c>
      <c r="C33" s="2">
        <v>49300000</v>
      </c>
      <c r="D33" s="1" t="str">
        <f>IF(Table1[[#This Row],[Followers]]&lt;=58600000,"low followers","high followers")</f>
        <v>low followers</v>
      </c>
      <c r="E33" s="4">
        <v>7</v>
      </c>
      <c r="F33" s="1" t="str">
        <f>IF(Table1[[#This Row],[Following]]&lt;=850,"low following","high following")</f>
        <v>low following</v>
      </c>
      <c r="G33" s="4">
        <v>268</v>
      </c>
      <c r="H33" s="1" t="str">
        <f>IF(Table1[[#This Row],[Uploads]]&lt;=2180, "low uploads","high uploads")</f>
        <v>low uploads</v>
      </c>
      <c r="I33" s="2">
        <v>597900000</v>
      </c>
      <c r="J33" s="1" t="str">
        <f>IF(Table1[[#This Row],[Likes]]&lt;=1610000000,"low likes","high likes")</f>
        <v>low likes</v>
      </c>
      <c r="K33" s="3">
        <f>Table1[[#This Row],[Likes]]/Table1[[#This Row],[Followers]]</f>
        <v>12.127789046653144</v>
      </c>
      <c r="L33" s="1" t="str">
        <f>IF(Table1[[#This Row],[Engagement rate]]&lt;=39,"less engaged","more engaged")</f>
        <v>less engaged</v>
      </c>
      <c r="M33" s="2">
        <f>Table1[[#This Row],[Likes]]/Table1[[#This Row],[Uploads]]</f>
        <v>2230970.1492537311</v>
      </c>
      <c r="N33" s="1" t="str">
        <f>IF(Table1[[#This Row],[likes to upload]]&lt;=1760000,"low", "high")</f>
        <v>high</v>
      </c>
    </row>
    <row r="34" spans="1:14" x14ac:dyDescent="0.25">
      <c r="A34" s="4">
        <v>33</v>
      </c>
      <c r="B34" s="1" t="s">
        <v>67</v>
      </c>
      <c r="C34" s="2">
        <v>48600000</v>
      </c>
      <c r="D34" s="1" t="str">
        <f>IF(Table1[[#This Row],[Followers]]&lt;=58600000,"low followers","high followers")</f>
        <v>low followers</v>
      </c>
      <c r="E34" s="4">
        <v>598</v>
      </c>
      <c r="F34" s="1" t="str">
        <f>IF(Table1[[#This Row],[Following]]&lt;=850,"low following","high following")</f>
        <v>low following</v>
      </c>
      <c r="G34" s="4">
        <v>1562</v>
      </c>
      <c r="H34" s="1" t="str">
        <f>IF(Table1[[#This Row],[Uploads]]&lt;=2180, "low uploads","high uploads")</f>
        <v>low uploads</v>
      </c>
      <c r="I34" s="2">
        <v>1600000000</v>
      </c>
      <c r="J34" s="1" t="str">
        <f>IF(Table1[[#This Row],[Likes]]&lt;=1610000000,"low likes","high likes")</f>
        <v>low likes</v>
      </c>
      <c r="K34" s="3">
        <f>Table1[[#This Row],[Likes]]/Table1[[#This Row],[Followers]]</f>
        <v>32.921810699588477</v>
      </c>
      <c r="L34" s="1" t="str">
        <f>IF(Table1[[#This Row],[Engagement rate]]&lt;=39,"less engaged","more engaged")</f>
        <v>less engaged</v>
      </c>
      <c r="M34" s="2">
        <f>Table1[[#This Row],[Likes]]/Table1[[#This Row],[Uploads]]</f>
        <v>1024327.7848911652</v>
      </c>
      <c r="N34" s="1" t="str">
        <f>IF(Table1[[#This Row],[likes to upload]]&lt;=1760000,"low", "high")</f>
        <v>low</v>
      </c>
    </row>
    <row r="35" spans="1:14" x14ac:dyDescent="0.25">
      <c r="A35" s="4">
        <v>34</v>
      </c>
      <c r="B35" s="1" t="s">
        <v>66</v>
      </c>
      <c r="C35" s="2">
        <v>468000003</v>
      </c>
      <c r="D35" s="1" t="str">
        <f>IF(Table1[[#This Row],[Followers]]&lt;=58600000,"low followers","high followers")</f>
        <v>high followers</v>
      </c>
      <c r="E35" s="4">
        <v>117</v>
      </c>
      <c r="F35" s="1" t="str">
        <f>IF(Table1[[#This Row],[Following]]&lt;=850,"low following","high following")</f>
        <v>low following</v>
      </c>
      <c r="G35" s="4">
        <v>5906</v>
      </c>
      <c r="H35" s="1" t="str">
        <f>IF(Table1[[#This Row],[Uploads]]&lt;=2180, "low uploads","high uploads")</f>
        <v>high uploads</v>
      </c>
      <c r="I35" s="2">
        <v>2600000000</v>
      </c>
      <c r="J35" s="1" t="str">
        <f>IF(Table1[[#This Row],[Likes]]&lt;=1610000000,"low likes","high likes")</f>
        <v>high likes</v>
      </c>
      <c r="K35" s="3">
        <f>Table1[[#This Row],[Likes]]/Table1[[#This Row],[Followers]]</f>
        <v>5.5555555199430202</v>
      </c>
      <c r="L35" s="1" t="str">
        <f>IF(Table1[[#This Row],[Engagement rate]]&lt;=39,"less engaged","more engaged")</f>
        <v>less engaged</v>
      </c>
      <c r="M35" s="2">
        <f>Table1[[#This Row],[Likes]]/Table1[[#This Row],[Uploads]]</f>
        <v>440230.27429732477</v>
      </c>
      <c r="N35" s="1" t="str">
        <f>IF(Table1[[#This Row],[likes to upload]]&lt;=1760000,"low", "high")</f>
        <v>low</v>
      </c>
    </row>
    <row r="36" spans="1:14" x14ac:dyDescent="0.25">
      <c r="A36" s="4">
        <v>35</v>
      </c>
      <c r="B36" s="1" t="s">
        <v>65</v>
      </c>
      <c r="C36" s="2">
        <v>46200000</v>
      </c>
      <c r="D36" s="1" t="str">
        <f>IF(Table1[[#This Row],[Followers]]&lt;=58600000,"low followers","high followers")</f>
        <v>low followers</v>
      </c>
      <c r="E36" s="4">
        <v>0</v>
      </c>
      <c r="F36" s="1" t="str">
        <f>IF(Table1[[#This Row],[Following]]&lt;=850,"low following","high following")</f>
        <v>low following</v>
      </c>
      <c r="G36" s="4">
        <v>3698</v>
      </c>
      <c r="H36" s="1" t="str">
        <f>IF(Table1[[#This Row],[Uploads]]&lt;=2180, "low uploads","high uploads")</f>
        <v>high uploads</v>
      </c>
      <c r="I36" s="2">
        <v>1600000000</v>
      </c>
      <c r="J36" s="1" t="str">
        <f>IF(Table1[[#This Row],[Likes]]&lt;=1610000000,"low likes","high likes")</f>
        <v>low likes</v>
      </c>
      <c r="K36" s="3">
        <f>Table1[[#This Row],[Likes]]/Table1[[#This Row],[Followers]]</f>
        <v>34.632034632034632</v>
      </c>
      <c r="L36" s="1" t="str">
        <f>IF(Table1[[#This Row],[Engagement rate]]&lt;=39,"less engaged","more engaged")</f>
        <v>less engaged</v>
      </c>
      <c r="M36" s="2">
        <f>Table1[[#This Row],[Likes]]/Table1[[#This Row],[Uploads]]</f>
        <v>432666.3061114116</v>
      </c>
      <c r="N36" s="1" t="str">
        <f>IF(Table1[[#This Row],[likes to upload]]&lt;=1760000,"low", "high")</f>
        <v>low</v>
      </c>
    </row>
    <row r="37" spans="1:14" x14ac:dyDescent="0.25">
      <c r="A37" s="4">
        <v>36</v>
      </c>
      <c r="B37" s="1" t="s">
        <v>64</v>
      </c>
      <c r="C37" s="2">
        <v>45900000</v>
      </c>
      <c r="D37" s="1" t="str">
        <f>IF(Table1[[#This Row],[Followers]]&lt;=58600000,"low followers","high followers")</f>
        <v>low followers</v>
      </c>
      <c r="E37" s="4">
        <v>40</v>
      </c>
      <c r="F37" s="1" t="str">
        <f>IF(Table1[[#This Row],[Following]]&lt;=850,"low following","high following")</f>
        <v>low following</v>
      </c>
      <c r="G37" s="4">
        <v>1629</v>
      </c>
      <c r="H37" s="1" t="str">
        <f>IF(Table1[[#This Row],[Uploads]]&lt;=2180, "low uploads","high uploads")</f>
        <v>low uploads</v>
      </c>
      <c r="I37" s="2">
        <v>1700000000</v>
      </c>
      <c r="J37" s="1" t="str">
        <f>IF(Table1[[#This Row],[Likes]]&lt;=1610000000,"low likes","high likes")</f>
        <v>high likes</v>
      </c>
      <c r="K37" s="3">
        <f>Table1[[#This Row],[Likes]]/Table1[[#This Row],[Followers]]</f>
        <v>37.037037037037038</v>
      </c>
      <c r="L37" s="1" t="str">
        <f>IF(Table1[[#This Row],[Engagement rate]]&lt;=39,"less engaged","more engaged")</f>
        <v>less engaged</v>
      </c>
      <c r="M37" s="2">
        <f>Table1[[#This Row],[Likes]]/Table1[[#This Row],[Uploads]]</f>
        <v>1043585.021485574</v>
      </c>
      <c r="N37" s="1" t="str">
        <f>IF(Table1[[#This Row],[likes to upload]]&lt;=1760000,"low", "high")</f>
        <v>low</v>
      </c>
    </row>
    <row r="38" spans="1:14" x14ac:dyDescent="0.25">
      <c r="A38" s="4">
        <v>37</v>
      </c>
      <c r="B38" s="1" t="s">
        <v>63</v>
      </c>
      <c r="C38" s="2">
        <v>45800000</v>
      </c>
      <c r="D38" s="1" t="str">
        <f>IF(Table1[[#This Row],[Followers]]&lt;=58600000,"low followers","high followers")</f>
        <v>low followers</v>
      </c>
      <c r="E38" s="4">
        <v>101</v>
      </c>
      <c r="F38" s="1" t="str">
        <f>IF(Table1[[#This Row],[Following]]&lt;=850,"low following","high following")</f>
        <v>low following</v>
      </c>
      <c r="G38" s="4">
        <v>2578</v>
      </c>
      <c r="H38" s="1" t="str">
        <f>IF(Table1[[#This Row],[Uploads]]&lt;=2180, "low uploads","high uploads")</f>
        <v>high uploads</v>
      </c>
      <c r="I38" s="2">
        <v>2000000000</v>
      </c>
      <c r="J38" s="1" t="str">
        <f>IF(Table1[[#This Row],[Likes]]&lt;=1610000000,"low likes","high likes")</f>
        <v>high likes</v>
      </c>
      <c r="K38" s="3">
        <f>Table1[[#This Row],[Likes]]/Table1[[#This Row],[Followers]]</f>
        <v>43.668122270742359</v>
      </c>
      <c r="L38" s="1" t="str">
        <f>IF(Table1[[#This Row],[Engagement rate]]&lt;=39,"less engaged","more engaged")</f>
        <v>more engaged</v>
      </c>
      <c r="M38" s="2">
        <f>Table1[[#This Row],[Likes]]/Table1[[#This Row],[Uploads]]</f>
        <v>775795.19006982155</v>
      </c>
      <c r="N38" s="1" t="str">
        <f>IF(Table1[[#This Row],[likes to upload]]&lt;=1760000,"low", "high")</f>
        <v>low</v>
      </c>
    </row>
    <row r="39" spans="1:14" x14ac:dyDescent="0.25">
      <c r="A39" s="4">
        <v>38</v>
      </c>
      <c r="B39" s="1" t="s">
        <v>62</v>
      </c>
      <c r="C39" s="2">
        <v>45700000</v>
      </c>
      <c r="D39" s="1" t="str">
        <f>IF(Table1[[#This Row],[Followers]]&lt;=58600000,"low followers","high followers")</f>
        <v>low followers</v>
      </c>
      <c r="E39" s="4">
        <v>1101</v>
      </c>
      <c r="F39" s="1" t="str">
        <f>IF(Table1[[#This Row],[Following]]&lt;=850,"low following","high following")</f>
        <v>high following</v>
      </c>
      <c r="G39" s="4">
        <v>932</v>
      </c>
      <c r="H39" s="1" t="str">
        <f>IF(Table1[[#This Row],[Uploads]]&lt;=2180, "low uploads","high uploads")</f>
        <v>low uploads</v>
      </c>
      <c r="I39" s="2">
        <v>1600000000</v>
      </c>
      <c r="J39" s="1" t="str">
        <f>IF(Table1[[#This Row],[Likes]]&lt;=1610000000,"low likes","high likes")</f>
        <v>low likes</v>
      </c>
      <c r="K39" s="3">
        <f>Table1[[#This Row],[Likes]]/Table1[[#This Row],[Followers]]</f>
        <v>35.010940919037196</v>
      </c>
      <c r="L39" s="1" t="str">
        <f>IF(Table1[[#This Row],[Engagement rate]]&lt;=39,"less engaged","more engaged")</f>
        <v>less engaged</v>
      </c>
      <c r="M39" s="2">
        <f>Table1[[#This Row],[Likes]]/Table1[[#This Row],[Uploads]]</f>
        <v>1716738.1974248928</v>
      </c>
      <c r="N39" s="1" t="str">
        <f>IF(Table1[[#This Row],[likes to upload]]&lt;=1760000,"low", "high")</f>
        <v>low</v>
      </c>
    </row>
    <row r="40" spans="1:14" x14ac:dyDescent="0.25">
      <c r="A40" s="4">
        <v>39</v>
      </c>
      <c r="B40" s="1" t="s">
        <v>61</v>
      </c>
      <c r="C40" s="2">
        <v>44700000</v>
      </c>
      <c r="D40" s="1" t="str">
        <f>IF(Table1[[#This Row],[Followers]]&lt;=58600000,"low followers","high followers")</f>
        <v>low followers</v>
      </c>
      <c r="E40" s="4">
        <v>354</v>
      </c>
      <c r="F40" s="1" t="str">
        <f>IF(Table1[[#This Row],[Following]]&lt;=850,"low following","high following")</f>
        <v>low following</v>
      </c>
      <c r="G40" s="4">
        <v>6978</v>
      </c>
      <c r="H40" s="1" t="str">
        <f>IF(Table1[[#This Row],[Uploads]]&lt;=2180, "low uploads","high uploads")</f>
        <v>high uploads</v>
      </c>
      <c r="I40" s="2">
        <v>1200000000</v>
      </c>
      <c r="J40" s="1" t="str">
        <f>IF(Table1[[#This Row],[Likes]]&lt;=1610000000,"low likes","high likes")</f>
        <v>low likes</v>
      </c>
      <c r="K40" s="3">
        <f>Table1[[#This Row],[Likes]]/Table1[[#This Row],[Followers]]</f>
        <v>26.845637583892618</v>
      </c>
      <c r="L40" s="1" t="str">
        <f>IF(Table1[[#This Row],[Engagement rate]]&lt;=39,"less engaged","more engaged")</f>
        <v>less engaged</v>
      </c>
      <c r="M40" s="2">
        <f>Table1[[#This Row],[Likes]]/Table1[[#This Row],[Uploads]]</f>
        <v>171969.04557179709</v>
      </c>
      <c r="N40" s="1" t="str">
        <f>IF(Table1[[#This Row],[likes to upload]]&lt;=1760000,"low", "high")</f>
        <v>low</v>
      </c>
    </row>
    <row r="41" spans="1:14" x14ac:dyDescent="0.25">
      <c r="A41" s="4">
        <v>40</v>
      </c>
      <c r="B41" s="1" t="s">
        <v>60</v>
      </c>
      <c r="C41" s="2">
        <v>44200000</v>
      </c>
      <c r="D41" s="1" t="str">
        <f>IF(Table1[[#This Row],[Followers]]&lt;=58600000,"low followers","high followers")</f>
        <v>low followers</v>
      </c>
      <c r="E41" s="4">
        <v>6251</v>
      </c>
      <c r="F41" s="1" t="str">
        <f>IF(Table1[[#This Row],[Following]]&lt;=850,"low following","high following")</f>
        <v>high following</v>
      </c>
      <c r="G41" s="4">
        <v>2674</v>
      </c>
      <c r="H41" s="1" t="str">
        <f>IF(Table1[[#This Row],[Uploads]]&lt;=2180, "low uploads","high uploads")</f>
        <v>high uploads</v>
      </c>
      <c r="I41" s="2">
        <v>1800000000</v>
      </c>
      <c r="J41" s="1" t="str">
        <f>IF(Table1[[#This Row],[Likes]]&lt;=1610000000,"low likes","high likes")</f>
        <v>high likes</v>
      </c>
      <c r="K41" s="3">
        <f>Table1[[#This Row],[Likes]]/Table1[[#This Row],[Followers]]</f>
        <v>40.723981900452486</v>
      </c>
      <c r="L41" s="1" t="str">
        <f>IF(Table1[[#This Row],[Engagement rate]]&lt;=39,"less engaged","more engaged")</f>
        <v>more engaged</v>
      </c>
      <c r="M41" s="2">
        <f>Table1[[#This Row],[Likes]]/Table1[[#This Row],[Uploads]]</f>
        <v>673148.84068810765</v>
      </c>
      <c r="N41" s="1" t="str">
        <f>IF(Table1[[#This Row],[likes to upload]]&lt;=1760000,"low", "high")</f>
        <v>low</v>
      </c>
    </row>
    <row r="42" spans="1:14" x14ac:dyDescent="0.25">
      <c r="A42" s="4">
        <v>41</v>
      </c>
      <c r="B42" s="1" t="s">
        <v>59</v>
      </c>
      <c r="C42" s="2">
        <v>44200000</v>
      </c>
      <c r="D42" s="1" t="str">
        <f>IF(Table1[[#This Row],[Followers]]&lt;=58600000,"low followers","high followers")</f>
        <v>low followers</v>
      </c>
      <c r="E42" s="4">
        <v>5881</v>
      </c>
      <c r="F42" s="1" t="str">
        <f>IF(Table1[[#This Row],[Following]]&lt;=850,"low following","high following")</f>
        <v>high following</v>
      </c>
      <c r="G42" s="4">
        <v>3187</v>
      </c>
      <c r="H42" s="1" t="str">
        <f>IF(Table1[[#This Row],[Uploads]]&lt;=2180, "low uploads","high uploads")</f>
        <v>high uploads</v>
      </c>
      <c r="I42" s="2">
        <v>714700000</v>
      </c>
      <c r="J42" s="1" t="str">
        <f>IF(Table1[[#This Row],[Likes]]&lt;=1610000000,"low likes","high likes")</f>
        <v>low likes</v>
      </c>
      <c r="K42" s="3">
        <f>Table1[[#This Row],[Likes]]/Table1[[#This Row],[Followers]]</f>
        <v>16.169683257918553</v>
      </c>
      <c r="L42" s="1" t="str">
        <f>IF(Table1[[#This Row],[Engagement rate]]&lt;=39,"less engaged","more engaged")</f>
        <v>less engaged</v>
      </c>
      <c r="M42" s="2">
        <f>Table1[[#This Row],[Likes]]/Table1[[#This Row],[Uploads]]</f>
        <v>224254.78506432381</v>
      </c>
      <c r="N42" s="1" t="str">
        <f>IF(Table1[[#This Row],[likes to upload]]&lt;=1760000,"low", "high")</f>
        <v>low</v>
      </c>
    </row>
    <row r="43" spans="1:14" x14ac:dyDescent="0.25">
      <c r="A43" s="4">
        <v>42</v>
      </c>
      <c r="B43" s="1" t="s">
        <v>58</v>
      </c>
      <c r="C43" s="2">
        <v>44100000</v>
      </c>
      <c r="D43" s="1" t="str">
        <f>IF(Table1[[#This Row],[Followers]]&lt;=58600000,"low followers","high followers")</f>
        <v>low followers</v>
      </c>
      <c r="E43" s="4">
        <v>440</v>
      </c>
      <c r="F43" s="1" t="str">
        <f>IF(Table1[[#This Row],[Following]]&lt;=850,"low following","high following")</f>
        <v>low following</v>
      </c>
      <c r="G43" s="4">
        <v>1055</v>
      </c>
      <c r="H43" s="1" t="str">
        <f>IF(Table1[[#This Row],[Uploads]]&lt;=2180, "low uploads","high uploads")</f>
        <v>low uploads</v>
      </c>
      <c r="I43" s="2">
        <v>1000000000</v>
      </c>
      <c r="J43" s="1" t="str">
        <f>IF(Table1[[#This Row],[Likes]]&lt;=1610000000,"low likes","high likes")</f>
        <v>low likes</v>
      </c>
      <c r="K43" s="3">
        <f>Table1[[#This Row],[Likes]]/Table1[[#This Row],[Followers]]</f>
        <v>22.675736961451246</v>
      </c>
      <c r="L43" s="1" t="str">
        <f>IF(Table1[[#This Row],[Engagement rate]]&lt;=39,"less engaged","more engaged")</f>
        <v>less engaged</v>
      </c>
      <c r="M43" s="2">
        <f>Table1[[#This Row],[Likes]]/Table1[[#This Row],[Uploads]]</f>
        <v>947867.298578199</v>
      </c>
      <c r="N43" s="1" t="str">
        <f>IF(Table1[[#This Row],[likes to upload]]&lt;=1760000,"low", "high")</f>
        <v>low</v>
      </c>
    </row>
    <row r="44" spans="1:14" x14ac:dyDescent="0.25">
      <c r="A44" s="4">
        <v>43</v>
      </c>
      <c r="B44" s="1" t="s">
        <v>57</v>
      </c>
      <c r="C44" s="2">
        <v>43600000</v>
      </c>
      <c r="D44" s="1" t="str">
        <f>IF(Table1[[#This Row],[Followers]]&lt;=58600000,"low followers","high followers")</f>
        <v>low followers</v>
      </c>
      <c r="E44" s="4">
        <v>19</v>
      </c>
      <c r="F44" s="1" t="str">
        <f>IF(Table1[[#This Row],[Following]]&lt;=850,"low following","high following")</f>
        <v>low following</v>
      </c>
      <c r="G44" s="4">
        <v>5952</v>
      </c>
      <c r="H44" s="1" t="str">
        <f>IF(Table1[[#This Row],[Uploads]]&lt;=2180, "low uploads","high uploads")</f>
        <v>high uploads</v>
      </c>
      <c r="I44" s="2">
        <v>479100000</v>
      </c>
      <c r="J44" s="1" t="str">
        <f>IF(Table1[[#This Row],[Likes]]&lt;=1610000000,"low likes","high likes")</f>
        <v>low likes</v>
      </c>
      <c r="K44" s="3">
        <f>Table1[[#This Row],[Likes]]/Table1[[#This Row],[Followers]]</f>
        <v>10.988532110091743</v>
      </c>
      <c r="L44" s="1" t="str">
        <f>IF(Table1[[#This Row],[Engagement rate]]&lt;=39,"less engaged","more engaged")</f>
        <v>less engaged</v>
      </c>
      <c r="M44" s="2">
        <f>Table1[[#This Row],[Likes]]/Table1[[#This Row],[Uploads]]</f>
        <v>80493.951612903227</v>
      </c>
      <c r="N44" s="1" t="str">
        <f>IF(Table1[[#This Row],[likes to upload]]&lt;=1760000,"low", "high")</f>
        <v>low</v>
      </c>
    </row>
    <row r="45" spans="1:14" x14ac:dyDescent="0.25">
      <c r="A45" s="4">
        <v>44</v>
      </c>
      <c r="B45" s="1" t="s">
        <v>56</v>
      </c>
      <c r="C45" s="2">
        <v>43000000</v>
      </c>
      <c r="D45" s="1" t="str">
        <f>IF(Table1[[#This Row],[Followers]]&lt;=58600000,"low followers","high followers")</f>
        <v>low followers</v>
      </c>
      <c r="E45" s="4">
        <v>26</v>
      </c>
      <c r="F45" s="1" t="str">
        <f>IF(Table1[[#This Row],[Following]]&lt;=850,"low following","high following")</f>
        <v>low following</v>
      </c>
      <c r="G45" s="4">
        <v>3685</v>
      </c>
      <c r="H45" s="1" t="str">
        <f>IF(Table1[[#This Row],[Uploads]]&lt;=2180, "low uploads","high uploads")</f>
        <v>high uploads</v>
      </c>
      <c r="I45" s="2">
        <v>1300000000</v>
      </c>
      <c r="J45" s="1" t="str">
        <f>IF(Table1[[#This Row],[Likes]]&lt;=1610000000,"low likes","high likes")</f>
        <v>low likes</v>
      </c>
      <c r="K45" s="3">
        <f>Table1[[#This Row],[Likes]]/Table1[[#This Row],[Followers]]</f>
        <v>30.232558139534884</v>
      </c>
      <c r="L45" s="1" t="str">
        <f>IF(Table1[[#This Row],[Engagement rate]]&lt;=39,"less engaged","more engaged")</f>
        <v>less engaged</v>
      </c>
      <c r="M45" s="2">
        <f>Table1[[#This Row],[Likes]]/Table1[[#This Row],[Uploads]]</f>
        <v>352781.54681139754</v>
      </c>
      <c r="N45" s="1" t="str">
        <f>IF(Table1[[#This Row],[likes to upload]]&lt;=1760000,"low", "high")</f>
        <v>low</v>
      </c>
    </row>
    <row r="46" spans="1:14" x14ac:dyDescent="0.25">
      <c r="A46" s="4">
        <v>45</v>
      </c>
      <c r="B46" s="1" t="s">
        <v>55</v>
      </c>
      <c r="C46" s="2">
        <v>42900000</v>
      </c>
      <c r="D46" s="1" t="str">
        <f>IF(Table1[[#This Row],[Followers]]&lt;=58600000,"low followers","high followers")</f>
        <v>low followers</v>
      </c>
      <c r="E46" s="4">
        <v>288</v>
      </c>
      <c r="F46" s="1" t="str">
        <f>IF(Table1[[#This Row],[Following]]&lt;=850,"low following","high following")</f>
        <v>low following</v>
      </c>
      <c r="G46" s="4">
        <v>1189</v>
      </c>
      <c r="H46" s="1" t="str">
        <f>IF(Table1[[#This Row],[Uploads]]&lt;=2180, "low uploads","high uploads")</f>
        <v>low uploads</v>
      </c>
      <c r="I46" s="2">
        <v>3300000000</v>
      </c>
      <c r="J46" s="1" t="str">
        <f>IF(Table1[[#This Row],[Likes]]&lt;=1610000000,"low likes","high likes")</f>
        <v>high likes</v>
      </c>
      <c r="K46" s="3">
        <f>Table1[[#This Row],[Likes]]/Table1[[#This Row],[Followers]]</f>
        <v>76.92307692307692</v>
      </c>
      <c r="L46" s="1" t="str">
        <f>IF(Table1[[#This Row],[Engagement rate]]&lt;=39,"less engaged","more engaged")</f>
        <v>more engaged</v>
      </c>
      <c r="M46" s="2">
        <f>Table1[[#This Row],[Likes]]/Table1[[#This Row],[Uploads]]</f>
        <v>2775441.5475189234</v>
      </c>
      <c r="N46" s="1" t="str">
        <f>IF(Table1[[#This Row],[likes to upload]]&lt;=1760000,"low", "high")</f>
        <v>high</v>
      </c>
    </row>
    <row r="47" spans="1:14" x14ac:dyDescent="0.25">
      <c r="A47" s="4">
        <v>46</v>
      </c>
      <c r="B47" s="1" t="s">
        <v>54</v>
      </c>
      <c r="C47" s="2">
        <v>42700000</v>
      </c>
      <c r="D47" s="1" t="str">
        <f>IF(Table1[[#This Row],[Followers]]&lt;=58600000,"low followers","high followers")</f>
        <v>low followers</v>
      </c>
      <c r="E47" s="4">
        <v>771</v>
      </c>
      <c r="F47" s="1" t="str">
        <f>IF(Table1[[#This Row],[Following]]&lt;=850,"low following","high following")</f>
        <v>low following</v>
      </c>
      <c r="G47" s="4">
        <v>2936</v>
      </c>
      <c r="H47" s="1" t="str">
        <f>IF(Table1[[#This Row],[Uploads]]&lt;=2180, "low uploads","high uploads")</f>
        <v>high uploads</v>
      </c>
      <c r="I47" s="2">
        <v>2500000000</v>
      </c>
      <c r="J47" s="1" t="str">
        <f>IF(Table1[[#This Row],[Likes]]&lt;=1610000000,"low likes","high likes")</f>
        <v>high likes</v>
      </c>
      <c r="K47" s="3">
        <f>Table1[[#This Row],[Likes]]/Table1[[#This Row],[Followers]]</f>
        <v>58.548009367681502</v>
      </c>
      <c r="L47" s="1" t="str">
        <f>IF(Table1[[#This Row],[Engagement rate]]&lt;=39,"less engaged","more engaged")</f>
        <v>more engaged</v>
      </c>
      <c r="M47" s="2">
        <f>Table1[[#This Row],[Likes]]/Table1[[#This Row],[Uploads]]</f>
        <v>851498.63760217989</v>
      </c>
      <c r="N47" s="1" t="str">
        <f>IF(Table1[[#This Row],[likes to upload]]&lt;=1760000,"low", "high")</f>
        <v>low</v>
      </c>
    </row>
    <row r="48" spans="1:14" x14ac:dyDescent="0.25">
      <c r="A48" s="4">
        <v>47</v>
      </c>
      <c r="B48" s="1" t="s">
        <v>53</v>
      </c>
      <c r="C48" s="2">
        <v>42700000</v>
      </c>
      <c r="D48" s="1" t="str">
        <f>IF(Table1[[#This Row],[Followers]]&lt;=58600000,"low followers","high followers")</f>
        <v>low followers</v>
      </c>
      <c r="E48" s="4">
        <v>1482</v>
      </c>
      <c r="F48" s="1" t="str">
        <f>IF(Table1[[#This Row],[Following]]&lt;=850,"low following","high following")</f>
        <v>high following</v>
      </c>
      <c r="G48" s="4">
        <v>6971</v>
      </c>
      <c r="H48" s="1" t="str">
        <f>IF(Table1[[#This Row],[Uploads]]&lt;=2180, "low uploads","high uploads")</f>
        <v>high uploads</v>
      </c>
      <c r="I48" s="2">
        <v>8200000000</v>
      </c>
      <c r="J48" s="1" t="str">
        <f>IF(Table1[[#This Row],[Likes]]&lt;=1610000000,"low likes","high likes")</f>
        <v>high likes</v>
      </c>
      <c r="K48" s="3">
        <f>Table1[[#This Row],[Likes]]/Table1[[#This Row],[Followers]]</f>
        <v>192.03747072599532</v>
      </c>
      <c r="L48" s="1" t="str">
        <f>IF(Table1[[#This Row],[Engagement rate]]&lt;=39,"less engaged","more engaged")</f>
        <v>more engaged</v>
      </c>
      <c r="M48" s="2">
        <f>Table1[[#This Row],[Likes]]/Table1[[#This Row],[Uploads]]</f>
        <v>1176301.8218333095</v>
      </c>
      <c r="N48" s="1" t="str">
        <f>IF(Table1[[#This Row],[likes to upload]]&lt;=1760000,"low", "high")</f>
        <v>low</v>
      </c>
    </row>
    <row r="49" spans="1:14" x14ac:dyDescent="0.25">
      <c r="A49" s="4">
        <v>48</v>
      </c>
      <c r="B49" s="1" t="s">
        <v>52</v>
      </c>
      <c r="C49" s="2">
        <v>42600000</v>
      </c>
      <c r="D49" s="1" t="str">
        <f>IF(Table1[[#This Row],[Followers]]&lt;=58600000,"low followers","high followers")</f>
        <v>low followers</v>
      </c>
      <c r="E49" s="4">
        <v>42</v>
      </c>
      <c r="F49" s="1" t="str">
        <f>IF(Table1[[#This Row],[Following]]&lt;=850,"low following","high following")</f>
        <v>low following</v>
      </c>
      <c r="G49" s="4">
        <v>1789</v>
      </c>
      <c r="H49" s="1" t="str">
        <f>IF(Table1[[#This Row],[Uploads]]&lt;=2180, "low uploads","high uploads")</f>
        <v>low uploads</v>
      </c>
      <c r="I49" s="2">
        <v>677200000</v>
      </c>
      <c r="J49" s="1" t="str">
        <f>IF(Table1[[#This Row],[Likes]]&lt;=1610000000,"low likes","high likes")</f>
        <v>low likes</v>
      </c>
      <c r="K49" s="3">
        <f>Table1[[#This Row],[Likes]]/Table1[[#This Row],[Followers]]</f>
        <v>15.896713615023474</v>
      </c>
      <c r="L49" s="1" t="str">
        <f>IF(Table1[[#This Row],[Engagement rate]]&lt;=39,"less engaged","more engaged")</f>
        <v>less engaged</v>
      </c>
      <c r="M49" s="2">
        <f>Table1[[#This Row],[Likes]]/Table1[[#This Row],[Uploads]]</f>
        <v>378535.4946897708</v>
      </c>
      <c r="N49" s="1" t="str">
        <f>IF(Table1[[#This Row],[likes to upload]]&lt;=1760000,"low", "high")</f>
        <v>low</v>
      </c>
    </row>
    <row r="50" spans="1:14" x14ac:dyDescent="0.25">
      <c r="A50" s="4">
        <v>49</v>
      </c>
      <c r="B50" s="1" t="s">
        <v>51</v>
      </c>
      <c r="C50" s="2">
        <v>41900000</v>
      </c>
      <c r="D50" s="1" t="str">
        <f>IF(Table1[[#This Row],[Followers]]&lt;=58600000,"low followers","high followers")</f>
        <v>low followers</v>
      </c>
      <c r="E50" s="4">
        <v>213</v>
      </c>
      <c r="F50" s="1" t="str">
        <f>IF(Table1[[#This Row],[Following]]&lt;=850,"low following","high following")</f>
        <v>low following</v>
      </c>
      <c r="G50" s="4">
        <v>1861</v>
      </c>
      <c r="H50" s="1" t="str">
        <f>IF(Table1[[#This Row],[Uploads]]&lt;=2180, "low uploads","high uploads")</f>
        <v>low uploads</v>
      </c>
      <c r="I50" s="2">
        <v>723900000</v>
      </c>
      <c r="J50" s="1" t="str">
        <f>IF(Table1[[#This Row],[Likes]]&lt;=1610000000,"low likes","high likes")</f>
        <v>low likes</v>
      </c>
      <c r="K50" s="3">
        <f>Table1[[#This Row],[Likes]]/Table1[[#This Row],[Followers]]</f>
        <v>17.276849642004773</v>
      </c>
      <c r="L50" s="1" t="str">
        <f>IF(Table1[[#This Row],[Engagement rate]]&lt;=39,"less engaged","more engaged")</f>
        <v>less engaged</v>
      </c>
      <c r="M50" s="2">
        <f>Table1[[#This Row],[Likes]]/Table1[[#This Row],[Uploads]]</f>
        <v>388984.4169801182</v>
      </c>
      <c r="N50" s="1" t="str">
        <f>IF(Table1[[#This Row],[likes to upload]]&lt;=1760000,"low", "high")</f>
        <v>low</v>
      </c>
    </row>
    <row r="51" spans="1:14" x14ac:dyDescent="0.25">
      <c r="A51" s="4">
        <v>50</v>
      </c>
      <c r="B51" s="1" t="s">
        <v>50</v>
      </c>
      <c r="C51" s="2">
        <v>40900000</v>
      </c>
      <c r="D51" s="1" t="str">
        <f>IF(Table1[[#This Row],[Followers]]&lt;=58600000,"low followers","high followers")</f>
        <v>low followers</v>
      </c>
      <c r="E51" s="4">
        <v>5</v>
      </c>
      <c r="F51" s="1" t="str">
        <f>IF(Table1[[#This Row],[Following]]&lt;=850,"low following","high following")</f>
        <v>low following</v>
      </c>
      <c r="G51" s="4">
        <v>3977</v>
      </c>
      <c r="H51" s="1" t="str">
        <f>IF(Table1[[#This Row],[Uploads]]&lt;=2180, "low uploads","high uploads")</f>
        <v>high uploads</v>
      </c>
      <c r="I51" s="2">
        <v>1300000000</v>
      </c>
      <c r="J51" s="1" t="str">
        <f>IF(Table1[[#This Row],[Likes]]&lt;=1610000000,"low likes","high likes")</f>
        <v>low likes</v>
      </c>
      <c r="K51" s="3">
        <f>Table1[[#This Row],[Likes]]/Table1[[#This Row],[Followers]]</f>
        <v>31.78484107579462</v>
      </c>
      <c r="L51" s="1" t="str">
        <f>IF(Table1[[#This Row],[Engagement rate]]&lt;=39,"less engaged","more engaged")</f>
        <v>less engaged</v>
      </c>
      <c r="M51" s="2">
        <f>Table1[[#This Row],[Likes]]/Table1[[#This Row],[Uploads]]</f>
        <v>326879.55745536834</v>
      </c>
      <c r="N51" s="1" t="str">
        <f>IF(Table1[[#This Row],[likes to upload]]&lt;=1760000,"low", "high")</f>
        <v>low</v>
      </c>
    </row>
    <row r="52" spans="1:14" x14ac:dyDescent="0.25">
      <c r="A52" s="4">
        <v>51</v>
      </c>
      <c r="B52" s="1" t="s">
        <v>49</v>
      </c>
      <c r="C52" s="2">
        <v>40800000</v>
      </c>
      <c r="D52" s="1" t="str">
        <f>IF(Table1[[#This Row],[Followers]]&lt;=58600000,"low followers","high followers")</f>
        <v>low followers</v>
      </c>
      <c r="E52" s="4">
        <v>566</v>
      </c>
      <c r="F52" s="1" t="str">
        <f>IF(Table1[[#This Row],[Following]]&lt;=850,"low following","high following")</f>
        <v>low following</v>
      </c>
      <c r="G52" s="4">
        <v>579</v>
      </c>
      <c r="H52" s="1" t="str">
        <f>IF(Table1[[#This Row],[Uploads]]&lt;=2180, "low uploads","high uploads")</f>
        <v>low uploads</v>
      </c>
      <c r="I52" s="2">
        <v>702300000</v>
      </c>
      <c r="J52" s="1" t="str">
        <f>IF(Table1[[#This Row],[Likes]]&lt;=1610000000,"low likes","high likes")</f>
        <v>low likes</v>
      </c>
      <c r="K52" s="3">
        <f>Table1[[#This Row],[Likes]]/Table1[[#This Row],[Followers]]</f>
        <v>17.213235294117649</v>
      </c>
      <c r="L52" s="1" t="str">
        <f>IF(Table1[[#This Row],[Engagement rate]]&lt;=39,"less engaged","more engaged")</f>
        <v>less engaged</v>
      </c>
      <c r="M52" s="2">
        <f>Table1[[#This Row],[Likes]]/Table1[[#This Row],[Uploads]]</f>
        <v>1212953.3678756477</v>
      </c>
      <c r="N52" s="1" t="str">
        <f>IF(Table1[[#This Row],[likes to upload]]&lt;=1760000,"low", "high")</f>
        <v>low</v>
      </c>
    </row>
    <row r="53" spans="1:14" x14ac:dyDescent="0.25">
      <c r="A53" s="4">
        <v>52</v>
      </c>
      <c r="B53" s="1" t="s">
        <v>48</v>
      </c>
      <c r="C53" s="2">
        <v>40800000</v>
      </c>
      <c r="D53" s="1" t="str">
        <f>IF(Table1[[#This Row],[Followers]]&lt;=58600000,"low followers","high followers")</f>
        <v>low followers</v>
      </c>
      <c r="E53" s="4">
        <v>48</v>
      </c>
      <c r="F53" s="1" t="str">
        <f>IF(Table1[[#This Row],[Following]]&lt;=850,"low following","high following")</f>
        <v>low following</v>
      </c>
      <c r="G53" s="4">
        <v>171</v>
      </c>
      <c r="H53" s="1" t="str">
        <f>IF(Table1[[#This Row],[Uploads]]&lt;=2180, "low uploads","high uploads")</f>
        <v>low uploads</v>
      </c>
      <c r="I53" s="2">
        <v>1400000000</v>
      </c>
      <c r="J53" s="1" t="str">
        <f>IF(Table1[[#This Row],[Likes]]&lt;=1610000000,"low likes","high likes")</f>
        <v>low likes</v>
      </c>
      <c r="K53" s="3">
        <f>Table1[[#This Row],[Likes]]/Table1[[#This Row],[Followers]]</f>
        <v>34.313725490196077</v>
      </c>
      <c r="L53" s="1" t="str">
        <f>IF(Table1[[#This Row],[Engagement rate]]&lt;=39,"less engaged","more engaged")</f>
        <v>less engaged</v>
      </c>
      <c r="M53" s="2">
        <f>Table1[[#This Row],[Likes]]/Table1[[#This Row],[Uploads]]</f>
        <v>8187134.5029239766</v>
      </c>
      <c r="N53" s="1" t="str">
        <f>IF(Table1[[#This Row],[likes to upload]]&lt;=1760000,"low", "high")</f>
        <v>high</v>
      </c>
    </row>
    <row r="54" spans="1:14" x14ac:dyDescent="0.25">
      <c r="A54" s="4">
        <v>53</v>
      </c>
      <c r="B54" s="1" t="s">
        <v>47</v>
      </c>
      <c r="C54" s="2">
        <v>40300000</v>
      </c>
      <c r="D54" s="1" t="str">
        <f>IF(Table1[[#This Row],[Followers]]&lt;=58600000,"low followers","high followers")</f>
        <v>low followers</v>
      </c>
      <c r="E54" s="4">
        <v>336</v>
      </c>
      <c r="F54" s="1" t="str">
        <f>IF(Table1[[#This Row],[Following]]&lt;=850,"low following","high following")</f>
        <v>low following</v>
      </c>
      <c r="G54" s="4">
        <v>1058</v>
      </c>
      <c r="H54" s="1" t="str">
        <f>IF(Table1[[#This Row],[Uploads]]&lt;=2180, "low uploads","high uploads")</f>
        <v>low uploads</v>
      </c>
      <c r="I54" s="2">
        <v>496500000</v>
      </c>
      <c r="J54" s="1" t="str">
        <f>IF(Table1[[#This Row],[Likes]]&lt;=1610000000,"low likes","high likes")</f>
        <v>low likes</v>
      </c>
      <c r="K54" s="3">
        <f>Table1[[#This Row],[Likes]]/Table1[[#This Row],[Followers]]</f>
        <v>12.320099255583127</v>
      </c>
      <c r="L54" s="1" t="str">
        <f>IF(Table1[[#This Row],[Engagement rate]]&lt;=39,"less engaged","more engaged")</f>
        <v>less engaged</v>
      </c>
      <c r="M54" s="2">
        <f>Table1[[#This Row],[Likes]]/Table1[[#This Row],[Uploads]]</f>
        <v>469281.66351606807</v>
      </c>
      <c r="N54" s="1" t="str">
        <f>IF(Table1[[#This Row],[likes to upload]]&lt;=1760000,"low", "high")</f>
        <v>low</v>
      </c>
    </row>
    <row r="55" spans="1:14" x14ac:dyDescent="0.25">
      <c r="A55" s="4">
        <v>54</v>
      </c>
      <c r="B55" s="1" t="s">
        <v>46</v>
      </c>
      <c r="C55" s="2">
        <v>40100000</v>
      </c>
      <c r="D55" s="1" t="str">
        <f>IF(Table1[[#This Row],[Followers]]&lt;=58600000,"low followers","high followers")</f>
        <v>low followers</v>
      </c>
      <c r="E55" s="4">
        <v>64</v>
      </c>
      <c r="F55" s="1" t="str">
        <f>IF(Table1[[#This Row],[Following]]&lt;=850,"low following","high following")</f>
        <v>low following</v>
      </c>
      <c r="G55" s="4">
        <v>331</v>
      </c>
      <c r="H55" s="1" t="str">
        <f>IF(Table1[[#This Row],[Uploads]]&lt;=2180, "low uploads","high uploads")</f>
        <v>low uploads</v>
      </c>
      <c r="I55" s="2">
        <v>291300000</v>
      </c>
      <c r="J55" s="1" t="str">
        <f>IF(Table1[[#This Row],[Likes]]&lt;=1610000000,"low likes","high likes")</f>
        <v>low likes</v>
      </c>
      <c r="K55" s="3">
        <f>Table1[[#This Row],[Likes]]/Table1[[#This Row],[Followers]]</f>
        <v>7.2643391521197005</v>
      </c>
      <c r="L55" s="1" t="str">
        <f>IF(Table1[[#This Row],[Engagement rate]]&lt;=39,"less engaged","more engaged")</f>
        <v>less engaged</v>
      </c>
      <c r="M55" s="2">
        <f>Table1[[#This Row],[Likes]]/Table1[[#This Row],[Uploads]]</f>
        <v>880060.42296072503</v>
      </c>
      <c r="N55" s="1" t="str">
        <f>IF(Table1[[#This Row],[likes to upload]]&lt;=1760000,"low", "high")</f>
        <v>low</v>
      </c>
    </row>
    <row r="56" spans="1:14" x14ac:dyDescent="0.25">
      <c r="A56" s="4">
        <v>55</v>
      </c>
      <c r="B56" s="1" t="s">
        <v>45</v>
      </c>
      <c r="C56" s="2">
        <v>40100000</v>
      </c>
      <c r="D56" s="1" t="str">
        <f>IF(Table1[[#This Row],[Followers]]&lt;=58600000,"low followers","high followers")</f>
        <v>low followers</v>
      </c>
      <c r="E56" s="4">
        <v>46</v>
      </c>
      <c r="F56" s="1" t="str">
        <f>IF(Table1[[#This Row],[Following]]&lt;=850,"low following","high following")</f>
        <v>low following</v>
      </c>
      <c r="G56" s="4">
        <v>350</v>
      </c>
      <c r="H56" s="1" t="str">
        <f>IF(Table1[[#This Row],[Uploads]]&lt;=2180, "low uploads","high uploads")</f>
        <v>low uploads</v>
      </c>
      <c r="I56" s="2">
        <v>529800000</v>
      </c>
      <c r="J56" s="1" t="str">
        <f>IF(Table1[[#This Row],[Likes]]&lt;=1610000000,"low likes","high likes")</f>
        <v>low likes</v>
      </c>
      <c r="K56" s="3">
        <f>Table1[[#This Row],[Likes]]/Table1[[#This Row],[Followers]]</f>
        <v>13.211970074812967</v>
      </c>
      <c r="L56" s="1" t="str">
        <f>IF(Table1[[#This Row],[Engagement rate]]&lt;=39,"less engaged","more engaged")</f>
        <v>less engaged</v>
      </c>
      <c r="M56" s="2">
        <f>Table1[[#This Row],[Likes]]/Table1[[#This Row],[Uploads]]</f>
        <v>1513714.2857142857</v>
      </c>
      <c r="N56" s="1" t="str">
        <f>IF(Table1[[#This Row],[likes to upload]]&lt;=1760000,"low", "high")</f>
        <v>low</v>
      </c>
    </row>
    <row r="57" spans="1:14" x14ac:dyDescent="0.25">
      <c r="A57" s="4">
        <v>56</v>
      </c>
      <c r="B57" s="1" t="s">
        <v>44</v>
      </c>
      <c r="C57" s="2">
        <v>39600000</v>
      </c>
      <c r="D57" s="1" t="str">
        <f>IF(Table1[[#This Row],[Followers]]&lt;=58600000,"low followers","high followers")</f>
        <v>low followers</v>
      </c>
      <c r="E57" s="4">
        <v>5491</v>
      </c>
      <c r="F57" s="1" t="str">
        <f>IF(Table1[[#This Row],[Following]]&lt;=850,"low following","high following")</f>
        <v>high following</v>
      </c>
      <c r="G57" s="4">
        <v>1641</v>
      </c>
      <c r="H57" s="1" t="str">
        <f>IF(Table1[[#This Row],[Uploads]]&lt;=2180, "low uploads","high uploads")</f>
        <v>low uploads</v>
      </c>
      <c r="I57" s="2">
        <v>1100000000</v>
      </c>
      <c r="J57" s="1" t="str">
        <f>IF(Table1[[#This Row],[Likes]]&lt;=1610000000,"low likes","high likes")</f>
        <v>low likes</v>
      </c>
      <c r="K57" s="3">
        <f>Table1[[#This Row],[Likes]]/Table1[[#This Row],[Followers]]</f>
        <v>27.777777777777779</v>
      </c>
      <c r="L57" s="1" t="str">
        <f>IF(Table1[[#This Row],[Engagement rate]]&lt;=39,"less engaged","more engaged")</f>
        <v>less engaged</v>
      </c>
      <c r="M57" s="2">
        <f>Table1[[#This Row],[Likes]]/Table1[[#This Row],[Uploads]]</f>
        <v>670322.97379646555</v>
      </c>
      <c r="N57" s="1" t="str">
        <f>IF(Table1[[#This Row],[likes to upload]]&lt;=1760000,"low", "high")</f>
        <v>low</v>
      </c>
    </row>
    <row r="58" spans="1:14" x14ac:dyDescent="0.25">
      <c r="A58" s="4">
        <v>57</v>
      </c>
      <c r="B58" s="1" t="s">
        <v>43</v>
      </c>
      <c r="C58" s="2">
        <v>39500000</v>
      </c>
      <c r="D58" s="1" t="str">
        <f>IF(Table1[[#This Row],[Followers]]&lt;=58600000,"low followers","high followers")</f>
        <v>low followers</v>
      </c>
      <c r="E58" s="4">
        <v>763</v>
      </c>
      <c r="F58" s="1" t="str">
        <f>IF(Table1[[#This Row],[Following]]&lt;=850,"low following","high following")</f>
        <v>low following</v>
      </c>
      <c r="G58" s="4">
        <v>1677</v>
      </c>
      <c r="H58" s="1" t="str">
        <f>IF(Table1[[#This Row],[Uploads]]&lt;=2180, "low uploads","high uploads")</f>
        <v>low uploads</v>
      </c>
      <c r="I58" s="2">
        <v>2300000000</v>
      </c>
      <c r="J58" s="1" t="str">
        <f>IF(Table1[[#This Row],[Likes]]&lt;=1610000000,"low likes","high likes")</f>
        <v>high likes</v>
      </c>
      <c r="K58" s="3">
        <f>Table1[[#This Row],[Likes]]/Table1[[#This Row],[Followers]]</f>
        <v>58.22784810126582</v>
      </c>
      <c r="L58" s="1" t="str">
        <f>IF(Table1[[#This Row],[Engagement rate]]&lt;=39,"less engaged","more engaged")</f>
        <v>more engaged</v>
      </c>
      <c r="M58" s="2">
        <f>Table1[[#This Row],[Likes]]/Table1[[#This Row],[Uploads]]</f>
        <v>1371496.7203339296</v>
      </c>
      <c r="N58" s="1" t="str">
        <f>IF(Table1[[#This Row],[likes to upload]]&lt;=1760000,"low", "high")</f>
        <v>low</v>
      </c>
    </row>
    <row r="59" spans="1:14" x14ac:dyDescent="0.25">
      <c r="A59" s="4">
        <v>58</v>
      </c>
      <c r="B59" s="1" t="s">
        <v>42</v>
      </c>
      <c r="C59" s="2">
        <v>39400000</v>
      </c>
      <c r="D59" s="1" t="str">
        <f>IF(Table1[[#This Row],[Followers]]&lt;=58600000,"low followers","high followers")</f>
        <v>low followers</v>
      </c>
      <c r="E59" s="4">
        <v>455</v>
      </c>
      <c r="F59" s="1" t="str">
        <f>IF(Table1[[#This Row],[Following]]&lt;=850,"low following","high following")</f>
        <v>low following</v>
      </c>
      <c r="G59" s="4">
        <v>985</v>
      </c>
      <c r="H59" s="1" t="str">
        <f>IF(Table1[[#This Row],[Uploads]]&lt;=2180, "low uploads","high uploads")</f>
        <v>low uploads</v>
      </c>
      <c r="I59" s="2">
        <v>1400000000</v>
      </c>
      <c r="J59" s="1" t="str">
        <f>IF(Table1[[#This Row],[Likes]]&lt;=1610000000,"low likes","high likes")</f>
        <v>low likes</v>
      </c>
      <c r="K59" s="3">
        <f>Table1[[#This Row],[Likes]]/Table1[[#This Row],[Followers]]</f>
        <v>35.532994923857871</v>
      </c>
      <c r="L59" s="1" t="str">
        <f>IF(Table1[[#This Row],[Engagement rate]]&lt;=39,"less engaged","more engaged")</f>
        <v>less engaged</v>
      </c>
      <c r="M59" s="2">
        <f>Table1[[#This Row],[Likes]]/Table1[[#This Row],[Uploads]]</f>
        <v>1421319.7969543147</v>
      </c>
      <c r="N59" s="1" t="str">
        <f>IF(Table1[[#This Row],[likes to upload]]&lt;=1760000,"low", "high")</f>
        <v>low</v>
      </c>
    </row>
    <row r="60" spans="1:14" x14ac:dyDescent="0.25">
      <c r="A60" s="4">
        <v>59</v>
      </c>
      <c r="B60" s="1" t="s">
        <v>41</v>
      </c>
      <c r="C60" s="2">
        <v>38900000</v>
      </c>
      <c r="D60" s="1" t="str">
        <f>IF(Table1[[#This Row],[Followers]]&lt;=58600000,"low followers","high followers")</f>
        <v>low followers</v>
      </c>
      <c r="E60" s="4">
        <v>2892</v>
      </c>
      <c r="F60" s="1" t="str">
        <f>IF(Table1[[#This Row],[Following]]&lt;=850,"low following","high following")</f>
        <v>high following</v>
      </c>
      <c r="G60" s="4">
        <v>711</v>
      </c>
      <c r="H60" s="1" t="str">
        <f>IF(Table1[[#This Row],[Uploads]]&lt;=2180, "low uploads","high uploads")</f>
        <v>low uploads</v>
      </c>
      <c r="I60" s="2">
        <v>644500000</v>
      </c>
      <c r="J60" s="1" t="str">
        <f>IF(Table1[[#This Row],[Likes]]&lt;=1610000000,"low likes","high likes")</f>
        <v>low likes</v>
      </c>
      <c r="K60" s="3">
        <f>Table1[[#This Row],[Likes]]/Table1[[#This Row],[Followers]]</f>
        <v>16.568123393316196</v>
      </c>
      <c r="L60" s="1" t="str">
        <f>IF(Table1[[#This Row],[Engagement rate]]&lt;=39,"less engaged","more engaged")</f>
        <v>less engaged</v>
      </c>
      <c r="M60" s="2">
        <f>Table1[[#This Row],[Likes]]/Table1[[#This Row],[Uploads]]</f>
        <v>906469.76090014062</v>
      </c>
      <c r="N60" s="1" t="str">
        <f>IF(Table1[[#This Row],[likes to upload]]&lt;=1760000,"low", "high")</f>
        <v>low</v>
      </c>
    </row>
    <row r="61" spans="1:14" x14ac:dyDescent="0.25">
      <c r="A61" s="4">
        <v>60</v>
      </c>
      <c r="B61" s="1" t="s">
        <v>40</v>
      </c>
      <c r="C61" s="2">
        <v>38900000</v>
      </c>
      <c r="D61" s="1" t="str">
        <f>IF(Table1[[#This Row],[Followers]]&lt;=58600000,"low followers","high followers")</f>
        <v>low followers</v>
      </c>
      <c r="E61" s="4">
        <v>13</v>
      </c>
      <c r="F61" s="1" t="str">
        <f>IF(Table1[[#This Row],[Following]]&lt;=850,"low following","high following")</f>
        <v>low following</v>
      </c>
      <c r="G61" s="4">
        <v>1502</v>
      </c>
      <c r="H61" s="1" t="str">
        <f>IF(Table1[[#This Row],[Uploads]]&lt;=2180, "low uploads","high uploads")</f>
        <v>low uploads</v>
      </c>
      <c r="I61" s="2">
        <v>1100000000</v>
      </c>
      <c r="J61" s="1" t="str">
        <f>IF(Table1[[#This Row],[Likes]]&lt;=1610000000,"low likes","high likes")</f>
        <v>low likes</v>
      </c>
      <c r="K61" s="3">
        <f>Table1[[#This Row],[Likes]]/Table1[[#This Row],[Followers]]</f>
        <v>28.277634961439588</v>
      </c>
      <c r="L61" s="1" t="str">
        <f>IF(Table1[[#This Row],[Engagement rate]]&lt;=39,"less engaged","more engaged")</f>
        <v>less engaged</v>
      </c>
      <c r="M61" s="2">
        <f>Table1[[#This Row],[Likes]]/Table1[[#This Row],[Uploads]]</f>
        <v>732356.85752330231</v>
      </c>
      <c r="N61" s="1" t="str">
        <f>IF(Table1[[#This Row],[likes to upload]]&lt;=1760000,"low", "high")</f>
        <v>low</v>
      </c>
    </row>
    <row r="62" spans="1:14" x14ac:dyDescent="0.25">
      <c r="A62" s="4">
        <v>61</v>
      </c>
      <c r="B62" s="1" t="s">
        <v>39</v>
      </c>
      <c r="C62" s="2">
        <v>38100000</v>
      </c>
      <c r="D62" s="1" t="str">
        <f>IF(Table1[[#This Row],[Followers]]&lt;=58600000,"low followers","high followers")</f>
        <v>low followers</v>
      </c>
      <c r="E62" s="4">
        <v>10</v>
      </c>
      <c r="F62" s="1" t="str">
        <f>IF(Table1[[#This Row],[Following]]&lt;=850,"low following","high following")</f>
        <v>low following</v>
      </c>
      <c r="G62" s="4">
        <v>3115</v>
      </c>
      <c r="H62" s="1" t="str">
        <f>IF(Table1[[#This Row],[Uploads]]&lt;=2180, "low uploads","high uploads")</f>
        <v>high uploads</v>
      </c>
      <c r="I62" s="2">
        <v>2100000000</v>
      </c>
      <c r="J62" s="1" t="str">
        <f>IF(Table1[[#This Row],[Likes]]&lt;=1610000000,"low likes","high likes")</f>
        <v>high likes</v>
      </c>
      <c r="K62" s="3">
        <f>Table1[[#This Row],[Likes]]/Table1[[#This Row],[Followers]]</f>
        <v>55.118110236220474</v>
      </c>
      <c r="L62" s="1" t="str">
        <f>IF(Table1[[#This Row],[Engagement rate]]&lt;=39,"less engaged","more engaged")</f>
        <v>more engaged</v>
      </c>
      <c r="M62" s="2">
        <f>Table1[[#This Row],[Likes]]/Table1[[#This Row],[Uploads]]</f>
        <v>674157.30337078648</v>
      </c>
      <c r="N62" s="1" t="str">
        <f>IF(Table1[[#This Row],[likes to upload]]&lt;=1760000,"low", "high")</f>
        <v>low</v>
      </c>
    </row>
    <row r="63" spans="1:14" x14ac:dyDescent="0.25">
      <c r="A63" s="4">
        <v>62</v>
      </c>
      <c r="B63" s="1" t="s">
        <v>38</v>
      </c>
      <c r="C63" s="2">
        <v>37900000</v>
      </c>
      <c r="D63" s="1" t="str">
        <f>IF(Table1[[#This Row],[Followers]]&lt;=58600000,"low followers","high followers")</f>
        <v>low followers</v>
      </c>
      <c r="E63" s="4">
        <v>45</v>
      </c>
      <c r="F63" s="1" t="str">
        <f>IF(Table1[[#This Row],[Following]]&lt;=850,"low following","high following")</f>
        <v>low following</v>
      </c>
      <c r="G63" s="4">
        <v>1901</v>
      </c>
      <c r="H63" s="1" t="str">
        <f>IF(Table1[[#This Row],[Uploads]]&lt;=2180, "low uploads","high uploads")</f>
        <v>low uploads</v>
      </c>
      <c r="I63" s="2">
        <v>281900000</v>
      </c>
      <c r="J63" s="1" t="str">
        <f>IF(Table1[[#This Row],[Likes]]&lt;=1610000000,"low likes","high likes")</f>
        <v>low likes</v>
      </c>
      <c r="K63" s="3">
        <f>Table1[[#This Row],[Likes]]/Table1[[#This Row],[Followers]]</f>
        <v>7.4379947229551453</v>
      </c>
      <c r="L63" s="1" t="str">
        <f>IF(Table1[[#This Row],[Engagement rate]]&lt;=39,"less engaged","more engaged")</f>
        <v>less engaged</v>
      </c>
      <c r="M63" s="2">
        <f>Table1[[#This Row],[Likes]]/Table1[[#This Row],[Uploads]]</f>
        <v>148290.37348763808</v>
      </c>
      <c r="N63" s="1" t="str">
        <f>IF(Table1[[#This Row],[likes to upload]]&lt;=1760000,"low", "high")</f>
        <v>low</v>
      </c>
    </row>
    <row r="64" spans="1:14" x14ac:dyDescent="0.25">
      <c r="A64" s="4">
        <v>63</v>
      </c>
      <c r="B64" s="1" t="s">
        <v>37</v>
      </c>
      <c r="C64" s="2">
        <v>37900000</v>
      </c>
      <c r="D64" s="1" t="str">
        <f>IF(Table1[[#This Row],[Followers]]&lt;=58600000,"low followers","high followers")</f>
        <v>low followers</v>
      </c>
      <c r="E64" s="4">
        <v>2482</v>
      </c>
      <c r="F64" s="1" t="str">
        <f>IF(Table1[[#This Row],[Following]]&lt;=850,"low following","high following")</f>
        <v>high following</v>
      </c>
      <c r="G64" s="4">
        <v>1101</v>
      </c>
      <c r="H64" s="1" t="str">
        <f>IF(Table1[[#This Row],[Uploads]]&lt;=2180, "low uploads","high uploads")</f>
        <v>low uploads</v>
      </c>
      <c r="I64" s="2">
        <v>934000000</v>
      </c>
      <c r="J64" s="1" t="str">
        <f>IF(Table1[[#This Row],[Likes]]&lt;=1610000000,"low likes","high likes")</f>
        <v>low likes</v>
      </c>
      <c r="K64" s="3">
        <f>Table1[[#This Row],[Likes]]/Table1[[#This Row],[Followers]]</f>
        <v>24.643799472295516</v>
      </c>
      <c r="L64" s="1" t="str">
        <f>IF(Table1[[#This Row],[Engagement rate]]&lt;=39,"less engaged","more engaged")</f>
        <v>less engaged</v>
      </c>
      <c r="M64" s="2">
        <f>Table1[[#This Row],[Likes]]/Table1[[#This Row],[Uploads]]</f>
        <v>848319.70935513172</v>
      </c>
      <c r="N64" s="1" t="str">
        <f>IF(Table1[[#This Row],[likes to upload]]&lt;=1760000,"low", "high")</f>
        <v>low</v>
      </c>
    </row>
    <row r="65" spans="1:14" x14ac:dyDescent="0.25">
      <c r="A65" s="4">
        <v>64</v>
      </c>
      <c r="B65" s="1" t="s">
        <v>36</v>
      </c>
      <c r="C65" s="2">
        <v>37800000</v>
      </c>
      <c r="D65" s="1" t="str">
        <f>IF(Table1[[#This Row],[Followers]]&lt;=58600000,"low followers","high followers")</f>
        <v>low followers</v>
      </c>
      <c r="E65" s="4">
        <v>35</v>
      </c>
      <c r="F65" s="1" t="str">
        <f>IF(Table1[[#This Row],[Following]]&lt;=850,"low following","high following")</f>
        <v>low following</v>
      </c>
      <c r="G65" s="4">
        <v>3268</v>
      </c>
      <c r="H65" s="1" t="str">
        <f>IF(Table1[[#This Row],[Uploads]]&lt;=2180, "low uploads","high uploads")</f>
        <v>high uploads</v>
      </c>
      <c r="I65" s="2">
        <v>667100000</v>
      </c>
      <c r="J65" s="1" t="str">
        <f>IF(Table1[[#This Row],[Likes]]&lt;=1610000000,"low likes","high likes")</f>
        <v>low likes</v>
      </c>
      <c r="K65" s="3">
        <f>Table1[[#This Row],[Likes]]/Table1[[#This Row],[Followers]]</f>
        <v>17.648148148148149</v>
      </c>
      <c r="L65" s="1" t="str">
        <f>IF(Table1[[#This Row],[Engagement rate]]&lt;=39,"less engaged","more engaged")</f>
        <v>less engaged</v>
      </c>
      <c r="M65" s="2">
        <f>Table1[[#This Row],[Likes]]/Table1[[#This Row],[Uploads]]</f>
        <v>204130.9669522644</v>
      </c>
      <c r="N65" s="1" t="str">
        <f>IF(Table1[[#This Row],[likes to upload]]&lt;=1760000,"low", "high")</f>
        <v>low</v>
      </c>
    </row>
    <row r="66" spans="1:14" x14ac:dyDescent="0.25">
      <c r="A66" s="4">
        <v>65</v>
      </c>
      <c r="B66" s="1" t="s">
        <v>35</v>
      </c>
      <c r="C66" s="2">
        <v>37700000</v>
      </c>
      <c r="D66" s="1" t="str">
        <f>IF(Table1[[#This Row],[Followers]]&lt;=58600000,"low followers","high followers")</f>
        <v>low followers</v>
      </c>
      <c r="E66" s="4">
        <v>2526</v>
      </c>
      <c r="F66" s="1" t="str">
        <f>IF(Table1[[#This Row],[Following]]&lt;=850,"low following","high following")</f>
        <v>high following</v>
      </c>
      <c r="G66" s="4">
        <v>2385</v>
      </c>
      <c r="H66" s="1" t="str">
        <f>IF(Table1[[#This Row],[Uploads]]&lt;=2180, "low uploads","high uploads")</f>
        <v>high uploads</v>
      </c>
      <c r="I66" s="2">
        <v>2800000000</v>
      </c>
      <c r="J66" s="1" t="str">
        <f>IF(Table1[[#This Row],[Likes]]&lt;=1610000000,"low likes","high likes")</f>
        <v>high likes</v>
      </c>
      <c r="K66" s="3">
        <f>Table1[[#This Row],[Likes]]/Table1[[#This Row],[Followers]]</f>
        <v>74.270557029177724</v>
      </c>
      <c r="L66" s="1" t="str">
        <f>IF(Table1[[#This Row],[Engagement rate]]&lt;=39,"less engaged","more engaged")</f>
        <v>more engaged</v>
      </c>
      <c r="M66" s="2">
        <f>Table1[[#This Row],[Likes]]/Table1[[#This Row],[Uploads]]</f>
        <v>1174004.1928721175</v>
      </c>
      <c r="N66" s="1" t="str">
        <f>IF(Table1[[#This Row],[likes to upload]]&lt;=1760000,"low", "high")</f>
        <v>low</v>
      </c>
    </row>
    <row r="67" spans="1:14" x14ac:dyDescent="0.25">
      <c r="A67" s="4">
        <v>66</v>
      </c>
      <c r="B67" s="1" t="s">
        <v>34</v>
      </c>
      <c r="C67" s="2">
        <v>37500000</v>
      </c>
      <c r="D67" s="1" t="str">
        <f>IF(Table1[[#This Row],[Followers]]&lt;=58600000,"low followers","high followers")</f>
        <v>low followers</v>
      </c>
      <c r="E67" s="4">
        <v>17</v>
      </c>
      <c r="F67" s="1" t="str">
        <f>IF(Table1[[#This Row],[Following]]&lt;=850,"low following","high following")</f>
        <v>low following</v>
      </c>
      <c r="G67" s="4">
        <v>294</v>
      </c>
      <c r="H67" s="1" t="str">
        <f>IF(Table1[[#This Row],[Uploads]]&lt;=2180, "low uploads","high uploads")</f>
        <v>low uploads</v>
      </c>
      <c r="I67" s="2">
        <v>295900000</v>
      </c>
      <c r="J67" s="1" t="str">
        <f>IF(Table1[[#This Row],[Likes]]&lt;=1610000000,"low likes","high likes")</f>
        <v>low likes</v>
      </c>
      <c r="K67" s="3">
        <f>Table1[[#This Row],[Likes]]/Table1[[#This Row],[Followers]]</f>
        <v>7.8906666666666663</v>
      </c>
      <c r="L67" s="1" t="str">
        <f>IF(Table1[[#This Row],[Engagement rate]]&lt;=39,"less engaged","more engaged")</f>
        <v>less engaged</v>
      </c>
      <c r="M67" s="2">
        <f>Table1[[#This Row],[Likes]]/Table1[[#This Row],[Uploads]]</f>
        <v>1006462.5850340136</v>
      </c>
      <c r="N67" s="1" t="str">
        <f>IF(Table1[[#This Row],[likes to upload]]&lt;=1760000,"low", "high")</f>
        <v>low</v>
      </c>
    </row>
    <row r="68" spans="1:14" x14ac:dyDescent="0.25">
      <c r="A68" s="4">
        <v>67</v>
      </c>
      <c r="B68" s="1" t="s">
        <v>33</v>
      </c>
      <c r="C68" s="2">
        <v>37400000</v>
      </c>
      <c r="D68" s="1" t="str">
        <f>IF(Table1[[#This Row],[Followers]]&lt;=58600000,"low followers","high followers")</f>
        <v>low followers</v>
      </c>
      <c r="E68" s="4">
        <v>5</v>
      </c>
      <c r="F68" s="1" t="str">
        <f>IF(Table1[[#This Row],[Following]]&lt;=850,"low following","high following")</f>
        <v>low following</v>
      </c>
      <c r="G68" s="4">
        <v>344</v>
      </c>
      <c r="H68" s="1" t="str">
        <f>IF(Table1[[#This Row],[Uploads]]&lt;=2180, "low uploads","high uploads")</f>
        <v>low uploads</v>
      </c>
      <c r="I68" s="2">
        <v>462200000</v>
      </c>
      <c r="J68" s="1" t="str">
        <f>IF(Table1[[#This Row],[Likes]]&lt;=1610000000,"low likes","high likes")</f>
        <v>low likes</v>
      </c>
      <c r="K68" s="3">
        <f>Table1[[#This Row],[Likes]]/Table1[[#This Row],[Followers]]</f>
        <v>12.358288770053475</v>
      </c>
      <c r="L68" s="1" t="str">
        <f>IF(Table1[[#This Row],[Engagement rate]]&lt;=39,"less engaged","more engaged")</f>
        <v>less engaged</v>
      </c>
      <c r="M68" s="2">
        <f>Table1[[#This Row],[Likes]]/Table1[[#This Row],[Uploads]]</f>
        <v>1343604.6511627906</v>
      </c>
      <c r="N68" s="1" t="str">
        <f>IF(Table1[[#This Row],[likes to upload]]&lt;=1760000,"low", "high")</f>
        <v>low</v>
      </c>
    </row>
    <row r="69" spans="1:14" x14ac:dyDescent="0.25">
      <c r="A69" s="4">
        <v>68</v>
      </c>
      <c r="B69" s="1" t="s">
        <v>32</v>
      </c>
      <c r="C69" s="2">
        <v>37100000</v>
      </c>
      <c r="D69" s="1" t="str">
        <f>IF(Table1[[#This Row],[Followers]]&lt;=58600000,"low followers","high followers")</f>
        <v>low followers</v>
      </c>
      <c r="E69" s="4">
        <v>1059</v>
      </c>
      <c r="F69" s="1" t="str">
        <f>IF(Table1[[#This Row],[Following]]&lt;=850,"low following","high following")</f>
        <v>high following</v>
      </c>
      <c r="G69" s="4">
        <v>1043</v>
      </c>
      <c r="H69" s="1" t="str">
        <f>IF(Table1[[#This Row],[Uploads]]&lt;=2180, "low uploads","high uploads")</f>
        <v>low uploads</v>
      </c>
      <c r="I69" s="2">
        <v>712400000</v>
      </c>
      <c r="J69" s="1" t="str">
        <f>IF(Table1[[#This Row],[Likes]]&lt;=1610000000,"low likes","high likes")</f>
        <v>low likes</v>
      </c>
      <c r="K69" s="3">
        <f>Table1[[#This Row],[Likes]]/Table1[[#This Row],[Followers]]</f>
        <v>19.202156334231805</v>
      </c>
      <c r="L69" s="1" t="str">
        <f>IF(Table1[[#This Row],[Engagement rate]]&lt;=39,"less engaged","more engaged")</f>
        <v>less engaged</v>
      </c>
      <c r="M69" s="2">
        <f>Table1[[#This Row],[Likes]]/Table1[[#This Row],[Uploads]]</f>
        <v>683029.72195589647</v>
      </c>
      <c r="N69" s="1" t="str">
        <f>IF(Table1[[#This Row],[likes to upload]]&lt;=1760000,"low", "high")</f>
        <v>low</v>
      </c>
    </row>
    <row r="70" spans="1:14" x14ac:dyDescent="0.25">
      <c r="A70" s="4">
        <v>69</v>
      </c>
      <c r="B70" s="1" t="s">
        <v>31</v>
      </c>
      <c r="C70" s="2">
        <v>37000000</v>
      </c>
      <c r="D70" s="1" t="str">
        <f>IF(Table1[[#This Row],[Followers]]&lt;=58600000,"low followers","high followers")</f>
        <v>low followers</v>
      </c>
      <c r="E70" s="4">
        <v>81</v>
      </c>
      <c r="F70" s="1" t="str">
        <f>IF(Table1[[#This Row],[Following]]&lt;=850,"low following","high following")</f>
        <v>low following</v>
      </c>
      <c r="G70" s="4">
        <v>1446</v>
      </c>
      <c r="H70" s="1" t="str">
        <f>IF(Table1[[#This Row],[Uploads]]&lt;=2180, "low uploads","high uploads")</f>
        <v>low uploads</v>
      </c>
      <c r="I70" s="2">
        <v>1100000000</v>
      </c>
      <c r="J70" s="1" t="str">
        <f>IF(Table1[[#This Row],[Likes]]&lt;=1610000000,"low likes","high likes")</f>
        <v>low likes</v>
      </c>
      <c r="K70" s="3">
        <f>Table1[[#This Row],[Likes]]/Table1[[#This Row],[Followers]]</f>
        <v>29.72972972972973</v>
      </c>
      <c r="L70" s="1" t="str">
        <f>IF(Table1[[#This Row],[Engagement rate]]&lt;=39,"less engaged","more engaged")</f>
        <v>less engaged</v>
      </c>
      <c r="M70" s="2">
        <f>Table1[[#This Row],[Likes]]/Table1[[#This Row],[Uploads]]</f>
        <v>760719.22544951586</v>
      </c>
      <c r="N70" s="1" t="str">
        <f>IF(Table1[[#This Row],[likes to upload]]&lt;=1760000,"low", "high")</f>
        <v>low</v>
      </c>
    </row>
    <row r="71" spans="1:14" x14ac:dyDescent="0.25">
      <c r="A71" s="4">
        <v>70</v>
      </c>
      <c r="B71" s="1" t="s">
        <v>30</v>
      </c>
      <c r="C71" s="2">
        <v>36800000</v>
      </c>
      <c r="D71" s="1" t="str">
        <f>IF(Table1[[#This Row],[Followers]]&lt;=58600000,"low followers","high followers")</f>
        <v>low followers</v>
      </c>
      <c r="E71" s="4">
        <v>873</v>
      </c>
      <c r="F71" s="1" t="str">
        <f>IF(Table1[[#This Row],[Following]]&lt;=850,"low following","high following")</f>
        <v>high following</v>
      </c>
      <c r="G71" s="4">
        <v>2775</v>
      </c>
      <c r="H71" s="1" t="str">
        <f>IF(Table1[[#This Row],[Uploads]]&lt;=2180, "low uploads","high uploads")</f>
        <v>high uploads</v>
      </c>
      <c r="I71" s="2">
        <v>1900000000</v>
      </c>
      <c r="J71" s="1" t="str">
        <f>IF(Table1[[#This Row],[Likes]]&lt;=1610000000,"low likes","high likes")</f>
        <v>high likes</v>
      </c>
      <c r="K71" s="3">
        <f>Table1[[#This Row],[Likes]]/Table1[[#This Row],[Followers]]</f>
        <v>51.630434782608695</v>
      </c>
      <c r="L71" s="1" t="str">
        <f>IF(Table1[[#This Row],[Engagement rate]]&lt;=39,"less engaged","more engaged")</f>
        <v>more engaged</v>
      </c>
      <c r="M71" s="2">
        <f>Table1[[#This Row],[Likes]]/Table1[[#This Row],[Uploads]]</f>
        <v>684684.68468468473</v>
      </c>
      <c r="N71" s="1" t="str">
        <f>IF(Table1[[#This Row],[likes to upload]]&lt;=1760000,"low", "high")</f>
        <v>low</v>
      </c>
    </row>
    <row r="72" spans="1:14" x14ac:dyDescent="0.25">
      <c r="A72" s="4">
        <v>71</v>
      </c>
      <c r="B72" s="1" t="s">
        <v>29</v>
      </c>
      <c r="C72" s="2">
        <v>36700000</v>
      </c>
      <c r="D72" s="1" t="str">
        <f>IF(Table1[[#This Row],[Followers]]&lt;=58600000,"low followers","high followers")</f>
        <v>low followers</v>
      </c>
      <c r="E72" s="4">
        <v>348</v>
      </c>
      <c r="F72" s="1" t="str">
        <f>IF(Table1[[#This Row],[Following]]&lt;=850,"low following","high following")</f>
        <v>low following</v>
      </c>
      <c r="G72" s="4">
        <v>4176</v>
      </c>
      <c r="H72" s="1" t="str">
        <f>IF(Table1[[#This Row],[Uploads]]&lt;=2180, "low uploads","high uploads")</f>
        <v>high uploads</v>
      </c>
      <c r="I72" s="2">
        <v>2800000000</v>
      </c>
      <c r="J72" s="1" t="str">
        <f>IF(Table1[[#This Row],[Likes]]&lt;=1610000000,"low likes","high likes")</f>
        <v>high likes</v>
      </c>
      <c r="K72" s="3">
        <f>Table1[[#This Row],[Likes]]/Table1[[#This Row],[Followers]]</f>
        <v>76.294277929155314</v>
      </c>
      <c r="L72" s="1" t="str">
        <f>IF(Table1[[#This Row],[Engagement rate]]&lt;=39,"less engaged","more engaged")</f>
        <v>more engaged</v>
      </c>
      <c r="M72" s="2">
        <f>Table1[[#This Row],[Likes]]/Table1[[#This Row],[Uploads]]</f>
        <v>670498.0842911877</v>
      </c>
      <c r="N72" s="1" t="str">
        <f>IF(Table1[[#This Row],[likes to upload]]&lt;=1760000,"low", "high")</f>
        <v>low</v>
      </c>
    </row>
    <row r="73" spans="1:14" x14ac:dyDescent="0.25">
      <c r="A73" s="4">
        <v>72</v>
      </c>
      <c r="B73" s="1" t="s">
        <v>28</v>
      </c>
      <c r="C73" s="2">
        <v>36600000</v>
      </c>
      <c r="D73" s="1" t="str">
        <f>IF(Table1[[#This Row],[Followers]]&lt;=58600000,"low followers","high followers")</f>
        <v>low followers</v>
      </c>
      <c r="E73" s="4">
        <v>9960</v>
      </c>
      <c r="F73" s="1" t="str">
        <f>IF(Table1[[#This Row],[Following]]&lt;=850,"low following","high following")</f>
        <v>high following</v>
      </c>
      <c r="G73" s="4">
        <v>13200</v>
      </c>
      <c r="H73" s="1" t="str">
        <f>IF(Table1[[#This Row],[Uploads]]&lt;=2180, "low uploads","high uploads")</f>
        <v>high uploads</v>
      </c>
      <c r="I73" s="2">
        <v>594800000</v>
      </c>
      <c r="J73" s="1" t="str">
        <f>IF(Table1[[#This Row],[Likes]]&lt;=1610000000,"low likes","high likes")</f>
        <v>low likes</v>
      </c>
      <c r="K73" s="3">
        <f>Table1[[#This Row],[Likes]]/Table1[[#This Row],[Followers]]</f>
        <v>16.251366120218581</v>
      </c>
      <c r="L73" s="1" t="str">
        <f>IF(Table1[[#This Row],[Engagement rate]]&lt;=39,"less engaged","more engaged")</f>
        <v>less engaged</v>
      </c>
      <c r="M73" s="2">
        <f>Table1[[#This Row],[Likes]]/Table1[[#This Row],[Uploads]]</f>
        <v>45060.606060606064</v>
      </c>
      <c r="N73" s="1" t="str">
        <f>IF(Table1[[#This Row],[likes to upload]]&lt;=1760000,"low", "high")</f>
        <v>low</v>
      </c>
    </row>
    <row r="74" spans="1:14" x14ac:dyDescent="0.25">
      <c r="A74" s="4">
        <v>73</v>
      </c>
      <c r="B74" s="1" t="s">
        <v>27</v>
      </c>
      <c r="C74" s="2">
        <v>36300000</v>
      </c>
      <c r="D74" s="1" t="str">
        <f>IF(Table1[[#This Row],[Followers]]&lt;=58600000,"low followers","high followers")</f>
        <v>low followers</v>
      </c>
      <c r="E74" s="4">
        <v>25</v>
      </c>
      <c r="F74" s="1" t="str">
        <f>IF(Table1[[#This Row],[Following]]&lt;=850,"low following","high following")</f>
        <v>low following</v>
      </c>
      <c r="G74" s="4">
        <v>1779</v>
      </c>
      <c r="H74" s="1" t="str">
        <f>IF(Table1[[#This Row],[Uploads]]&lt;=2180, "low uploads","high uploads")</f>
        <v>low uploads</v>
      </c>
      <c r="I74" s="2">
        <v>896900000</v>
      </c>
      <c r="J74" s="1" t="str">
        <f>IF(Table1[[#This Row],[Likes]]&lt;=1610000000,"low likes","high likes")</f>
        <v>low likes</v>
      </c>
      <c r="K74" s="3">
        <f>Table1[[#This Row],[Likes]]/Table1[[#This Row],[Followers]]</f>
        <v>24.707988980716255</v>
      </c>
      <c r="L74" s="1" t="str">
        <f>IF(Table1[[#This Row],[Engagement rate]]&lt;=39,"less engaged","more engaged")</f>
        <v>less engaged</v>
      </c>
      <c r="M74" s="2">
        <f>Table1[[#This Row],[Likes]]/Table1[[#This Row],[Uploads]]</f>
        <v>504159.64024732995</v>
      </c>
      <c r="N74" s="1" t="str">
        <f>IF(Table1[[#This Row],[likes to upload]]&lt;=1760000,"low", "high")</f>
        <v>low</v>
      </c>
    </row>
    <row r="75" spans="1:14" x14ac:dyDescent="0.25">
      <c r="A75" s="4">
        <v>74</v>
      </c>
      <c r="B75" s="1" t="s">
        <v>26</v>
      </c>
      <c r="C75" s="2">
        <v>36300000</v>
      </c>
      <c r="D75" s="1" t="str">
        <f>IF(Table1[[#This Row],[Followers]]&lt;=58600000,"low followers","high followers")</f>
        <v>low followers</v>
      </c>
      <c r="E75" s="4">
        <v>36</v>
      </c>
      <c r="F75" s="1" t="str">
        <f>IF(Table1[[#This Row],[Following]]&lt;=850,"low following","high following")</f>
        <v>low following</v>
      </c>
      <c r="G75" s="4">
        <v>26</v>
      </c>
      <c r="H75" s="1" t="str">
        <f>IF(Table1[[#This Row],[Uploads]]&lt;=2180, "low uploads","high uploads")</f>
        <v>low uploads</v>
      </c>
      <c r="I75" s="2">
        <v>271100000</v>
      </c>
      <c r="J75" s="1" t="str">
        <f>IF(Table1[[#This Row],[Likes]]&lt;=1610000000,"low likes","high likes")</f>
        <v>low likes</v>
      </c>
      <c r="K75" s="3">
        <f>Table1[[#This Row],[Likes]]/Table1[[#This Row],[Followers]]</f>
        <v>7.4683195592286502</v>
      </c>
      <c r="L75" s="1" t="str">
        <f>IF(Table1[[#This Row],[Engagement rate]]&lt;=39,"less engaged","more engaged")</f>
        <v>less engaged</v>
      </c>
      <c r="M75" s="2">
        <f>Table1[[#This Row],[Likes]]/Table1[[#This Row],[Uploads]]</f>
        <v>10426923.076923076</v>
      </c>
      <c r="N75" s="1" t="str">
        <f>IF(Table1[[#This Row],[likes to upload]]&lt;=1760000,"low", "high")</f>
        <v>high</v>
      </c>
    </row>
    <row r="76" spans="1:14" x14ac:dyDescent="0.25">
      <c r="A76" s="4">
        <v>75</v>
      </c>
      <c r="B76" s="1" t="s">
        <v>25</v>
      </c>
      <c r="C76" s="2">
        <v>36100000</v>
      </c>
      <c r="D76" s="1" t="str">
        <f>IF(Table1[[#This Row],[Followers]]&lt;=58600000,"low followers","high followers")</f>
        <v>low followers</v>
      </c>
      <c r="E76" s="4">
        <v>468</v>
      </c>
      <c r="F76" s="1" t="str">
        <f>IF(Table1[[#This Row],[Following]]&lt;=850,"low following","high following")</f>
        <v>low following</v>
      </c>
      <c r="G76" s="4">
        <v>2402</v>
      </c>
      <c r="H76" s="1" t="str">
        <f>IF(Table1[[#This Row],[Uploads]]&lt;=2180, "low uploads","high uploads")</f>
        <v>high uploads</v>
      </c>
      <c r="I76" s="2">
        <v>755300000</v>
      </c>
      <c r="J76" s="1" t="str">
        <f>IF(Table1[[#This Row],[Likes]]&lt;=1610000000,"low likes","high likes")</f>
        <v>low likes</v>
      </c>
      <c r="K76" s="3">
        <f>Table1[[#This Row],[Likes]]/Table1[[#This Row],[Followers]]</f>
        <v>20.922437673130194</v>
      </c>
      <c r="L76" s="1" t="str">
        <f>IF(Table1[[#This Row],[Engagement rate]]&lt;=39,"less engaged","more engaged")</f>
        <v>less engaged</v>
      </c>
      <c r="M76" s="2">
        <f>Table1[[#This Row],[Likes]]/Table1[[#This Row],[Uploads]]</f>
        <v>314446.29475437134</v>
      </c>
      <c r="N76" s="1" t="str">
        <f>IF(Table1[[#This Row],[likes to upload]]&lt;=1760000,"low", "high")</f>
        <v>low</v>
      </c>
    </row>
    <row r="77" spans="1:14" x14ac:dyDescent="0.25">
      <c r="A77" s="4">
        <v>76</v>
      </c>
      <c r="B77" s="1" t="s">
        <v>24</v>
      </c>
      <c r="C77" s="2">
        <v>35800000</v>
      </c>
      <c r="D77" s="1" t="str">
        <f>IF(Table1[[#This Row],[Followers]]&lt;=58600000,"low followers","high followers")</f>
        <v>low followers</v>
      </c>
      <c r="E77" s="4">
        <v>552</v>
      </c>
      <c r="F77" s="1" t="str">
        <f>IF(Table1[[#This Row],[Following]]&lt;=850,"low following","high following")</f>
        <v>low following</v>
      </c>
      <c r="G77" s="4">
        <v>805</v>
      </c>
      <c r="H77" s="1" t="str">
        <f>IF(Table1[[#This Row],[Uploads]]&lt;=2180, "low uploads","high uploads")</f>
        <v>low uploads</v>
      </c>
      <c r="I77" s="2">
        <v>867700000</v>
      </c>
      <c r="J77" s="1" t="str">
        <f>IF(Table1[[#This Row],[Likes]]&lt;=1610000000,"low likes","high likes")</f>
        <v>low likes</v>
      </c>
      <c r="K77" s="3">
        <f>Table1[[#This Row],[Likes]]/Table1[[#This Row],[Followers]]</f>
        <v>24.237430167597765</v>
      </c>
      <c r="L77" s="1" t="str">
        <f>IF(Table1[[#This Row],[Engagement rate]]&lt;=39,"less engaged","more engaged")</f>
        <v>less engaged</v>
      </c>
      <c r="M77" s="2">
        <f>Table1[[#This Row],[Likes]]/Table1[[#This Row],[Uploads]]</f>
        <v>1077888.198757764</v>
      </c>
      <c r="N77" s="1" t="str">
        <f>IF(Table1[[#This Row],[likes to upload]]&lt;=1760000,"low", "high")</f>
        <v>low</v>
      </c>
    </row>
    <row r="78" spans="1:14" x14ac:dyDescent="0.25">
      <c r="A78" s="4">
        <v>77</v>
      </c>
      <c r="B78" s="1" t="s">
        <v>23</v>
      </c>
      <c r="C78" s="2">
        <v>35800000</v>
      </c>
      <c r="D78" s="1" t="str">
        <f>IF(Table1[[#This Row],[Followers]]&lt;=58600000,"low followers","high followers")</f>
        <v>low followers</v>
      </c>
      <c r="E78" s="4">
        <v>63</v>
      </c>
      <c r="F78" s="1" t="str">
        <f>IF(Table1[[#This Row],[Following]]&lt;=850,"low following","high following")</f>
        <v>low following</v>
      </c>
      <c r="G78" s="4">
        <v>1267</v>
      </c>
      <c r="H78" s="1" t="str">
        <f>IF(Table1[[#This Row],[Uploads]]&lt;=2180, "low uploads","high uploads")</f>
        <v>low uploads</v>
      </c>
      <c r="I78" s="2">
        <v>964700000</v>
      </c>
      <c r="J78" s="1" t="str">
        <f>IF(Table1[[#This Row],[Likes]]&lt;=1610000000,"low likes","high likes")</f>
        <v>low likes</v>
      </c>
      <c r="K78" s="3">
        <f>Table1[[#This Row],[Likes]]/Table1[[#This Row],[Followers]]</f>
        <v>26.946927374301676</v>
      </c>
      <c r="L78" s="1" t="str">
        <f>IF(Table1[[#This Row],[Engagement rate]]&lt;=39,"less engaged","more engaged")</f>
        <v>less engaged</v>
      </c>
      <c r="M78" s="2">
        <f>Table1[[#This Row],[Likes]]/Table1[[#This Row],[Uploads]]</f>
        <v>761404.8934490924</v>
      </c>
      <c r="N78" s="1" t="str">
        <f>IF(Table1[[#This Row],[likes to upload]]&lt;=1760000,"low", "high")</f>
        <v>low</v>
      </c>
    </row>
    <row r="79" spans="1:14" x14ac:dyDescent="0.25">
      <c r="A79" s="4">
        <v>78</v>
      </c>
      <c r="B79" s="1" t="s">
        <v>22</v>
      </c>
      <c r="C79" s="2">
        <v>35000000</v>
      </c>
      <c r="D79" s="1" t="str">
        <f>IF(Table1[[#This Row],[Followers]]&lt;=58600000,"low followers","high followers")</f>
        <v>low followers</v>
      </c>
      <c r="E79" s="4">
        <v>2217</v>
      </c>
      <c r="F79" s="1" t="str">
        <f>IF(Table1[[#This Row],[Following]]&lt;=850,"low following","high following")</f>
        <v>high following</v>
      </c>
      <c r="G79" s="4">
        <v>4049</v>
      </c>
      <c r="H79" s="1" t="str">
        <f>IF(Table1[[#This Row],[Uploads]]&lt;=2180, "low uploads","high uploads")</f>
        <v>high uploads</v>
      </c>
      <c r="I79" s="2">
        <v>3100000000</v>
      </c>
      <c r="J79" s="1" t="str">
        <f>IF(Table1[[#This Row],[Likes]]&lt;=1610000000,"low likes","high likes")</f>
        <v>high likes</v>
      </c>
      <c r="K79" s="3">
        <f>Table1[[#This Row],[Likes]]/Table1[[#This Row],[Followers]]</f>
        <v>88.571428571428569</v>
      </c>
      <c r="L79" s="1" t="str">
        <f>IF(Table1[[#This Row],[Engagement rate]]&lt;=39,"less engaged","more engaged")</f>
        <v>more engaged</v>
      </c>
      <c r="M79" s="2">
        <f>Table1[[#This Row],[Likes]]/Table1[[#This Row],[Uploads]]</f>
        <v>765621.14102247474</v>
      </c>
      <c r="N79" s="1" t="str">
        <f>IF(Table1[[#This Row],[likes to upload]]&lt;=1760000,"low", "high")</f>
        <v>low</v>
      </c>
    </row>
    <row r="80" spans="1:14" x14ac:dyDescent="0.25">
      <c r="A80" s="4">
        <v>79</v>
      </c>
      <c r="B80" s="1" t="s">
        <v>21</v>
      </c>
      <c r="C80" s="2">
        <v>34700000</v>
      </c>
      <c r="D80" s="1" t="str">
        <f>IF(Table1[[#This Row],[Followers]]&lt;=58600000,"low followers","high followers")</f>
        <v>low followers</v>
      </c>
      <c r="E80" s="4">
        <v>94</v>
      </c>
      <c r="F80" s="1" t="str">
        <f>IF(Table1[[#This Row],[Following]]&lt;=850,"low following","high following")</f>
        <v>low following</v>
      </c>
      <c r="G80" s="4">
        <v>437</v>
      </c>
      <c r="H80" s="1" t="str">
        <f>IF(Table1[[#This Row],[Uploads]]&lt;=2180, "low uploads","high uploads")</f>
        <v>low uploads</v>
      </c>
      <c r="I80" s="2">
        <v>786400000</v>
      </c>
      <c r="J80" s="1" t="str">
        <f>IF(Table1[[#This Row],[Likes]]&lt;=1610000000,"low likes","high likes")</f>
        <v>low likes</v>
      </c>
      <c r="K80" s="3">
        <f>Table1[[#This Row],[Likes]]/Table1[[#This Row],[Followers]]</f>
        <v>22.662824207492797</v>
      </c>
      <c r="L80" s="1" t="str">
        <f>IF(Table1[[#This Row],[Engagement rate]]&lt;=39,"less engaged","more engaged")</f>
        <v>less engaged</v>
      </c>
      <c r="M80" s="2">
        <f>Table1[[#This Row],[Likes]]/Table1[[#This Row],[Uploads]]</f>
        <v>1799542.3340961097</v>
      </c>
      <c r="N80" s="1" t="str">
        <f>IF(Table1[[#This Row],[likes to upload]]&lt;=1760000,"low", "high")</f>
        <v>high</v>
      </c>
    </row>
    <row r="81" spans="1:14" x14ac:dyDescent="0.25">
      <c r="A81" s="4">
        <v>80</v>
      </c>
      <c r="B81" s="1" t="s">
        <v>20</v>
      </c>
      <c r="C81" s="2">
        <v>34600000</v>
      </c>
      <c r="D81" s="1" t="str">
        <f>IF(Table1[[#This Row],[Followers]]&lt;=58600000,"low followers","high followers")</f>
        <v>low followers</v>
      </c>
      <c r="E81" s="4">
        <v>4919</v>
      </c>
      <c r="F81" s="1" t="str">
        <f>IF(Table1[[#This Row],[Following]]&lt;=850,"low following","high following")</f>
        <v>high following</v>
      </c>
      <c r="G81" s="4">
        <v>144</v>
      </c>
      <c r="H81" s="1" t="str">
        <f>IF(Table1[[#This Row],[Uploads]]&lt;=2180, "low uploads","high uploads")</f>
        <v>low uploads</v>
      </c>
      <c r="I81" s="2">
        <v>1700000000</v>
      </c>
      <c r="J81" s="1" t="str">
        <f>IF(Table1[[#This Row],[Likes]]&lt;=1610000000,"low likes","high likes")</f>
        <v>high likes</v>
      </c>
      <c r="K81" s="3">
        <f>Table1[[#This Row],[Likes]]/Table1[[#This Row],[Followers]]</f>
        <v>49.132947976878611</v>
      </c>
      <c r="L81" s="1" t="str">
        <f>IF(Table1[[#This Row],[Engagement rate]]&lt;=39,"less engaged","more engaged")</f>
        <v>more engaged</v>
      </c>
      <c r="M81" s="2">
        <f>Table1[[#This Row],[Likes]]/Table1[[#This Row],[Uploads]]</f>
        <v>11805555.555555556</v>
      </c>
      <c r="N81" s="1" t="str">
        <f>IF(Table1[[#This Row],[likes to upload]]&lt;=1760000,"low", "high")</f>
        <v>high</v>
      </c>
    </row>
    <row r="82" spans="1:14" x14ac:dyDescent="0.25">
      <c r="A82" s="4">
        <v>81</v>
      </c>
      <c r="B82" s="1" t="s">
        <v>19</v>
      </c>
      <c r="C82" s="2">
        <v>34500000</v>
      </c>
      <c r="D82" s="1" t="str">
        <f>IF(Table1[[#This Row],[Followers]]&lt;=58600000,"low followers","high followers")</f>
        <v>low followers</v>
      </c>
      <c r="E82" s="4">
        <v>17</v>
      </c>
      <c r="F82" s="1" t="str">
        <f>IF(Table1[[#This Row],[Following]]&lt;=850,"low following","high following")</f>
        <v>low following</v>
      </c>
      <c r="G82" s="4">
        <v>134</v>
      </c>
      <c r="H82" s="1" t="str">
        <f>IF(Table1[[#This Row],[Uploads]]&lt;=2180, "low uploads","high uploads")</f>
        <v>low uploads</v>
      </c>
      <c r="I82" s="2">
        <v>184000000</v>
      </c>
      <c r="J82" s="1" t="str">
        <f>IF(Table1[[#This Row],[Likes]]&lt;=1610000000,"low likes","high likes")</f>
        <v>low likes</v>
      </c>
      <c r="K82" s="3">
        <f>Table1[[#This Row],[Likes]]/Table1[[#This Row],[Followers]]</f>
        <v>5.333333333333333</v>
      </c>
      <c r="L82" s="1" t="str">
        <f>IF(Table1[[#This Row],[Engagement rate]]&lt;=39,"less engaged","more engaged")</f>
        <v>less engaged</v>
      </c>
      <c r="M82" s="2">
        <f>Table1[[#This Row],[Likes]]/Table1[[#This Row],[Uploads]]</f>
        <v>1373134.328358209</v>
      </c>
      <c r="N82" s="1" t="str">
        <f>IF(Table1[[#This Row],[likes to upload]]&lt;=1760000,"low", "high")</f>
        <v>low</v>
      </c>
    </row>
    <row r="83" spans="1:14" x14ac:dyDescent="0.25">
      <c r="A83" s="4">
        <v>82</v>
      </c>
      <c r="B83" s="1" t="s">
        <v>18</v>
      </c>
      <c r="C83" s="2">
        <v>34500000</v>
      </c>
      <c r="D83" s="1" t="str">
        <f>IF(Table1[[#This Row],[Followers]]&lt;=58600000,"low followers","high followers")</f>
        <v>low followers</v>
      </c>
      <c r="E83" s="4">
        <v>1061</v>
      </c>
      <c r="F83" s="1" t="str">
        <f>IF(Table1[[#This Row],[Following]]&lt;=850,"low following","high following")</f>
        <v>high following</v>
      </c>
      <c r="G83" s="4">
        <v>3859</v>
      </c>
      <c r="H83" s="1" t="str">
        <f>IF(Table1[[#This Row],[Uploads]]&lt;=2180, "low uploads","high uploads")</f>
        <v>high uploads</v>
      </c>
      <c r="I83" s="2">
        <v>1900000000</v>
      </c>
      <c r="J83" s="1" t="str">
        <f>IF(Table1[[#This Row],[Likes]]&lt;=1610000000,"low likes","high likes")</f>
        <v>high likes</v>
      </c>
      <c r="K83" s="3">
        <f>Table1[[#This Row],[Likes]]/Table1[[#This Row],[Followers]]</f>
        <v>55.072463768115945</v>
      </c>
      <c r="L83" s="1" t="str">
        <f>IF(Table1[[#This Row],[Engagement rate]]&lt;=39,"less engaged","more engaged")</f>
        <v>more engaged</v>
      </c>
      <c r="M83" s="2">
        <f>Table1[[#This Row],[Likes]]/Table1[[#This Row],[Uploads]]</f>
        <v>492355.5325213786</v>
      </c>
      <c r="N83" s="1" t="str">
        <f>IF(Table1[[#This Row],[likes to upload]]&lt;=1760000,"low", "high")</f>
        <v>low</v>
      </c>
    </row>
    <row r="84" spans="1:14" x14ac:dyDescent="0.25">
      <c r="A84" s="4">
        <v>83</v>
      </c>
      <c r="B84" s="1" t="s">
        <v>17</v>
      </c>
      <c r="C84" s="2">
        <v>34100000</v>
      </c>
      <c r="D84" s="1" t="str">
        <f>IF(Table1[[#This Row],[Followers]]&lt;=58600000,"low followers","high followers")</f>
        <v>low followers</v>
      </c>
      <c r="E84" s="4">
        <v>1</v>
      </c>
      <c r="F84" s="1" t="str">
        <f>IF(Table1[[#This Row],[Following]]&lt;=850,"low following","high following")</f>
        <v>low following</v>
      </c>
      <c r="G84" s="4">
        <v>214</v>
      </c>
      <c r="H84" s="1" t="str">
        <f>IF(Table1[[#This Row],[Uploads]]&lt;=2180, "low uploads","high uploads")</f>
        <v>low uploads</v>
      </c>
      <c r="I84" s="2">
        <v>400600000</v>
      </c>
      <c r="J84" s="1" t="str">
        <f>IF(Table1[[#This Row],[Likes]]&lt;=1610000000,"low likes","high likes")</f>
        <v>low likes</v>
      </c>
      <c r="K84" s="3">
        <f>Table1[[#This Row],[Likes]]/Table1[[#This Row],[Followers]]</f>
        <v>11.747800586510264</v>
      </c>
      <c r="L84" s="1" t="str">
        <f>IF(Table1[[#This Row],[Engagement rate]]&lt;=39,"less engaged","more engaged")</f>
        <v>less engaged</v>
      </c>
      <c r="M84" s="2">
        <f>Table1[[#This Row],[Likes]]/Table1[[#This Row],[Uploads]]</f>
        <v>1871962.6168224299</v>
      </c>
      <c r="N84" s="1" t="str">
        <f>IF(Table1[[#This Row],[likes to upload]]&lt;=1760000,"low", "high")</f>
        <v>high</v>
      </c>
    </row>
    <row r="85" spans="1:14" x14ac:dyDescent="0.25">
      <c r="A85" s="4">
        <v>84</v>
      </c>
      <c r="B85" s="1" t="s">
        <v>16</v>
      </c>
      <c r="C85" s="2">
        <v>34000000</v>
      </c>
      <c r="D85" s="1" t="str">
        <f>IF(Table1[[#This Row],[Followers]]&lt;=58600000,"low followers","high followers")</f>
        <v>low followers</v>
      </c>
      <c r="E85" s="4">
        <v>340</v>
      </c>
      <c r="F85" s="1" t="str">
        <f>IF(Table1[[#This Row],[Following]]&lt;=850,"low following","high following")</f>
        <v>low following</v>
      </c>
      <c r="G85" s="4">
        <v>3666</v>
      </c>
      <c r="H85" s="1" t="str">
        <f>IF(Table1[[#This Row],[Uploads]]&lt;=2180, "low uploads","high uploads")</f>
        <v>high uploads</v>
      </c>
      <c r="I85" s="2">
        <v>2700000000</v>
      </c>
      <c r="J85" s="1" t="str">
        <f>IF(Table1[[#This Row],[Likes]]&lt;=1610000000,"low likes","high likes")</f>
        <v>high likes</v>
      </c>
      <c r="K85" s="3">
        <f>Table1[[#This Row],[Likes]]/Table1[[#This Row],[Followers]]</f>
        <v>79.411764705882348</v>
      </c>
      <c r="L85" s="1" t="str">
        <f>IF(Table1[[#This Row],[Engagement rate]]&lt;=39,"less engaged","more engaged")</f>
        <v>more engaged</v>
      </c>
      <c r="M85" s="2">
        <f>Table1[[#This Row],[Likes]]/Table1[[#This Row],[Uploads]]</f>
        <v>736497.54500818334</v>
      </c>
      <c r="N85" s="1" t="str">
        <f>IF(Table1[[#This Row],[likes to upload]]&lt;=1760000,"low", "high")</f>
        <v>low</v>
      </c>
    </row>
    <row r="86" spans="1:14" x14ac:dyDescent="0.25">
      <c r="A86" s="4">
        <v>85</v>
      </c>
      <c r="B86" s="1" t="s">
        <v>15</v>
      </c>
      <c r="C86" s="2">
        <v>33900000</v>
      </c>
      <c r="D86" s="1" t="str">
        <f>IF(Table1[[#This Row],[Followers]]&lt;=58600000,"low followers","high followers")</f>
        <v>low followers</v>
      </c>
      <c r="E86" s="4">
        <v>93</v>
      </c>
      <c r="F86" s="1" t="str">
        <f>IF(Table1[[#This Row],[Following]]&lt;=850,"low following","high following")</f>
        <v>low following</v>
      </c>
      <c r="G86" s="4">
        <v>1033</v>
      </c>
      <c r="H86" s="1" t="str">
        <f>IF(Table1[[#This Row],[Uploads]]&lt;=2180, "low uploads","high uploads")</f>
        <v>low uploads</v>
      </c>
      <c r="I86" s="2">
        <v>498300000</v>
      </c>
      <c r="J86" s="1" t="str">
        <f>IF(Table1[[#This Row],[Likes]]&lt;=1610000000,"low likes","high likes")</f>
        <v>low likes</v>
      </c>
      <c r="K86" s="3">
        <f>Table1[[#This Row],[Likes]]/Table1[[#This Row],[Followers]]</f>
        <v>14.699115044247788</v>
      </c>
      <c r="L86" s="1" t="str">
        <f>IF(Table1[[#This Row],[Engagement rate]]&lt;=39,"less engaged","more engaged")</f>
        <v>less engaged</v>
      </c>
      <c r="M86" s="2">
        <f>Table1[[#This Row],[Likes]]/Table1[[#This Row],[Uploads]]</f>
        <v>482381.41335914814</v>
      </c>
      <c r="N86" s="1" t="str">
        <f>IF(Table1[[#This Row],[likes to upload]]&lt;=1760000,"low", "high")</f>
        <v>low</v>
      </c>
    </row>
    <row r="87" spans="1:14" x14ac:dyDescent="0.25">
      <c r="A87" s="4">
        <v>86</v>
      </c>
      <c r="B87" s="1" t="s">
        <v>14</v>
      </c>
      <c r="C87" s="2">
        <v>33400000</v>
      </c>
      <c r="D87" s="1" t="str">
        <f>IF(Table1[[#This Row],[Followers]]&lt;=58600000,"low followers","high followers")</f>
        <v>low followers</v>
      </c>
      <c r="E87" s="4">
        <v>2611</v>
      </c>
      <c r="F87" s="1" t="str">
        <f>IF(Table1[[#This Row],[Following]]&lt;=850,"low following","high following")</f>
        <v>high following</v>
      </c>
      <c r="G87" s="4">
        <v>3290</v>
      </c>
      <c r="H87" s="1" t="str">
        <f>IF(Table1[[#This Row],[Uploads]]&lt;=2180, "low uploads","high uploads")</f>
        <v>high uploads</v>
      </c>
      <c r="I87" s="2">
        <v>2500000000</v>
      </c>
      <c r="J87" s="1" t="str">
        <f>IF(Table1[[#This Row],[Likes]]&lt;=1610000000,"low likes","high likes")</f>
        <v>high likes</v>
      </c>
      <c r="K87" s="3">
        <f>Table1[[#This Row],[Likes]]/Table1[[#This Row],[Followers]]</f>
        <v>74.850299401197603</v>
      </c>
      <c r="L87" s="1" t="str">
        <f>IF(Table1[[#This Row],[Engagement rate]]&lt;=39,"less engaged","more engaged")</f>
        <v>more engaged</v>
      </c>
      <c r="M87" s="2">
        <f>Table1[[#This Row],[Likes]]/Table1[[#This Row],[Uploads]]</f>
        <v>759878.41945288749</v>
      </c>
      <c r="N87" s="1" t="str">
        <f>IF(Table1[[#This Row],[likes to upload]]&lt;=1760000,"low", "high")</f>
        <v>low</v>
      </c>
    </row>
    <row r="88" spans="1:14" x14ac:dyDescent="0.25">
      <c r="A88" s="4">
        <v>87</v>
      </c>
      <c r="B88" s="1" t="s">
        <v>13</v>
      </c>
      <c r="C88" s="2">
        <v>33200000</v>
      </c>
      <c r="D88" s="1" t="str">
        <f>IF(Table1[[#This Row],[Followers]]&lt;=58600000,"low followers","high followers")</f>
        <v>low followers</v>
      </c>
      <c r="E88" s="4">
        <v>686</v>
      </c>
      <c r="F88" s="1" t="str">
        <f>IF(Table1[[#This Row],[Following]]&lt;=850,"low following","high following")</f>
        <v>low following</v>
      </c>
      <c r="G88" s="4">
        <v>76</v>
      </c>
      <c r="H88" s="1" t="str">
        <f>IF(Table1[[#This Row],[Uploads]]&lt;=2180, "low uploads","high uploads")</f>
        <v>low uploads</v>
      </c>
      <c r="I88" s="2">
        <v>205000000</v>
      </c>
      <c r="J88" s="1" t="str">
        <f>IF(Table1[[#This Row],[Likes]]&lt;=1610000000,"low likes","high likes")</f>
        <v>low likes</v>
      </c>
      <c r="K88" s="3">
        <f>Table1[[#This Row],[Likes]]/Table1[[#This Row],[Followers]]</f>
        <v>6.1746987951807233</v>
      </c>
      <c r="L88" s="1" t="str">
        <f>IF(Table1[[#This Row],[Engagement rate]]&lt;=39,"less engaged","more engaged")</f>
        <v>less engaged</v>
      </c>
      <c r="M88" s="2">
        <f>Table1[[#This Row],[Likes]]/Table1[[#This Row],[Uploads]]</f>
        <v>2697368.4210526315</v>
      </c>
      <c r="N88" s="1" t="str">
        <f>IF(Table1[[#This Row],[likes to upload]]&lt;=1760000,"low", "high")</f>
        <v>high</v>
      </c>
    </row>
    <row r="89" spans="1:14" x14ac:dyDescent="0.25">
      <c r="A89" s="4">
        <v>88</v>
      </c>
      <c r="B89" s="1" t="s">
        <v>12</v>
      </c>
      <c r="C89" s="2">
        <v>32800000</v>
      </c>
      <c r="D89" s="1" t="str">
        <f>IF(Table1[[#This Row],[Followers]]&lt;=58600000,"low followers","high followers")</f>
        <v>low followers</v>
      </c>
      <c r="E89" s="4">
        <v>411</v>
      </c>
      <c r="F89" s="1" t="str">
        <f>IF(Table1[[#This Row],[Following]]&lt;=850,"low following","high following")</f>
        <v>low following</v>
      </c>
      <c r="G89" s="4">
        <v>948</v>
      </c>
      <c r="H89" s="1" t="str">
        <f>IF(Table1[[#This Row],[Uploads]]&lt;=2180, "low uploads","high uploads")</f>
        <v>low uploads</v>
      </c>
      <c r="I89" s="2">
        <v>1100000000</v>
      </c>
      <c r="J89" s="1" t="str">
        <f>IF(Table1[[#This Row],[Likes]]&lt;=1610000000,"low likes","high likes")</f>
        <v>low likes</v>
      </c>
      <c r="K89" s="3">
        <f>Table1[[#This Row],[Likes]]/Table1[[#This Row],[Followers]]</f>
        <v>33.536585365853661</v>
      </c>
      <c r="L89" s="1" t="str">
        <f>IF(Table1[[#This Row],[Engagement rate]]&lt;=39,"less engaged","more engaged")</f>
        <v>less engaged</v>
      </c>
      <c r="M89" s="2">
        <f>Table1[[#This Row],[Likes]]/Table1[[#This Row],[Uploads]]</f>
        <v>1160337.552742616</v>
      </c>
      <c r="N89" s="1" t="str">
        <f>IF(Table1[[#This Row],[likes to upload]]&lt;=1760000,"low", "high")</f>
        <v>low</v>
      </c>
    </row>
    <row r="90" spans="1:14" x14ac:dyDescent="0.25">
      <c r="A90" s="4">
        <v>89</v>
      </c>
      <c r="B90" s="1" t="s">
        <v>11</v>
      </c>
      <c r="C90" s="2">
        <v>32700000</v>
      </c>
      <c r="D90" s="1" t="str">
        <f>IF(Table1[[#This Row],[Followers]]&lt;=58600000,"low followers","high followers")</f>
        <v>low followers</v>
      </c>
      <c r="E90" s="4">
        <v>0</v>
      </c>
      <c r="F90" s="1" t="str">
        <f>IF(Table1[[#This Row],[Following]]&lt;=850,"low following","high following")</f>
        <v>low following</v>
      </c>
      <c r="G90" s="4">
        <v>71</v>
      </c>
      <c r="H90" s="1" t="str">
        <f>IF(Table1[[#This Row],[Uploads]]&lt;=2180, "low uploads","high uploads")</f>
        <v>low uploads</v>
      </c>
      <c r="I90" s="2">
        <v>246700000</v>
      </c>
      <c r="J90" s="1" t="str">
        <f>IF(Table1[[#This Row],[Likes]]&lt;=1610000000,"low likes","high likes")</f>
        <v>low likes</v>
      </c>
      <c r="K90" s="3">
        <f>Table1[[#This Row],[Likes]]/Table1[[#This Row],[Followers]]</f>
        <v>7.5443425076452604</v>
      </c>
      <c r="L90" s="1" t="str">
        <f>IF(Table1[[#This Row],[Engagement rate]]&lt;=39,"less engaged","more engaged")</f>
        <v>less engaged</v>
      </c>
      <c r="M90" s="2">
        <f>Table1[[#This Row],[Likes]]/Table1[[#This Row],[Uploads]]</f>
        <v>3474647.8873239434</v>
      </c>
      <c r="N90" s="1" t="str">
        <f>IF(Table1[[#This Row],[likes to upload]]&lt;=1760000,"low", "high")</f>
        <v>high</v>
      </c>
    </row>
    <row r="91" spans="1:14" x14ac:dyDescent="0.25">
      <c r="A91" s="4">
        <v>90</v>
      </c>
      <c r="B91" s="1" t="s">
        <v>10</v>
      </c>
      <c r="C91" s="2">
        <v>32700000</v>
      </c>
      <c r="D91" s="1" t="str">
        <f>IF(Table1[[#This Row],[Followers]]&lt;=58600000,"low followers","high followers")</f>
        <v>low followers</v>
      </c>
      <c r="E91" s="4">
        <v>1573</v>
      </c>
      <c r="F91" s="1" t="str">
        <f>IF(Table1[[#This Row],[Following]]&lt;=850,"low following","high following")</f>
        <v>high following</v>
      </c>
      <c r="G91" s="4">
        <v>231</v>
      </c>
      <c r="H91" s="1" t="str">
        <f>IF(Table1[[#This Row],[Uploads]]&lt;=2180, "low uploads","high uploads")</f>
        <v>low uploads</v>
      </c>
      <c r="I91" s="2">
        <v>396500000</v>
      </c>
      <c r="J91" s="1" t="str">
        <f>IF(Table1[[#This Row],[Likes]]&lt;=1610000000,"low likes","high likes")</f>
        <v>low likes</v>
      </c>
      <c r="K91" s="3">
        <f>Table1[[#This Row],[Likes]]/Table1[[#This Row],[Followers]]</f>
        <v>12.125382262996942</v>
      </c>
      <c r="L91" s="1" t="str">
        <f>IF(Table1[[#This Row],[Engagement rate]]&lt;=39,"less engaged","more engaged")</f>
        <v>less engaged</v>
      </c>
      <c r="M91" s="2">
        <f>Table1[[#This Row],[Likes]]/Table1[[#This Row],[Uploads]]</f>
        <v>1716450.2164502165</v>
      </c>
      <c r="N91" s="1" t="str">
        <f>IF(Table1[[#This Row],[likes to upload]]&lt;=1760000,"low", "high")</f>
        <v>low</v>
      </c>
    </row>
    <row r="92" spans="1:14" x14ac:dyDescent="0.25">
      <c r="A92" s="4">
        <v>91</v>
      </c>
      <c r="B92" s="1" t="s">
        <v>9</v>
      </c>
      <c r="C92" s="2">
        <v>32700000</v>
      </c>
      <c r="D92" s="1" t="str">
        <f>IF(Table1[[#This Row],[Followers]]&lt;=58600000,"low followers","high followers")</f>
        <v>low followers</v>
      </c>
      <c r="E92" s="4">
        <v>352</v>
      </c>
      <c r="F92" s="1" t="str">
        <f>IF(Table1[[#This Row],[Following]]&lt;=850,"low following","high following")</f>
        <v>low following</v>
      </c>
      <c r="G92" s="4">
        <v>1108</v>
      </c>
      <c r="H92" s="1" t="str">
        <f>IF(Table1[[#This Row],[Uploads]]&lt;=2180, "low uploads","high uploads")</f>
        <v>low uploads</v>
      </c>
      <c r="I92" s="2">
        <v>824400000</v>
      </c>
      <c r="J92" s="1" t="str">
        <f>IF(Table1[[#This Row],[Likes]]&lt;=1610000000,"low likes","high likes")</f>
        <v>low likes</v>
      </c>
      <c r="K92" s="3">
        <f>Table1[[#This Row],[Likes]]/Table1[[#This Row],[Followers]]</f>
        <v>25.211009174311926</v>
      </c>
      <c r="L92" s="1" t="str">
        <f>IF(Table1[[#This Row],[Engagement rate]]&lt;=39,"less engaged","more engaged")</f>
        <v>less engaged</v>
      </c>
      <c r="M92" s="2">
        <f>Table1[[#This Row],[Likes]]/Table1[[#This Row],[Uploads]]</f>
        <v>744043.32129963895</v>
      </c>
      <c r="N92" s="1" t="str">
        <f>IF(Table1[[#This Row],[likes to upload]]&lt;=1760000,"low", "high")</f>
        <v>low</v>
      </c>
    </row>
    <row r="93" spans="1:14" x14ac:dyDescent="0.25">
      <c r="A93" s="4">
        <v>92</v>
      </c>
      <c r="B93" s="1" t="s">
        <v>8</v>
      </c>
      <c r="C93" s="2">
        <v>32700000</v>
      </c>
      <c r="D93" s="1" t="str">
        <f>IF(Table1[[#This Row],[Followers]]&lt;=58600000,"low followers","high followers")</f>
        <v>low followers</v>
      </c>
      <c r="E93" s="4">
        <v>117</v>
      </c>
      <c r="F93" s="1" t="str">
        <f>IF(Table1[[#This Row],[Following]]&lt;=850,"low following","high following")</f>
        <v>low following</v>
      </c>
      <c r="G93" s="4">
        <v>3893</v>
      </c>
      <c r="H93" s="1" t="str">
        <f>IF(Table1[[#This Row],[Uploads]]&lt;=2180, "low uploads","high uploads")</f>
        <v>high uploads</v>
      </c>
      <c r="I93" s="2">
        <v>439700000</v>
      </c>
      <c r="J93" s="1" t="str">
        <f>IF(Table1[[#This Row],[Likes]]&lt;=1610000000,"low likes","high likes")</f>
        <v>low likes</v>
      </c>
      <c r="K93" s="3">
        <f>Table1[[#This Row],[Likes]]/Table1[[#This Row],[Followers]]</f>
        <v>13.446483180428135</v>
      </c>
      <c r="L93" s="1" t="str">
        <f>IF(Table1[[#This Row],[Engagement rate]]&lt;=39,"less engaged","more engaged")</f>
        <v>less engaged</v>
      </c>
      <c r="M93" s="2">
        <f>Table1[[#This Row],[Likes]]/Table1[[#This Row],[Uploads]]</f>
        <v>112946.31389673773</v>
      </c>
      <c r="N93" s="1" t="str">
        <f>IF(Table1[[#This Row],[likes to upload]]&lt;=1760000,"low", "high")</f>
        <v>low</v>
      </c>
    </row>
    <row r="94" spans="1:14" x14ac:dyDescent="0.25">
      <c r="A94" s="4">
        <v>93</v>
      </c>
      <c r="B94" s="1" t="s">
        <v>7</v>
      </c>
      <c r="C94" s="2">
        <v>32600000</v>
      </c>
      <c r="D94" s="1" t="str">
        <f>IF(Table1[[#This Row],[Followers]]&lt;=58600000,"low followers","high followers")</f>
        <v>low followers</v>
      </c>
      <c r="E94" s="4">
        <v>595</v>
      </c>
      <c r="F94" s="1" t="str">
        <f>IF(Table1[[#This Row],[Following]]&lt;=850,"low following","high following")</f>
        <v>low following</v>
      </c>
      <c r="G94" s="4">
        <v>652</v>
      </c>
      <c r="H94" s="1" t="str">
        <f>IF(Table1[[#This Row],[Uploads]]&lt;=2180, "low uploads","high uploads")</f>
        <v>low uploads</v>
      </c>
      <c r="I94" s="2">
        <v>794200000</v>
      </c>
      <c r="J94" s="1" t="str">
        <f>IF(Table1[[#This Row],[Likes]]&lt;=1610000000,"low likes","high likes")</f>
        <v>low likes</v>
      </c>
      <c r="K94" s="3">
        <f>Table1[[#This Row],[Likes]]/Table1[[#This Row],[Followers]]</f>
        <v>24.361963190184049</v>
      </c>
      <c r="L94" s="1" t="str">
        <f>IF(Table1[[#This Row],[Engagement rate]]&lt;=39,"less engaged","more engaged")</f>
        <v>less engaged</v>
      </c>
      <c r="M94" s="2">
        <f>Table1[[#This Row],[Likes]]/Table1[[#This Row],[Uploads]]</f>
        <v>1218098.1595092025</v>
      </c>
      <c r="N94" s="1" t="str">
        <f>IF(Table1[[#This Row],[likes to upload]]&lt;=1760000,"low", "high")</f>
        <v>low</v>
      </c>
    </row>
    <row r="95" spans="1:14" x14ac:dyDescent="0.25">
      <c r="A95" s="4">
        <v>94</v>
      </c>
      <c r="B95" s="1" t="s">
        <v>6</v>
      </c>
      <c r="C95" s="2">
        <v>32400000</v>
      </c>
      <c r="D95" s="1" t="str">
        <f>IF(Table1[[#This Row],[Followers]]&lt;=58600000,"low followers","high followers")</f>
        <v>low followers</v>
      </c>
      <c r="E95" s="4">
        <v>851</v>
      </c>
      <c r="F95" s="1" t="str">
        <f>IF(Table1[[#This Row],[Following]]&lt;=850,"low following","high following")</f>
        <v>high following</v>
      </c>
      <c r="G95" s="4">
        <v>4455</v>
      </c>
      <c r="H95" s="1" t="str">
        <f>IF(Table1[[#This Row],[Uploads]]&lt;=2180, "low uploads","high uploads")</f>
        <v>high uploads</v>
      </c>
      <c r="I95" s="2">
        <v>3200000000</v>
      </c>
      <c r="J95" s="1" t="str">
        <f>IF(Table1[[#This Row],[Likes]]&lt;=1610000000,"low likes","high likes")</f>
        <v>high likes</v>
      </c>
      <c r="K95" s="3">
        <f>Table1[[#This Row],[Likes]]/Table1[[#This Row],[Followers]]</f>
        <v>98.76543209876543</v>
      </c>
      <c r="L95" s="1" t="str">
        <f>IF(Table1[[#This Row],[Engagement rate]]&lt;=39,"less engaged","more engaged")</f>
        <v>more engaged</v>
      </c>
      <c r="M95" s="2">
        <f>Table1[[#This Row],[Likes]]/Table1[[#This Row],[Uploads]]</f>
        <v>718294.05162738496</v>
      </c>
      <c r="N95" s="1" t="str">
        <f>IF(Table1[[#This Row],[likes to upload]]&lt;=1760000,"low", "high")</f>
        <v>low</v>
      </c>
    </row>
    <row r="96" spans="1:14" x14ac:dyDescent="0.25">
      <c r="A96" s="4">
        <v>95</v>
      </c>
      <c r="B96" s="1" t="s">
        <v>5</v>
      </c>
      <c r="C96" s="2">
        <v>32400000</v>
      </c>
      <c r="D96" s="1" t="str">
        <f>IF(Table1[[#This Row],[Followers]]&lt;=58600000,"low followers","high followers")</f>
        <v>low followers</v>
      </c>
      <c r="E96" s="4">
        <v>825</v>
      </c>
      <c r="F96" s="1" t="str">
        <f>IF(Table1[[#This Row],[Following]]&lt;=850,"low following","high following")</f>
        <v>low following</v>
      </c>
      <c r="G96" s="4">
        <v>1862</v>
      </c>
      <c r="H96" s="1" t="str">
        <f>IF(Table1[[#This Row],[Uploads]]&lt;=2180, "low uploads","high uploads")</f>
        <v>low uploads</v>
      </c>
      <c r="I96" s="2">
        <v>65700000</v>
      </c>
      <c r="J96" s="1" t="str">
        <f>IF(Table1[[#This Row],[Likes]]&lt;=1610000000,"low likes","high likes")</f>
        <v>low likes</v>
      </c>
      <c r="K96" s="3">
        <f>Table1[[#This Row],[Likes]]/Table1[[#This Row],[Followers]]</f>
        <v>2.0277777777777777</v>
      </c>
      <c r="L96" s="1" t="str">
        <f>IF(Table1[[#This Row],[Engagement rate]]&lt;=39,"less engaged","more engaged")</f>
        <v>less engaged</v>
      </c>
      <c r="M96" s="2">
        <f>Table1[[#This Row],[Likes]]/Table1[[#This Row],[Uploads]]</f>
        <v>35284.64017185822</v>
      </c>
      <c r="N96" s="1" t="str">
        <f>IF(Table1[[#This Row],[likes to upload]]&lt;=1760000,"low", "high")</f>
        <v>low</v>
      </c>
    </row>
    <row r="97" spans="1:14" x14ac:dyDescent="0.25">
      <c r="A97" s="4">
        <v>96</v>
      </c>
      <c r="B97" s="1" t="s">
        <v>4</v>
      </c>
      <c r="C97" s="2">
        <v>32300000</v>
      </c>
      <c r="D97" s="1" t="str">
        <f>IF(Table1[[#This Row],[Followers]]&lt;=58600000,"low followers","high followers")</f>
        <v>low followers</v>
      </c>
      <c r="E97" s="4">
        <v>105</v>
      </c>
      <c r="F97" s="1" t="str">
        <f>IF(Table1[[#This Row],[Following]]&lt;=850,"low following","high following")</f>
        <v>low following</v>
      </c>
      <c r="G97" s="4">
        <v>2052</v>
      </c>
      <c r="H97" s="1" t="str">
        <f>IF(Table1[[#This Row],[Uploads]]&lt;=2180, "low uploads","high uploads")</f>
        <v>low uploads</v>
      </c>
      <c r="I97" s="2">
        <v>251800000</v>
      </c>
      <c r="J97" s="1" t="str">
        <f>IF(Table1[[#This Row],[Likes]]&lt;=1610000000,"low likes","high likes")</f>
        <v>low likes</v>
      </c>
      <c r="K97" s="3">
        <f>Table1[[#This Row],[Likes]]/Table1[[#This Row],[Followers]]</f>
        <v>7.7956656346749229</v>
      </c>
      <c r="L97" s="1" t="str">
        <f>IF(Table1[[#This Row],[Engagement rate]]&lt;=39,"less engaged","more engaged")</f>
        <v>less engaged</v>
      </c>
      <c r="M97" s="2">
        <f>Table1[[#This Row],[Likes]]/Table1[[#This Row],[Uploads]]</f>
        <v>122709.55165692008</v>
      </c>
      <c r="N97" s="1" t="str">
        <f>IF(Table1[[#This Row],[likes to upload]]&lt;=1760000,"low", "high")</f>
        <v>low</v>
      </c>
    </row>
    <row r="98" spans="1:14" x14ac:dyDescent="0.25">
      <c r="A98" s="4">
        <v>97</v>
      </c>
      <c r="B98" s="1" t="s">
        <v>3</v>
      </c>
      <c r="C98" s="2">
        <v>32300000</v>
      </c>
      <c r="D98" s="1" t="str">
        <f>IF(Table1[[#This Row],[Followers]]&lt;=58600000,"low followers","high followers")</f>
        <v>low followers</v>
      </c>
      <c r="E98" s="4">
        <v>464</v>
      </c>
      <c r="F98" s="1" t="str">
        <f>IF(Table1[[#This Row],[Following]]&lt;=850,"low following","high following")</f>
        <v>low following</v>
      </c>
      <c r="G98" s="4">
        <v>1571</v>
      </c>
      <c r="H98" s="1" t="str">
        <f>IF(Table1[[#This Row],[Uploads]]&lt;=2180, "low uploads","high uploads")</f>
        <v>low uploads</v>
      </c>
      <c r="I98" s="2">
        <v>1900000000</v>
      </c>
      <c r="J98" s="1" t="str">
        <f>IF(Table1[[#This Row],[Likes]]&lt;=1610000000,"low likes","high likes")</f>
        <v>high likes</v>
      </c>
      <c r="K98" s="3">
        <f>Table1[[#This Row],[Likes]]/Table1[[#This Row],[Followers]]</f>
        <v>58.823529411764703</v>
      </c>
      <c r="L98" s="1" t="str">
        <f>IF(Table1[[#This Row],[Engagement rate]]&lt;=39,"less engaged","more engaged")</f>
        <v>more engaged</v>
      </c>
      <c r="M98" s="2">
        <f>Table1[[#This Row],[Likes]]/Table1[[#This Row],[Uploads]]</f>
        <v>1209420.7511139403</v>
      </c>
      <c r="N98" s="1" t="str">
        <f>IF(Table1[[#This Row],[likes to upload]]&lt;=1760000,"low", "high")</f>
        <v>low</v>
      </c>
    </row>
    <row r="99" spans="1:14" x14ac:dyDescent="0.25">
      <c r="A99" s="4">
        <v>98</v>
      </c>
      <c r="B99" s="1" t="s">
        <v>2</v>
      </c>
      <c r="C99" s="2">
        <v>32300000</v>
      </c>
      <c r="D99" s="1" t="str">
        <f>IF(Table1[[#This Row],[Followers]]&lt;=58600000,"low followers","high followers")</f>
        <v>low followers</v>
      </c>
      <c r="E99" s="4">
        <v>176</v>
      </c>
      <c r="F99" s="1" t="str">
        <f>IF(Table1[[#This Row],[Following]]&lt;=850,"low following","high following")</f>
        <v>low following</v>
      </c>
      <c r="G99" s="4">
        <v>1242</v>
      </c>
      <c r="H99" s="1" t="str">
        <f>IF(Table1[[#This Row],[Uploads]]&lt;=2180, "low uploads","high uploads")</f>
        <v>low uploads</v>
      </c>
      <c r="I99" s="2">
        <v>918400000</v>
      </c>
      <c r="J99" s="1" t="str">
        <f>IF(Table1[[#This Row],[Likes]]&lt;=1610000000,"low likes","high likes")</f>
        <v>low likes</v>
      </c>
      <c r="K99" s="3">
        <f>Table1[[#This Row],[Likes]]/Table1[[#This Row],[Followers]]</f>
        <v>28.433436532507741</v>
      </c>
      <c r="L99" s="1" t="str">
        <f>IF(Table1[[#This Row],[Engagement rate]]&lt;=39,"less engaged","more engaged")</f>
        <v>less engaged</v>
      </c>
      <c r="M99" s="2">
        <f>Table1[[#This Row],[Likes]]/Table1[[#This Row],[Uploads]]</f>
        <v>739452.49597423512</v>
      </c>
      <c r="N99" s="1" t="str">
        <f>IF(Table1[[#This Row],[likes to upload]]&lt;=1760000,"low", "high")</f>
        <v>low</v>
      </c>
    </row>
    <row r="100" spans="1:14" x14ac:dyDescent="0.25">
      <c r="A100" s="4">
        <v>99</v>
      </c>
      <c r="B100" s="1" t="s">
        <v>1</v>
      </c>
      <c r="C100" s="2">
        <v>3200000</v>
      </c>
      <c r="D100" s="1" t="str">
        <f>IF(Table1[[#This Row],[Followers]]&lt;=58600000,"low followers","high followers")</f>
        <v>low followers</v>
      </c>
      <c r="E100" s="4">
        <v>0</v>
      </c>
      <c r="F100" s="1" t="str">
        <f>IF(Table1[[#This Row],[Following]]&lt;=850,"low following","high following")</f>
        <v>low following</v>
      </c>
      <c r="G100" s="4">
        <v>456</v>
      </c>
      <c r="H100" s="1" t="str">
        <f>IF(Table1[[#This Row],[Uploads]]&lt;=2180, "low uploads","high uploads")</f>
        <v>low uploads</v>
      </c>
      <c r="I100" s="2">
        <v>2000000000</v>
      </c>
      <c r="J100" s="1" t="str">
        <f>IF(Table1[[#This Row],[Likes]]&lt;=1610000000,"low likes","high likes")</f>
        <v>high likes</v>
      </c>
      <c r="K100" s="3">
        <f>Table1[[#This Row],[Likes]]/Table1[[#This Row],[Followers]]</f>
        <v>625</v>
      </c>
      <c r="L100" s="1" t="str">
        <f>IF(Table1[[#This Row],[Engagement rate]]&lt;=39,"less engaged","more engaged")</f>
        <v>more engaged</v>
      </c>
      <c r="M100" s="2">
        <f>Table1[[#This Row],[Likes]]/Table1[[#This Row],[Uploads]]</f>
        <v>4385964.912280702</v>
      </c>
      <c r="N100" s="1" t="str">
        <f>IF(Table1[[#This Row],[likes to upload]]&lt;=1760000,"low", "high")</f>
        <v>high</v>
      </c>
    </row>
    <row r="101" spans="1:14" x14ac:dyDescent="0.25">
      <c r="A101" s="4">
        <v>100</v>
      </c>
      <c r="B101" s="1" t="s">
        <v>0</v>
      </c>
      <c r="C101" s="2">
        <v>31700000</v>
      </c>
      <c r="D101" s="1" t="str">
        <f>IF(Table1[[#This Row],[Followers]]&lt;=58600000,"low followers","high followers")</f>
        <v>low followers</v>
      </c>
      <c r="E101" s="4">
        <v>269</v>
      </c>
      <c r="F101" s="1" t="str">
        <f>IF(Table1[[#This Row],[Following]]&lt;=850,"low following","high following")</f>
        <v>low following</v>
      </c>
      <c r="G101" s="4">
        <v>1409</v>
      </c>
      <c r="H101" s="1" t="str">
        <f>IF(Table1[[#This Row],[Uploads]]&lt;=2180, "low uploads","high uploads")</f>
        <v>low uploads</v>
      </c>
      <c r="I101" s="2">
        <v>2500000000</v>
      </c>
      <c r="J101" s="1" t="str">
        <f>IF(Table1[[#This Row],[Likes]]&lt;=1610000000,"low likes","high likes")</f>
        <v>high likes</v>
      </c>
      <c r="K101" s="3">
        <f>Table1[[#This Row],[Likes]]/Table1[[#This Row],[Followers]]</f>
        <v>78.864353312302839</v>
      </c>
      <c r="L101" s="1" t="str">
        <f>IF(Table1[[#This Row],[Engagement rate]]&lt;=39,"less engaged","more engaged")</f>
        <v>more engaged</v>
      </c>
      <c r="M101" s="2">
        <f>Table1[[#This Row],[Likes]]/Table1[[#This Row],[Uploads]]</f>
        <v>1774308.0198722498</v>
      </c>
      <c r="N101" s="1" t="str">
        <f>IF(Table1[[#This Row],[likes to upload]]&lt;=1760000,"low", "high")</f>
        <v>high</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number of followers</vt:lpstr>
      <vt:lpstr>avg engagment</vt:lpstr>
      <vt:lpstr>following vs uploads</vt:lpstr>
      <vt:lpstr>like vs uploads</vt:lpstr>
      <vt:lpstr>top 10 sum of engagment</vt:lpstr>
      <vt:lpstr>dashboard</vt:lpstr>
      <vt:lpstr>Top 100 tiktokers in 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Taye Olajide</dc:creator>
  <cp:lastModifiedBy>Taye Olajide</cp:lastModifiedBy>
  <dcterms:created xsi:type="dcterms:W3CDTF">2025-02-20T13:35:08Z</dcterms:created>
  <dcterms:modified xsi:type="dcterms:W3CDTF">2025-02-24T13:10:15Z</dcterms:modified>
</cp:coreProperties>
</file>