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770" windowHeight="11925" tabRatio="600" firstSheet="0" activeTab="2" autoFilterDateGrouping="1"/>
  </bookViews>
  <sheets>
    <sheet name="マスター" sheetId="1" state="visible" r:id="rId1"/>
    <sheet name="４月" sheetId="2" state="visible" r:id="rId2"/>
    <sheet name="5月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m/d;@"/>
    <numFmt numFmtId="165" formatCode="\¥#,##0"/>
    <numFmt numFmtId="166" formatCode="\¥#,##0_);[Red]\(\¥#,##0\)"/>
    <numFmt numFmtId="167" formatCode="_ \¥* #,##0_ ;_ \¥* \-#,##0_ ;_ \¥* &quot;-&quot;_ ;_ @_ "/>
    <numFmt numFmtId="168" formatCode="¥#,##0"/>
  </numFmts>
  <fonts count="35">
    <font>
      <name val="等线"/>
      <charset val="128"/>
      <color theme="1"/>
      <sz val="11"/>
      <scheme val="minor"/>
    </font>
    <font>
      <name val="Microsoft YaHei"/>
      <charset val="134"/>
      <b val="1"/>
      <color theme="1"/>
      <sz val="24"/>
    </font>
    <font>
      <name val="等线"/>
      <charset val="134"/>
      <b val="1"/>
      <color theme="1"/>
      <sz val="18"/>
      <scheme val="minor"/>
    </font>
    <font>
      <name val="Microsoft YaHei"/>
      <charset val="134"/>
      <b val="1"/>
      <color theme="1"/>
      <sz val="18"/>
    </font>
    <font>
      <name val="等线"/>
      <charset val="134"/>
      <b val="1"/>
      <color theme="1"/>
      <sz val="12"/>
      <scheme val="minor"/>
    </font>
    <font>
      <name val="Microsoft YaHei"/>
      <charset val="134"/>
      <b val="1"/>
      <color theme="1"/>
      <sz val="14"/>
    </font>
    <font>
      <name val="等线"/>
      <charset val="134"/>
      <color theme="1"/>
      <sz val="14"/>
      <scheme val="minor"/>
    </font>
    <font>
      <name val="等线"/>
      <charset val="134"/>
      <color theme="1"/>
      <sz val="13"/>
      <scheme val="minor"/>
    </font>
    <font>
      <name val="等线"/>
      <charset val="134"/>
      <color rgb="FFFF0000"/>
      <sz val="14"/>
      <scheme val="minor"/>
    </font>
    <font>
      <name val="等线"/>
      <charset val="134"/>
      <color rgb="FF000000"/>
      <sz val="14"/>
      <scheme val="minor"/>
    </font>
    <font>
      <name val="等线"/>
      <charset val="128"/>
      <color theme="1"/>
      <sz val="14"/>
      <scheme val="minor"/>
    </font>
    <font>
      <name val="等线"/>
      <charset val="134"/>
      <b val="1"/>
      <color theme="1"/>
      <sz val="14"/>
      <scheme val="minor"/>
    </font>
    <font>
      <name val="等线"/>
      <charset val="134"/>
      <b val="1"/>
      <color theme="1"/>
      <sz val="16"/>
      <u val="single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00000000"/>
      <sz val="14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14" fillId="0" borderId="0" applyAlignment="1">
      <alignment vertical="center"/>
    </xf>
    <xf numFmtId="0" fontId="15" fillId="2" borderId="0" applyAlignment="1">
      <alignment vertical="center"/>
    </xf>
    <xf numFmtId="0" fontId="16" fillId="3" borderId="12" applyAlignment="1">
      <alignment vertical="center"/>
    </xf>
    <xf numFmtId="44" fontId="14" fillId="0" borderId="0" applyAlignment="1">
      <alignment vertical="center"/>
    </xf>
    <xf numFmtId="41" fontId="14" fillId="0" borderId="0" applyAlignment="1">
      <alignment vertical="center"/>
    </xf>
    <xf numFmtId="0" fontId="15" fillId="4" borderId="0" applyAlignment="1">
      <alignment vertical="center"/>
    </xf>
    <xf numFmtId="0" fontId="17" fillId="5" borderId="0" applyAlignment="1">
      <alignment vertical="center"/>
    </xf>
    <xf numFmtId="43" fontId="14" fillId="0" borderId="0" applyAlignment="1">
      <alignment vertical="center"/>
    </xf>
    <xf numFmtId="0" fontId="18" fillId="6" borderId="0" applyAlignment="1">
      <alignment vertical="center"/>
    </xf>
    <xf numFmtId="0" fontId="19" fillId="0" borderId="0" applyAlignment="1">
      <alignment vertical="center"/>
    </xf>
    <xf numFmtId="9" fontId="14" fillId="0" borderId="0" applyAlignment="1">
      <alignment vertical="center"/>
    </xf>
    <xf numFmtId="0" fontId="20" fillId="0" borderId="0" applyAlignment="1">
      <alignment vertical="center"/>
    </xf>
    <xf numFmtId="0" fontId="14" fillId="7" borderId="13" applyAlignment="1">
      <alignment vertical="center"/>
    </xf>
    <xf numFmtId="0" fontId="18" fillId="8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14" applyAlignment="1">
      <alignment vertical="center"/>
    </xf>
    <xf numFmtId="0" fontId="26" fillId="0" borderId="14" applyAlignment="1">
      <alignment vertical="center"/>
    </xf>
    <xf numFmtId="0" fontId="18" fillId="9" borderId="0" applyAlignment="1">
      <alignment vertical="center"/>
    </xf>
    <xf numFmtId="0" fontId="21" fillId="0" borderId="15" applyAlignment="1">
      <alignment vertical="center"/>
    </xf>
    <xf numFmtId="0" fontId="18" fillId="10" borderId="0" applyAlignment="1">
      <alignment vertical="center"/>
    </xf>
    <xf numFmtId="0" fontId="27" fillId="11" borderId="16" applyAlignment="1">
      <alignment vertical="center"/>
    </xf>
    <xf numFmtId="0" fontId="28" fillId="11" borderId="12" applyAlignment="1">
      <alignment vertical="center"/>
    </xf>
    <xf numFmtId="0" fontId="29" fillId="12" borderId="17" applyAlignment="1">
      <alignment vertical="center"/>
    </xf>
    <xf numFmtId="0" fontId="15" fillId="13" borderId="0" applyAlignment="1">
      <alignment vertical="center"/>
    </xf>
    <xf numFmtId="0" fontId="18" fillId="14" borderId="0" applyAlignment="1">
      <alignment vertical="center"/>
    </xf>
    <xf numFmtId="0" fontId="30" fillId="0" borderId="18" applyAlignment="1">
      <alignment vertical="center"/>
    </xf>
    <xf numFmtId="0" fontId="31" fillId="0" borderId="19" applyAlignment="1">
      <alignment vertical="center"/>
    </xf>
    <xf numFmtId="0" fontId="32" fillId="15" borderId="0" applyAlignment="1">
      <alignment vertical="center"/>
    </xf>
    <xf numFmtId="0" fontId="33" fillId="16" borderId="0" applyAlignment="1">
      <alignment vertical="center"/>
    </xf>
    <xf numFmtId="0" fontId="15" fillId="17" borderId="0" applyAlignment="1">
      <alignment vertical="center"/>
    </xf>
    <xf numFmtId="0" fontId="18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21" borderId="0" applyAlignment="1">
      <alignment vertical="center"/>
    </xf>
    <xf numFmtId="0" fontId="15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5" fillId="25" borderId="0" applyAlignment="1">
      <alignment vertical="center"/>
    </xf>
    <xf numFmtId="0" fontId="15" fillId="26" borderId="0" applyAlignment="1">
      <alignment vertical="center"/>
    </xf>
    <xf numFmtId="0" fontId="18" fillId="27" borderId="0" applyAlignment="1">
      <alignment vertical="center"/>
    </xf>
    <xf numFmtId="0" fontId="15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5" fillId="31" borderId="0" applyAlignment="1">
      <alignment vertical="center"/>
    </xf>
    <xf numFmtId="0" fontId="18" fillId="32" borderId="0" applyAlignment="1">
      <alignment vertical="center"/>
    </xf>
  </cellStyleXfs>
  <cellXfs count="1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0" borderId="0" pivotButton="0" quotePrefix="0" xfId="0"/>
    <xf numFmtId="164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4" fontId="6" fillId="0" borderId="3" applyAlignment="1" pivotButton="0" quotePrefix="0" xfId="0">
      <alignment horizontal="right" vertical="center"/>
    </xf>
    <xf numFmtId="0" fontId="7" fillId="0" borderId="4" applyAlignment="1" pivotButton="0" quotePrefix="0" xfId="0">
      <alignment horizontal="right" vertical="center"/>
    </xf>
    <xf numFmtId="165" fontId="6" fillId="0" borderId="3" applyAlignment="1" pivotButton="0" quotePrefix="0" xfId="0">
      <alignment horizontal="right" vertical="center"/>
    </xf>
    <xf numFmtId="164" fontId="6" fillId="0" borderId="5" applyAlignment="1" pivotButton="0" quotePrefix="0" xfId="0">
      <alignment horizontal="right" vertical="center"/>
    </xf>
    <xf numFmtId="0" fontId="7" fillId="0" borderId="6" applyAlignment="1" pivotButton="0" quotePrefix="0" xfId="0">
      <alignment horizontal="right" vertical="center"/>
    </xf>
    <xf numFmtId="165" fontId="6" fillId="0" borderId="5" applyAlignment="1" pivotButton="0" quotePrefix="0" xfId="0">
      <alignment horizontal="right" vertical="center"/>
    </xf>
    <xf numFmtId="164" fontId="8" fillId="0" borderId="5" applyAlignment="1" pivotButton="0" quotePrefix="0" xfId="0">
      <alignment horizontal="right" vertical="center"/>
    </xf>
    <xf numFmtId="164" fontId="9" fillId="0" borderId="5" applyAlignment="1" pivotButton="0" quotePrefix="0" xfId="0">
      <alignment horizontal="right" vertical="center"/>
    </xf>
    <xf numFmtId="164" fontId="8" fillId="0" borderId="7" applyAlignment="1" pivotButton="0" quotePrefix="0" xfId="0">
      <alignment horizontal="right" vertical="center"/>
    </xf>
    <xf numFmtId="0" fontId="7" fillId="0" borderId="8" applyAlignment="1" pivotButton="0" quotePrefix="0" xfId="0">
      <alignment horizontal="right" vertical="center"/>
    </xf>
    <xf numFmtId="165" fontId="6" fillId="0" borderId="7" applyAlignment="1" pivotButton="0" quotePrefix="0" xfId="0">
      <alignment horizontal="right" vertical="center"/>
    </xf>
    <xf numFmtId="0" fontId="7" fillId="0" borderId="7" applyAlignment="1" pivotButton="0" quotePrefix="0" xfId="0">
      <alignment horizontal="right" vertical="center"/>
    </xf>
    <xf numFmtId="0" fontId="7" fillId="0" borderId="5" applyAlignment="1" pivotButton="0" quotePrefix="0" xfId="0">
      <alignment horizontal="right" vertical="center"/>
    </xf>
    <xf numFmtId="165" fontId="10" fillId="0" borderId="5" applyAlignment="1" pivotButton="0" quotePrefix="0" xfId="0">
      <alignment horizontal="right" vertical="center"/>
    </xf>
    <xf numFmtId="164" fontId="9" fillId="0" borderId="7" applyAlignment="1" pivotButton="0" quotePrefix="0" xfId="0">
      <alignment horizontal="right" vertical="center"/>
    </xf>
    <xf numFmtId="165" fontId="10" fillId="0" borderId="7" applyAlignment="1" pivotButton="0" quotePrefix="0" xfId="0">
      <alignment horizontal="right" vertical="center"/>
    </xf>
    <xf numFmtId="164" fontId="7" fillId="0" borderId="5" applyAlignment="1" pivotButton="0" quotePrefix="0" xfId="0">
      <alignment horizontal="right" vertical="center"/>
    </xf>
    <xf numFmtId="0" fontId="8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1" fillId="0" borderId="9" applyAlignment="1" pivotButton="0" quotePrefix="0" xfId="0">
      <alignment horizontal="left" vertical="center" indent="2"/>
    </xf>
    <xf numFmtId="0" fontId="0" fillId="0" borderId="10" pivotButton="0" quotePrefix="0" xfId="0"/>
    <xf numFmtId="0" fontId="11" fillId="0" borderId="9" applyAlignment="1" pivotButton="0" quotePrefix="0" xfId="0">
      <alignment horizontal="center" vertical="center" indent="2"/>
    </xf>
    <xf numFmtId="0" fontId="0" fillId="0" borderId="11" pivotButton="0" quotePrefix="0" xfId="0"/>
    <xf numFmtId="166" fontId="12" fillId="0" borderId="9" applyAlignment="1" pivotButton="0" quotePrefix="0" xfId="0">
      <alignment horizontal="right" vertical="center" wrapText="1"/>
    </xf>
    <xf numFmtId="166" fontId="12" fillId="0" borderId="9" applyAlignment="1" pivotButton="0" quotePrefix="0" xfId="0">
      <alignment horizontal="right" wrapText="1"/>
    </xf>
    <xf numFmtId="166" fontId="12" fillId="0" borderId="9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166" fontId="12" fillId="0" borderId="0" applyAlignment="1" pivotButton="0" quotePrefix="0" xfId="0">
      <alignment horizontal="center" wrapText="1"/>
    </xf>
    <xf numFmtId="164" fontId="13" fillId="0" borderId="0" applyAlignment="1" pivotButton="0" quotePrefix="0" xfId="0">
      <alignment horizontal="right"/>
    </xf>
    <xf numFmtId="166" fontId="11" fillId="0" borderId="0" applyAlignment="1" pivotButton="0" quotePrefix="0" xfId="0">
      <alignment horizontal="center"/>
    </xf>
    <xf numFmtId="166" fontId="12" fillId="0" borderId="0" applyAlignment="1" pivotButton="0" quotePrefix="0" xfId="0">
      <alignment horizontal="right" wrapText="1"/>
    </xf>
    <xf numFmtId="166" fontId="6" fillId="0" borderId="3" applyAlignment="1" pivotButton="0" quotePrefix="0" xfId="0">
      <alignment horizontal="right" vertical="center"/>
    </xf>
    <xf numFmtId="166" fontId="6" fillId="0" borderId="5" applyAlignment="1" pivotButton="0" quotePrefix="0" xfId="0">
      <alignment horizontal="right" vertical="center"/>
    </xf>
    <xf numFmtId="164" fontId="6" fillId="0" borderId="7" applyAlignment="1" pivotButton="0" quotePrefix="0" xfId="0">
      <alignment horizontal="right" vertical="center"/>
    </xf>
    <xf numFmtId="166" fontId="6" fillId="0" borderId="7" applyAlignment="1" pivotButton="0" quotePrefix="0" xfId="0">
      <alignment horizontal="right" vertical="center"/>
    </xf>
    <xf numFmtId="164" fontId="0" fillId="0" borderId="5" applyAlignment="1" pivotButton="0" quotePrefix="0" xfId="0">
      <alignment horizontal="right" vertical="center"/>
    </xf>
    <xf numFmtId="166" fontId="0" fillId="0" borderId="5" applyAlignment="1" pivotButton="0" quotePrefix="0" xfId="0">
      <alignment horizontal="right" vertical="center"/>
    </xf>
    <xf numFmtId="164" fontId="0" fillId="0" borderId="7" applyAlignment="1" pivotButton="0" quotePrefix="0" xfId="0">
      <alignment horizontal="right" vertical="center"/>
    </xf>
    <xf numFmtId="166" fontId="0" fillId="0" borderId="7" applyAlignment="1" pivotButton="0" quotePrefix="0" xfId="0">
      <alignment horizontal="right" vertical="center"/>
    </xf>
    <xf numFmtId="164" fontId="6" fillId="0" borderId="5" applyAlignment="1" pivotButton="0" quotePrefix="0" xfId="0">
      <alignment horizontal="center" vertical="center"/>
    </xf>
    <xf numFmtId="166" fontId="12" fillId="0" borderId="9" applyAlignment="1" pivotButton="0" quotePrefix="0" xfId="0">
      <alignment horizontal="right" vertical="center"/>
    </xf>
    <xf numFmtId="166" fontId="12" fillId="0" borderId="0" applyAlignment="1" pivotButton="0" quotePrefix="0" xfId="0">
      <alignment horizontal="center"/>
    </xf>
    <xf numFmtId="0" fontId="13" fillId="0" borderId="0" pivotButton="0" quotePrefix="0" xfId="0"/>
    <xf numFmtId="0" fontId="13" fillId="0" borderId="0" applyAlignment="1" pivotButton="0" quotePrefix="0" xfId="0">
      <alignment horizontal="right"/>
    </xf>
    <xf numFmtId="167" fontId="13" fillId="0" borderId="0" pivotButton="0" quotePrefix="0" xfId="0"/>
    <xf numFmtId="0" fontId="13" fillId="0" borderId="0" applyAlignment="1" pivotButton="0" quotePrefix="0" xfId="0">
      <alignment horizontal="center"/>
    </xf>
    <xf numFmtId="166" fontId="0" fillId="0" borderId="0" pivotButton="0" quotePrefix="0" xfId="0"/>
    <xf numFmtId="0" fontId="0" fillId="0" borderId="0" applyAlignment="1" pivotButton="0" quotePrefix="0" xfId="0">
      <alignment wrapText="1"/>
    </xf>
    <xf numFmtId="164" fontId="6" fillId="0" borderId="5" applyAlignment="1" pivotButton="0" quotePrefix="0" xfId="0">
      <alignment vertical="center"/>
    </xf>
    <xf numFmtId="164" fontId="6" fillId="0" borderId="7" applyAlignment="1" pivotButton="0" quotePrefix="0" xfId="0">
      <alignment vertical="center"/>
    </xf>
    <xf numFmtId="164" fontId="0" fillId="0" borderId="5" applyAlignment="1" pivotButton="0" quotePrefix="0" xfId="0">
      <alignment vertical="center"/>
    </xf>
    <xf numFmtId="166" fontId="10" fillId="0" borderId="5" applyAlignment="1" pivotButton="0" quotePrefix="0" xfId="0">
      <alignment horizontal="right" vertical="center"/>
    </xf>
    <xf numFmtId="164" fontId="0" fillId="0" borderId="7" applyAlignment="1" pivotButton="0" quotePrefix="0" xfId="0">
      <alignment vertical="center"/>
    </xf>
    <xf numFmtId="166" fontId="10" fillId="0" borderId="7" applyAlignment="1" pivotButton="0" quotePrefix="0" xfId="0">
      <alignment horizontal="right" vertical="center"/>
    </xf>
    <xf numFmtId="166" fontId="12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5" fillId="0" borderId="1" applyAlignment="1" pivotButton="0" quotePrefix="0" xfId="0">
      <alignment horizontal="center" vertical="center"/>
    </xf>
    <xf numFmtId="164" fontId="6" fillId="0" borderId="3" applyAlignment="1" pivotButton="0" quotePrefix="0" xfId="0">
      <alignment horizontal="right" vertical="center"/>
    </xf>
    <xf numFmtId="166" fontId="6" fillId="0" borderId="3" applyAlignment="1" pivotButton="0" quotePrefix="0" xfId="0">
      <alignment horizontal="right" vertical="center"/>
    </xf>
    <xf numFmtId="164" fontId="6" fillId="0" borderId="5" applyAlignment="1" pivotButton="0" quotePrefix="0" xfId="0">
      <alignment vertical="center"/>
    </xf>
    <xf numFmtId="166" fontId="6" fillId="0" borderId="5" applyAlignment="1" pivotButton="0" quotePrefix="0" xfId="0">
      <alignment horizontal="right" vertical="center"/>
    </xf>
    <xf numFmtId="164" fontId="6" fillId="0" borderId="5" applyAlignment="1" pivotButton="0" quotePrefix="0" xfId="0">
      <alignment horizontal="right" vertical="center"/>
    </xf>
    <xf numFmtId="166" fontId="0" fillId="0" borderId="0" pivotButton="0" quotePrefix="0" xfId="0"/>
    <xf numFmtId="164" fontId="6" fillId="0" borderId="7" applyAlignment="1" pivotButton="0" quotePrefix="0" xfId="0">
      <alignment vertical="center"/>
    </xf>
    <xf numFmtId="166" fontId="6" fillId="0" borderId="7" applyAlignment="1" pivotButton="0" quotePrefix="0" xfId="0">
      <alignment horizontal="right" vertical="center"/>
    </xf>
    <xf numFmtId="164" fontId="0" fillId="0" borderId="5" applyAlignment="1" pivotButton="0" quotePrefix="0" xfId="0">
      <alignment vertical="center"/>
    </xf>
    <xf numFmtId="166" fontId="10" fillId="0" borderId="5" applyAlignment="1" pivotButton="0" quotePrefix="0" xfId="0">
      <alignment horizontal="right" vertical="center"/>
    </xf>
    <xf numFmtId="164" fontId="6" fillId="0" borderId="7" applyAlignment="1" pivotButton="0" quotePrefix="0" xfId="0">
      <alignment horizontal="right" vertical="center"/>
    </xf>
    <xf numFmtId="164" fontId="0" fillId="0" borderId="7" applyAlignment="1" pivotButton="0" quotePrefix="0" xfId="0">
      <alignment vertical="center"/>
    </xf>
    <xf numFmtId="166" fontId="10" fillId="0" borderId="7" applyAlignment="1" pivotButton="0" quotePrefix="0" xfId="0">
      <alignment horizontal="right" vertical="center"/>
    </xf>
    <xf numFmtId="164" fontId="7" fillId="0" borderId="5" applyAlignment="1" pivotButton="0" quotePrefix="0" xfId="0">
      <alignment horizontal="right" vertical="center"/>
    </xf>
    <xf numFmtId="166" fontId="12" fillId="0" borderId="9" applyAlignment="1" pivotButton="0" quotePrefix="0" xfId="0">
      <alignment horizontal="right" vertical="center"/>
    </xf>
    <xf numFmtId="166" fontId="12" fillId="0" borderId="9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166" fontId="12" fillId="0" borderId="0" applyAlignment="1" pivotButton="0" quotePrefix="0" xfId="0">
      <alignment horizontal="center"/>
    </xf>
    <xf numFmtId="164" fontId="13" fillId="0" borderId="0" applyAlignment="1" pivotButton="0" quotePrefix="0" xfId="0">
      <alignment horizontal="right"/>
    </xf>
    <xf numFmtId="166" fontId="11" fillId="0" borderId="0" applyAlignment="1" pivotButton="0" quotePrefix="0" xfId="0">
      <alignment horizontal="center"/>
    </xf>
    <xf numFmtId="166" fontId="12" fillId="0" borderId="0" applyAlignment="1" pivotButton="0" quotePrefix="0" xfId="0">
      <alignment horizontal="right"/>
    </xf>
    <xf numFmtId="167" fontId="13" fillId="0" borderId="0" pivotButton="0" quotePrefix="0" xfId="0"/>
    <xf numFmtId="164" fontId="8" fillId="0" borderId="5" applyAlignment="1" pivotButton="0" quotePrefix="0" xfId="0">
      <alignment horizontal="right" vertical="center"/>
    </xf>
    <xf numFmtId="164" fontId="0" fillId="0" borderId="5" applyAlignment="1" pivotButton="0" quotePrefix="0" xfId="0">
      <alignment horizontal="right" vertical="center"/>
    </xf>
    <xf numFmtId="166" fontId="0" fillId="0" borderId="5" applyAlignment="1" pivotButton="0" quotePrefix="0" xfId="0">
      <alignment horizontal="right" vertical="center"/>
    </xf>
    <xf numFmtId="164" fontId="8" fillId="0" borderId="7" applyAlignment="1" pivotButton="0" quotePrefix="0" xfId="0">
      <alignment horizontal="right" vertical="center"/>
    </xf>
    <xf numFmtId="164" fontId="0" fillId="0" borderId="7" applyAlignment="1" pivotButton="0" quotePrefix="0" xfId="0">
      <alignment horizontal="right" vertical="center"/>
    </xf>
    <xf numFmtId="166" fontId="0" fillId="0" borderId="7" applyAlignment="1" pivotButton="0" quotePrefix="0" xfId="0">
      <alignment horizontal="right" vertical="center"/>
    </xf>
    <xf numFmtId="164" fontId="9" fillId="0" borderId="5" applyAlignment="1" pivotButton="0" quotePrefix="0" xfId="0">
      <alignment horizontal="right" vertical="center"/>
    </xf>
    <xf numFmtId="165" fontId="6" fillId="0" borderId="3" applyAlignment="1" pivotButton="0" quotePrefix="0" xfId="0">
      <alignment horizontal="right" vertical="center"/>
    </xf>
    <xf numFmtId="164" fontId="6" fillId="0" borderId="5" applyAlignment="1" pivotButton="0" quotePrefix="0" xfId="0">
      <alignment horizontal="center" vertical="center"/>
    </xf>
    <xf numFmtId="166" fontId="12" fillId="0" borderId="9" applyAlignment="1" pivotButton="0" quotePrefix="0" xfId="0">
      <alignment horizontal="right" wrapText="1"/>
    </xf>
    <xf numFmtId="164" fontId="34" fillId="0" borderId="3" applyAlignment="1" pivotButton="0" quotePrefix="0" xfId="0">
      <alignment horizontal="right" vertical="center"/>
    </xf>
    <xf numFmtId="168" fontId="6" fillId="0" borderId="3" applyAlignment="1" pivotButton="0" quotePrefix="0" xfId="0">
      <alignment horizontal="right" vertical="center"/>
    </xf>
    <xf numFmtId="165" fontId="6" fillId="0" borderId="5" applyAlignment="1" pivotButton="0" quotePrefix="0" xfId="0">
      <alignment horizontal="right" vertical="center"/>
    </xf>
    <xf numFmtId="165" fontId="6" fillId="0" borderId="7" applyAlignment="1" pivotButton="0" quotePrefix="0" xfId="0">
      <alignment horizontal="right" vertical="center"/>
    </xf>
    <xf numFmtId="165" fontId="10" fillId="0" borderId="5" applyAlignment="1" pivotButton="0" quotePrefix="0" xfId="0">
      <alignment horizontal="right" vertical="center"/>
    </xf>
    <xf numFmtId="164" fontId="9" fillId="0" borderId="7" applyAlignment="1" pivotButton="0" quotePrefix="0" xfId="0">
      <alignment horizontal="right" vertical="center"/>
    </xf>
    <xf numFmtId="165" fontId="10" fillId="0" borderId="7" applyAlignment="1" pivotButton="0" quotePrefix="0" xfId="0">
      <alignment horizontal="right" vertical="center"/>
    </xf>
    <xf numFmtId="165" fontId="0" fillId="0" borderId="0" applyAlignment="1" pivotButton="0" quotePrefix="0" xfId="0">
      <alignment vertical="center"/>
    </xf>
    <xf numFmtId="166" fontId="12" fillId="0" borderId="9" applyAlignment="1" pivotButton="0" quotePrefix="0" xfId="0">
      <alignment horizontal="right" vertical="center" wrapText="1"/>
    </xf>
    <xf numFmtId="166" fontId="12" fillId="0" borderId="0" applyAlignment="1" pivotButton="0" quotePrefix="0" xfId="0">
      <alignment horizontal="center" wrapText="1"/>
    </xf>
    <xf numFmtId="166" fontId="12" fillId="0" borderId="0" applyAlignment="1" pivotButton="0" quotePrefix="0" xfId="0">
      <alignment horizontal="right" wrapText="1"/>
    </xf>
    <xf numFmtId="164" fontId="34" fillId="0" borderId="5" applyAlignment="1" pivotButton="0" quotePrefix="0" xfId="0">
      <alignment horizontal="right" vertical="center"/>
    </xf>
    <xf numFmtId="168" fontId="6" fillId="0" borderId="5" applyAlignment="1" pivotButton="0" quotePrefix="0" xfId="0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B15" sqref="B15"/>
    </sheetView>
  </sheetViews>
  <sheetFormatPr baseColWidth="8" defaultColWidth="10.25" defaultRowHeight="14.25"/>
  <cols>
    <col width="5" customWidth="1" style="1" min="1" max="1"/>
    <col width="8.375" customWidth="1" style="1" min="2" max="2"/>
    <col width="15.625" customWidth="1" style="68" min="3" max="3"/>
    <col width="13" customWidth="1" style="7" min="4" max="4"/>
    <col width="5" customWidth="1" style="1" min="5" max="5"/>
    <col width="10.375" customWidth="1" style="1" min="6" max="6"/>
    <col width="16" customWidth="1" style="1" min="7" max="7"/>
    <col width="11.875" customWidth="1" style="1" min="8" max="8"/>
    <col width="10.25" customWidth="1" style="1" min="9" max="9"/>
    <col hidden="1" outlineLevel="1" width="10.25" customWidth="1" style="1" min="10" max="11"/>
    <col collapsed="1" width="10.25" customWidth="1" style="1" min="12" max="12"/>
    <col width="10.25" customWidth="1" style="1" min="13" max="16384"/>
  </cols>
  <sheetData>
    <row r="1">
      <c r="C1" s="2" t="inlineStr">
        <is>
          <t>マスター</t>
        </is>
      </c>
      <c r="E1" s="3" t="inlineStr">
        <is>
          <t>余立傑</t>
        </is>
      </c>
    </row>
    <row r="2" ht="13.5" customHeight="1" s="1">
      <c r="A2" s="4" t="n"/>
    </row>
    <row r="3" ht="24.75" customHeight="1" s="1">
      <c r="A3" s="5" t="n"/>
    </row>
    <row r="4" ht="16.5" customHeight="1" s="1">
      <c r="A4" s="8" t="n"/>
      <c r="J4" s="0" t="inlineStr">
        <is>
          <t>昼食（済）</t>
        </is>
      </c>
    </row>
    <row r="5" ht="21.75" customHeight="1" s="1">
      <c r="B5" s="69" t="inlineStr">
        <is>
          <t>日付</t>
        </is>
      </c>
      <c r="C5" s="10" t="inlineStr">
        <is>
          <t>備考</t>
        </is>
      </c>
      <c r="D5" s="10" t="inlineStr">
        <is>
          <t>金額</t>
        </is>
      </c>
      <c r="F5" s="69" t="inlineStr">
        <is>
          <t>日付</t>
        </is>
      </c>
      <c r="G5" s="10" t="inlineStr">
        <is>
          <t>備考</t>
        </is>
      </c>
      <c r="H5" s="10" t="inlineStr">
        <is>
          <t>金額</t>
        </is>
      </c>
      <c r="J5" s="0" t="inlineStr">
        <is>
          <t>昼食（未）</t>
        </is>
      </c>
    </row>
    <row r="6" ht="24" customHeight="1" s="1">
      <c r="A6" s="0" t="n">
        <v>1</v>
      </c>
      <c r="B6" s="70" t="n"/>
      <c r="C6" s="12" t="n"/>
      <c r="D6" s="71" t="n"/>
      <c r="E6" s="0" t="n">
        <v>16</v>
      </c>
      <c r="F6" s="72" t="n"/>
      <c r="G6" s="15" t="n"/>
      <c r="H6" s="73" t="n"/>
      <c r="J6" s="0" t="inlineStr">
        <is>
          <t>交通費（済）</t>
        </is>
      </c>
    </row>
    <row r="7" ht="24" customHeight="1" s="1">
      <c r="A7" s="0" t="n">
        <v>2</v>
      </c>
      <c r="B7" s="74" t="n"/>
      <c r="C7" s="15" t="n"/>
      <c r="D7" s="73" t="n"/>
      <c r="E7" s="0" t="n">
        <v>17</v>
      </c>
      <c r="F7" s="72" t="n"/>
      <c r="G7" s="15" t="n"/>
      <c r="H7" s="73" t="n"/>
      <c r="J7" s="0" t="inlineStr">
        <is>
          <t>交通費（未）</t>
        </is>
      </c>
    </row>
    <row r="8" ht="24" customHeight="1" s="1">
      <c r="A8" s="0" t="n">
        <v>3</v>
      </c>
      <c r="B8" s="74" t="n"/>
      <c r="C8" s="15" t="n"/>
      <c r="D8" s="73" t="n"/>
      <c r="E8" s="0" t="n">
        <v>18</v>
      </c>
      <c r="F8" s="72" t="n"/>
      <c r="G8" s="15" t="n"/>
      <c r="H8" s="73" t="n"/>
    </row>
    <row r="9" ht="24" customHeight="1" s="1">
      <c r="A9" s="0" t="n">
        <v>4</v>
      </c>
      <c r="B9" s="74" t="n"/>
      <c r="C9" s="15" t="n"/>
      <c r="D9" s="73" t="n"/>
      <c r="E9" s="0" t="n">
        <v>19</v>
      </c>
      <c r="F9" s="72" t="n"/>
      <c r="G9" s="15" t="n"/>
      <c r="H9" s="73" t="n"/>
    </row>
    <row r="10" ht="24" customHeight="1" s="1">
      <c r="A10" s="0" t="n">
        <v>5</v>
      </c>
      <c r="B10" s="74" t="n"/>
      <c r="C10" s="15" t="n"/>
      <c r="D10" s="73" t="n"/>
      <c r="E10" s="0" t="n">
        <v>20</v>
      </c>
      <c r="F10" s="72" t="n"/>
      <c r="G10" s="15" t="n"/>
      <c r="H10" s="73" t="n"/>
      <c r="J10" s="75">
        <f>SUMIF(C6:C20,J7,D6:D20)</f>
        <v/>
      </c>
      <c r="K10" s="0" t="inlineStr">
        <is>
          <t>1～15交通費未</t>
        </is>
      </c>
    </row>
    <row r="11" ht="24" customHeight="1" s="1">
      <c r="A11" s="0" t="n">
        <v>6</v>
      </c>
      <c r="B11" s="74" t="n"/>
      <c r="C11" s="15" t="n"/>
      <c r="D11" s="73" t="n"/>
      <c r="E11" s="0" t="n">
        <v>21</v>
      </c>
      <c r="F11" s="72" t="n"/>
      <c r="G11" s="15" t="n"/>
      <c r="H11" s="73" t="n"/>
      <c r="J11" s="75">
        <f>SUMIF(G6:G20,J7,H6:H20)</f>
        <v/>
      </c>
      <c r="K11" s="0" t="inlineStr">
        <is>
          <t>16～30交通費未</t>
        </is>
      </c>
    </row>
    <row r="12" ht="24" customHeight="1" s="1">
      <c r="A12" s="0" t="n">
        <v>7</v>
      </c>
      <c r="B12" s="74" t="n"/>
      <c r="C12" s="15" t="n"/>
      <c r="D12" s="73" t="n"/>
      <c r="E12" s="0" t="n">
        <v>22</v>
      </c>
      <c r="F12" s="72" t="n"/>
      <c r="G12" s="15" t="n"/>
      <c r="H12" s="73" t="n"/>
      <c r="J12" s="75">
        <f>SUMIF(C6:C20,J5,D6:D20)</f>
        <v/>
      </c>
      <c r="K12" s="0" t="inlineStr">
        <is>
          <t>1～15昼食未</t>
        </is>
      </c>
    </row>
    <row r="13" ht="24" customHeight="1" s="1">
      <c r="A13" s="0" t="n">
        <v>8</v>
      </c>
      <c r="B13" s="74" t="n"/>
      <c r="C13" s="15" t="n"/>
      <c r="D13" s="73" t="n"/>
      <c r="E13" s="0" t="n">
        <v>23</v>
      </c>
      <c r="F13" s="72" t="n"/>
      <c r="G13" s="15" t="n"/>
      <c r="H13" s="73" t="n"/>
      <c r="J13" s="75">
        <f>SUMIF(G6:G20,J5,H6:H20)</f>
        <v/>
      </c>
      <c r="K13" s="0" t="inlineStr">
        <is>
          <t>16～30昼食未</t>
        </is>
      </c>
    </row>
    <row r="14" ht="24" customHeight="1" s="1">
      <c r="A14" s="0" t="n">
        <v>9</v>
      </c>
      <c r="B14" s="74" t="n"/>
      <c r="C14" s="15" t="n"/>
      <c r="D14" s="73" t="n"/>
      <c r="E14" s="0" t="n">
        <v>24</v>
      </c>
      <c r="F14" s="72" t="n"/>
      <c r="G14" s="15" t="n"/>
      <c r="H14" s="73" t="n"/>
      <c r="J14" s="60" t="n"/>
      <c r="K14" s="60" t="n"/>
    </row>
    <row r="15" ht="24" customHeight="1" s="1">
      <c r="A15" s="0" t="n">
        <v>10</v>
      </c>
      <c r="B15" s="74" t="n"/>
      <c r="C15" s="15" t="n"/>
      <c r="D15" s="73" t="n"/>
      <c r="E15" s="0" t="n">
        <v>25</v>
      </c>
      <c r="F15" s="76" t="n"/>
      <c r="G15" s="20" t="n"/>
      <c r="H15" s="77" t="n"/>
    </row>
    <row r="16" ht="24" customHeight="1" s="1">
      <c r="A16" s="0" t="n">
        <v>11</v>
      </c>
      <c r="B16" s="74" t="n"/>
      <c r="C16" s="15" t="n"/>
      <c r="D16" s="77" t="n"/>
      <c r="E16" s="0" t="n">
        <v>26</v>
      </c>
      <c r="F16" s="76" t="n"/>
      <c r="G16" s="22" t="n"/>
      <c r="H16" s="77" t="n"/>
    </row>
    <row r="17" ht="24" customHeight="1" s="1">
      <c r="A17" s="0" t="n">
        <v>12</v>
      </c>
      <c r="B17" s="74" t="n"/>
      <c r="C17" s="15" t="n"/>
      <c r="D17" s="73" t="n"/>
      <c r="E17" s="0" t="n">
        <v>27</v>
      </c>
      <c r="F17" s="78" t="n"/>
      <c r="G17" s="23" t="n"/>
      <c r="H17" s="79" t="n"/>
    </row>
    <row r="18" ht="24" customHeight="1" s="1">
      <c r="A18" s="0" t="n">
        <v>13</v>
      </c>
      <c r="B18" s="80" t="n"/>
      <c r="C18" s="20" t="n"/>
      <c r="D18" s="73" t="n"/>
      <c r="E18" s="0" t="n">
        <v>28</v>
      </c>
      <c r="F18" s="81" t="n"/>
      <c r="G18" s="22" t="n"/>
      <c r="H18" s="82" t="n"/>
    </row>
    <row r="19" ht="24" customHeight="1" s="1">
      <c r="A19" s="0" t="n">
        <v>14</v>
      </c>
      <c r="B19" s="74" t="n"/>
      <c r="C19" s="83" t="n"/>
      <c r="D19" s="71" t="n"/>
      <c r="E19" s="0" t="n">
        <v>29</v>
      </c>
      <c r="F19" s="78" t="n"/>
      <c r="G19" s="23" t="n"/>
      <c r="H19" s="79" t="n"/>
    </row>
    <row r="20" ht="24" customHeight="1" s="1">
      <c r="A20" s="0" t="n">
        <v>15</v>
      </c>
      <c r="B20" s="74" t="n"/>
      <c r="C20" s="83" t="n"/>
      <c r="D20" s="73" t="n"/>
      <c r="E20" s="0" t="n">
        <v>30</v>
      </c>
      <c r="F20" s="78" t="n"/>
      <c r="G20" s="23" t="n"/>
      <c r="H20" s="79" t="n"/>
    </row>
    <row r="21" ht="13.5" customHeight="1" s="1"/>
    <row r="22" ht="13.5" customHeight="1" s="1"/>
    <row r="25" ht="24" customHeight="1" s="1">
      <c r="B25" s="31" t="inlineStr">
        <is>
          <t>交通費（未）</t>
        </is>
      </c>
      <c r="C25" s="32" t="n"/>
      <c r="D25" s="31" t="inlineStr">
        <is>
          <t>昼食（未）</t>
        </is>
      </c>
      <c r="F25" s="32" t="n"/>
      <c r="G25" s="33" t="inlineStr">
        <is>
          <t>合計金額</t>
        </is>
      </c>
      <c r="H25" s="32" t="n"/>
    </row>
    <row r="26" ht="24" customHeight="1" s="1">
      <c r="B26" s="31" t="inlineStr">
        <is>
          <t>合計金額</t>
        </is>
      </c>
      <c r="C26" s="32" t="n"/>
      <c r="D26" s="31" t="inlineStr">
        <is>
          <t>合計金額</t>
        </is>
      </c>
      <c r="F26" s="32" t="n"/>
      <c r="G26" s="34" t="n"/>
      <c r="H26" s="32" t="n"/>
    </row>
    <row r="27" ht="25.5" customHeight="1" s="1">
      <c r="B27" s="84">
        <f>SUMIFS(D6:D20,C6:C20,"交通費（未）")+SUMIFS(H6:H20,G6:G20,"交通費（未）")</f>
        <v/>
      </c>
      <c r="C27" s="32" t="n"/>
      <c r="D27" s="85">
        <f>SUMIFS(D6:D20,C6:C20,"昼食（未）")+SUMIFS(H6:H20,G6:G20,"昼食（未）")</f>
        <v/>
      </c>
      <c r="F27" s="32" t="n"/>
      <c r="G27" s="85">
        <f>SUM(B27:F27)</f>
        <v/>
      </c>
      <c r="H27" s="32" t="n"/>
    </row>
    <row r="28" ht="24" customHeight="1" s="1">
      <c r="C28" s="86" t="n"/>
      <c r="D28" s="39" t="inlineStr">
        <is>
          <t>昼食支給</t>
        </is>
      </c>
      <c r="F28" s="87" t="n"/>
    </row>
    <row r="29" ht="24" customHeight="1" s="1">
      <c r="C29" s="88" t="n"/>
      <c r="D29" s="89" t="inlineStr">
        <is>
          <t>合計金額</t>
        </is>
      </c>
      <c r="F29" s="90">
        <f t="array" ref="F29">SUM(IF((C6:C20="昼食（未）")*(D6:D20&gt;800),800,IF(C6:C20="昼食（未）",D6:D20,0)))+SUM(IF((G6:G20="昼食（未）")*(H6:H20&gt;800),800,IF(G6:G20="昼食（未）",H6:H20,0)))</f>
        <v/>
      </c>
    </row>
    <row r="30" ht="19.5" customHeight="1" s="1">
      <c r="C30" s="88" t="n"/>
      <c r="D30" s="55" t="n"/>
      <c r="E30" s="55" t="n"/>
      <c r="F30" s="55" t="n"/>
    </row>
    <row r="31" ht="19.5" customHeight="1" s="1">
      <c r="C31" s="88" t="n"/>
      <c r="D31" s="56" t="n"/>
    </row>
    <row r="32" ht="19.5" customHeight="1" s="1">
      <c r="C32" s="88" t="n"/>
      <c r="D32" s="56" t="n"/>
    </row>
    <row r="33" ht="19.5" customHeight="1" s="1">
      <c r="C33" s="88" t="n"/>
      <c r="D33" s="56" t="n"/>
      <c r="E33" s="91" t="n"/>
      <c r="F33" s="58" t="n"/>
    </row>
  </sheetData>
  <mergeCells count="12">
    <mergeCell ref="D27:F27"/>
    <mergeCell ref="B25:C25"/>
    <mergeCell ref="C1:D2"/>
    <mergeCell ref="D29:E29"/>
    <mergeCell ref="G27:H27"/>
    <mergeCell ref="E1:F2"/>
    <mergeCell ref="G25:H26"/>
    <mergeCell ref="D28:E28"/>
    <mergeCell ref="D26:F26"/>
    <mergeCell ref="B26:C26"/>
    <mergeCell ref="B27:C27"/>
    <mergeCell ref="D25:F25"/>
  </mergeCells>
  <dataValidations count="2">
    <dataValidation sqref="C6:C20 G6:G20" showDropDown="0" showInputMessage="1" showErrorMessage="1" allowBlank="0" type="list">
      <formula1>$J$4:$J$8</formula1>
    </dataValidation>
    <dataValidation sqref="D30:D33" showDropDown="0" showInputMessage="1" showErrorMessage="1" allowBlank="0" type="list">
      <formula1>$J$4:$J$7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B19" sqref="B19"/>
    </sheetView>
  </sheetViews>
  <sheetFormatPr baseColWidth="8" defaultColWidth="10.25" defaultRowHeight="14.25"/>
  <cols>
    <col width="5" customWidth="1" style="1" min="1" max="1"/>
    <col width="8.375" customWidth="1" style="1" min="2" max="2"/>
    <col width="15.625" customWidth="1" style="68" min="3" max="3"/>
    <col width="13" customWidth="1" style="7" min="4" max="4"/>
    <col width="5" customWidth="1" style="1" min="5" max="5"/>
    <col width="10.375" customWidth="1" style="1" min="6" max="6"/>
    <col width="16" customWidth="1" style="1" min="7" max="7"/>
    <col width="11.875" customWidth="1" style="1" min="8" max="8"/>
    <col width="10.25" customWidth="1" style="1" min="9" max="9"/>
    <col outlineLevel="1" width="10.25" customWidth="1" style="1" min="10" max="11"/>
    <col width="10.25" customWidth="1" style="1" min="12" max="16384"/>
  </cols>
  <sheetData>
    <row r="1">
      <c r="C1" s="2" t="inlineStr">
        <is>
          <t>4月</t>
        </is>
      </c>
      <c r="E1" s="3" t="inlineStr">
        <is>
          <t>余立傑</t>
        </is>
      </c>
    </row>
    <row r="2" ht="13.5" customHeight="1" s="1">
      <c r="A2" s="4" t="n"/>
    </row>
    <row r="3" ht="24.75" customHeight="1" s="1">
      <c r="A3" s="5" t="n"/>
    </row>
    <row r="4" ht="16.5" customHeight="1" s="1">
      <c r="A4" s="8" t="n"/>
      <c r="J4" s="0" t="inlineStr">
        <is>
          <t>昼食（済）</t>
        </is>
      </c>
    </row>
    <row r="5" ht="21.75" customHeight="1" s="1">
      <c r="B5" s="69" t="inlineStr">
        <is>
          <t>日付</t>
        </is>
      </c>
      <c r="C5" s="10" t="inlineStr">
        <is>
          <t>備考</t>
        </is>
      </c>
      <c r="D5" s="10" t="inlineStr">
        <is>
          <t>金額</t>
        </is>
      </c>
      <c r="F5" s="69" t="inlineStr">
        <is>
          <t>日付</t>
        </is>
      </c>
      <c r="G5" s="10" t="inlineStr">
        <is>
          <t>備考</t>
        </is>
      </c>
      <c r="H5" s="10" t="inlineStr">
        <is>
          <t>金額</t>
        </is>
      </c>
      <c r="J5" s="0" t="inlineStr">
        <is>
          <t>昼食（未）</t>
        </is>
      </c>
    </row>
    <row r="6" ht="24" customHeight="1" s="1">
      <c r="A6" s="0" t="n">
        <v>1</v>
      </c>
      <c r="B6" s="70" t="n">
        <v>45027</v>
      </c>
      <c r="C6" s="12" t="inlineStr">
        <is>
          <t>昼食（未）</t>
        </is>
      </c>
      <c r="D6" s="71" t="n">
        <v>850</v>
      </c>
      <c r="E6" s="0" t="n">
        <v>16</v>
      </c>
      <c r="F6" s="74" t="n"/>
      <c r="G6" s="15" t="n"/>
      <c r="H6" s="73" t="n"/>
      <c r="J6" s="0" t="inlineStr">
        <is>
          <t>交通費（済）</t>
        </is>
      </c>
    </row>
    <row r="7" ht="24" customHeight="1" s="1">
      <c r="A7" s="0" t="n">
        <v>2</v>
      </c>
      <c r="B7" s="74" t="n">
        <v>45027</v>
      </c>
      <c r="C7" s="15" t="inlineStr">
        <is>
          <t>交通費（済）</t>
        </is>
      </c>
      <c r="D7" s="73" t="n">
        <v>10000</v>
      </c>
      <c r="E7" s="0" t="n">
        <v>17</v>
      </c>
      <c r="F7" s="74" t="n"/>
      <c r="G7" s="15" t="n"/>
      <c r="H7" s="73" t="n"/>
      <c r="J7" s="0" t="inlineStr">
        <is>
          <t>交通費（未）</t>
        </is>
      </c>
    </row>
    <row r="8" ht="24" customHeight="1" s="1">
      <c r="A8" s="0" t="n">
        <v>3</v>
      </c>
      <c r="B8" s="74" t="n">
        <v>45028</v>
      </c>
      <c r="C8" s="15" t="inlineStr">
        <is>
          <t>昼食（未）</t>
        </is>
      </c>
      <c r="D8" s="73" t="n">
        <v>600</v>
      </c>
      <c r="E8" s="0" t="n">
        <v>18</v>
      </c>
      <c r="F8" s="74" t="n"/>
      <c r="G8" s="15" t="n"/>
      <c r="H8" s="73" t="n"/>
    </row>
    <row r="9" ht="24" customHeight="1" s="1">
      <c r="A9" s="0" t="n">
        <v>4</v>
      </c>
      <c r="B9" s="74" t="n">
        <v>45029</v>
      </c>
      <c r="C9" s="15" t="inlineStr">
        <is>
          <t>昼食（未）</t>
        </is>
      </c>
      <c r="D9" s="73" t="n">
        <v>540</v>
      </c>
      <c r="E9" s="0" t="n">
        <v>19</v>
      </c>
      <c r="F9" s="74" t="n"/>
      <c r="G9" s="15" t="n"/>
      <c r="H9" s="73" t="n"/>
    </row>
    <row r="10" ht="24" customHeight="1" s="1">
      <c r="A10" s="0" t="n">
        <v>5</v>
      </c>
      <c r="B10" s="74" t="n">
        <v>45030</v>
      </c>
      <c r="C10" s="15" t="inlineStr">
        <is>
          <t>昼食（未）</t>
        </is>
      </c>
      <c r="D10" s="73" t="n">
        <v>750</v>
      </c>
      <c r="E10" s="0" t="n">
        <v>20</v>
      </c>
      <c r="F10" s="74" t="n"/>
      <c r="G10" s="15" t="n"/>
      <c r="H10" s="73" t="n"/>
      <c r="J10" s="75">
        <f>SUMIF(C6:C20,J7,D6:D20)</f>
        <v/>
      </c>
      <c r="K10" s="0" t="inlineStr">
        <is>
          <t>1～15交通費未</t>
        </is>
      </c>
    </row>
    <row r="11" ht="24" customHeight="1" s="1">
      <c r="A11" s="0" t="n">
        <v>6</v>
      </c>
      <c r="B11" s="74" t="n">
        <v>45034</v>
      </c>
      <c r="C11" s="15" t="inlineStr">
        <is>
          <t>昼食（未）</t>
        </is>
      </c>
      <c r="D11" s="73" t="n">
        <v>1030</v>
      </c>
      <c r="E11" s="0" t="n">
        <v>21</v>
      </c>
      <c r="F11" s="74" t="n"/>
      <c r="G11" s="15" t="n"/>
      <c r="H11" s="73" t="n"/>
      <c r="J11" s="75">
        <f>SUMIF(G6:G20,J7,H6:H20)</f>
        <v/>
      </c>
      <c r="K11" s="0" t="inlineStr">
        <is>
          <t>16～30交通費未</t>
        </is>
      </c>
    </row>
    <row r="12" ht="24" customHeight="1" s="1">
      <c r="A12" s="0" t="n">
        <v>7</v>
      </c>
      <c r="B12" s="74" t="n">
        <v>45035</v>
      </c>
      <c r="C12" s="15" t="inlineStr">
        <is>
          <t>昼食（未）</t>
        </is>
      </c>
      <c r="D12" s="73" t="n">
        <v>605</v>
      </c>
      <c r="E12" s="0" t="n">
        <v>22</v>
      </c>
      <c r="F12" s="74" t="n"/>
      <c r="G12" s="15" t="n"/>
      <c r="H12" s="73" t="n"/>
      <c r="J12" s="75">
        <f>SUMIF(C6:C20,J5,D6:D20)</f>
        <v/>
      </c>
      <c r="K12" s="0" t="inlineStr">
        <is>
          <t>1～15昼食未</t>
        </is>
      </c>
    </row>
    <row r="13" ht="24" customHeight="1" s="1">
      <c r="A13" s="0" t="n">
        <v>8</v>
      </c>
      <c r="B13" s="74" t="n">
        <v>45036</v>
      </c>
      <c r="C13" s="15" t="inlineStr">
        <is>
          <t>昼食（未）</t>
        </is>
      </c>
      <c r="D13" s="73" t="n">
        <v>720</v>
      </c>
      <c r="E13" s="0" t="n">
        <v>23</v>
      </c>
      <c r="F13" s="74" t="n"/>
      <c r="G13" s="15" t="n"/>
      <c r="H13" s="73" t="n"/>
      <c r="J13" s="75">
        <f>SUMIF(G6:G20,J5,H6:H20)</f>
        <v/>
      </c>
      <c r="K13" s="0" t="inlineStr">
        <is>
          <t>16～30昼食未</t>
        </is>
      </c>
    </row>
    <row r="14" ht="24" customHeight="1" s="1">
      <c r="A14" s="0" t="n">
        <v>9</v>
      </c>
      <c r="B14" s="92" t="n">
        <v>45037</v>
      </c>
      <c r="C14" s="15" t="inlineStr">
        <is>
          <t>昼食（未）</t>
        </is>
      </c>
      <c r="D14" s="73" t="n">
        <v>872</v>
      </c>
      <c r="E14" s="0" t="n">
        <v>24</v>
      </c>
      <c r="F14" s="74" t="n"/>
      <c r="G14" s="15" t="n"/>
      <c r="H14" s="73" t="n"/>
      <c r="J14" s="60" t="n"/>
      <c r="K14" s="60" t="n"/>
    </row>
    <row r="15" ht="24" customHeight="1" s="1">
      <c r="A15" s="0" t="n">
        <v>10</v>
      </c>
      <c r="B15" s="74" t="n">
        <v>45041</v>
      </c>
      <c r="C15" s="15" t="inlineStr">
        <is>
          <t>昼食（未）</t>
        </is>
      </c>
      <c r="D15" s="73" t="n">
        <v>850</v>
      </c>
      <c r="E15" s="0" t="n">
        <v>25</v>
      </c>
      <c r="F15" s="80" t="n"/>
      <c r="G15" s="20" t="n"/>
      <c r="H15" s="77" t="n"/>
    </row>
    <row r="16" ht="24" customHeight="1" s="1">
      <c r="A16" s="0" t="n">
        <v>11</v>
      </c>
      <c r="B16" s="74" t="n">
        <v>45042</v>
      </c>
      <c r="C16" s="15" t="inlineStr">
        <is>
          <t>昼食（未）</t>
        </is>
      </c>
      <c r="D16" s="77" t="n">
        <v>808</v>
      </c>
      <c r="E16" s="0" t="n">
        <v>26</v>
      </c>
      <c r="F16" s="80" t="n"/>
      <c r="G16" s="22" t="n"/>
      <c r="H16" s="77" t="n"/>
    </row>
    <row r="17" ht="24" customHeight="1" s="1">
      <c r="A17" s="0" t="n">
        <v>12</v>
      </c>
      <c r="B17" s="74" t="n">
        <v>45043</v>
      </c>
      <c r="C17" s="15" t="inlineStr">
        <is>
          <t>昼食（未）</t>
        </is>
      </c>
      <c r="D17" s="73" t="n">
        <v>900</v>
      </c>
      <c r="E17" s="0" t="n">
        <v>27</v>
      </c>
      <c r="F17" s="93" t="n"/>
      <c r="G17" s="23" t="n"/>
      <c r="H17" s="94" t="n"/>
    </row>
    <row r="18" ht="24" customHeight="1" s="1">
      <c r="A18" s="0" t="n">
        <v>13</v>
      </c>
      <c r="B18" s="95" t="n">
        <v>45044</v>
      </c>
      <c r="C18" s="20" t="inlineStr">
        <is>
          <t>昼食（未）</t>
        </is>
      </c>
      <c r="D18" s="73" t="n">
        <v>721</v>
      </c>
      <c r="E18" s="0" t="n">
        <v>28</v>
      </c>
      <c r="F18" s="96" t="n"/>
      <c r="G18" s="22" t="n"/>
      <c r="H18" s="97" t="n"/>
    </row>
    <row r="19" ht="24" customHeight="1" s="1">
      <c r="A19" s="0" t="n">
        <v>14</v>
      </c>
      <c r="B19" s="98" t="inlineStr">
        <is>
          <t>05/06</t>
        </is>
      </c>
      <c r="C19" s="83" t="inlineStr">
        <is>
          <t>昼食（未）</t>
        </is>
      </c>
      <c r="D19" s="99" t="n">
        <v>233</v>
      </c>
      <c r="E19" s="0" t="n">
        <v>29</v>
      </c>
      <c r="F19" s="93" t="n"/>
      <c r="G19" s="23" t="n"/>
      <c r="H19" s="94" t="n"/>
    </row>
    <row r="20" ht="24" customHeight="1" s="1">
      <c r="A20" s="0" t="n">
        <v>15</v>
      </c>
      <c r="B20" s="100" t="n"/>
      <c r="C20" s="83" t="n"/>
      <c r="D20" s="73" t="n"/>
      <c r="E20" s="0" t="n">
        <v>30</v>
      </c>
      <c r="F20" s="93" t="n"/>
      <c r="G20" s="23" t="n"/>
      <c r="H20" s="94" t="n"/>
    </row>
    <row r="21" ht="13.5" customHeight="1" s="1"/>
    <row r="22" ht="13.5" customHeight="1" s="1"/>
    <row r="25" ht="24" customHeight="1" s="1">
      <c r="B25" s="31" t="inlineStr">
        <is>
          <t>交通費（未）</t>
        </is>
      </c>
      <c r="C25" s="32" t="n"/>
      <c r="D25" s="31" t="inlineStr">
        <is>
          <t>昼食（未）</t>
        </is>
      </c>
      <c r="F25" s="32" t="n"/>
      <c r="G25" s="33" t="inlineStr">
        <is>
          <t>合計金額</t>
        </is>
      </c>
      <c r="H25" s="32" t="n"/>
    </row>
    <row r="26" ht="24" customHeight="1" s="1">
      <c r="B26" s="31" t="inlineStr">
        <is>
          <t>合計金額</t>
        </is>
      </c>
      <c r="C26" s="32" t="n"/>
      <c r="D26" s="31" t="inlineStr">
        <is>
          <t xml:space="preserve">合計金額= </t>
        </is>
      </c>
      <c r="F26" s="32" t="n"/>
      <c r="G26" s="34" t="n"/>
      <c r="H26" s="32" t="n"/>
    </row>
    <row r="27" ht="25.5" customHeight="1" s="1">
      <c r="B27" s="84" t="n">
        <v>0</v>
      </c>
      <c r="C27" s="32" t="n"/>
      <c r="D27" s="101">
        <f>SUMIF(D6:D20,"&lt;=2000",D6:D20)+SUMIF(H6:H20,"&lt;=2000",H6:H20)</f>
        <v/>
      </c>
      <c r="F27" s="32" t="n"/>
      <c r="G27" s="85">
        <f>SUM(B27:F27)</f>
        <v/>
      </c>
      <c r="H27" s="32" t="n"/>
    </row>
    <row r="28" ht="24" customHeight="1" s="1">
      <c r="C28" s="86" t="n"/>
      <c r="D28" s="39" t="inlineStr">
        <is>
          <t>昼食支給</t>
        </is>
      </c>
      <c r="F28" s="87">
        <f>SUM(IF(D6:D20&gt;2000,0,IF(D6:D20&gt;800,800,D6:D20)))+SUM(IF(H6:H20&gt;2000,0,IF(H6:H20&gt;800,800,H6:H20)))</f>
        <v/>
      </c>
    </row>
    <row r="29" ht="24" customHeight="1" s="1">
      <c r="C29" s="88" t="n"/>
      <c r="D29" s="89" t="inlineStr">
        <is>
          <t>合計金額</t>
        </is>
      </c>
    </row>
    <row r="30" ht="19.5" customHeight="1" s="1">
      <c r="C30" s="88" t="n"/>
      <c r="D30" s="55" t="n"/>
      <c r="E30" s="55" t="n"/>
      <c r="F30" s="55" t="n"/>
    </row>
    <row r="31" ht="19.5" customHeight="1" s="1">
      <c r="C31" s="88" t="n"/>
      <c r="D31" s="56" t="n"/>
    </row>
    <row r="32" ht="19.5" customHeight="1" s="1">
      <c r="C32" s="88" t="n"/>
      <c r="D32" s="56" t="n"/>
    </row>
    <row r="33" ht="19.5" customHeight="1" s="1">
      <c r="C33" s="88" t="n"/>
      <c r="D33" s="56" t="n"/>
      <c r="E33" s="91" t="n"/>
      <c r="F33" s="58" t="n"/>
    </row>
  </sheetData>
  <mergeCells count="13">
    <mergeCell ref="D27:F27"/>
    <mergeCell ref="B25:C25"/>
    <mergeCell ref="C1:D2"/>
    <mergeCell ref="D29:E29"/>
    <mergeCell ref="G27:H27"/>
    <mergeCell ref="F28:F29"/>
    <mergeCell ref="E1:F2"/>
    <mergeCell ref="D28:E28"/>
    <mergeCell ref="D26:F26"/>
    <mergeCell ref="G25:H26"/>
    <mergeCell ref="B26:C26"/>
    <mergeCell ref="B27:C27"/>
    <mergeCell ref="D25:F25"/>
  </mergeCells>
  <dataValidations count="2">
    <dataValidation sqref="C6:C20 G6:G20" showDropDown="0" showInputMessage="1" showErrorMessage="1" allowBlank="0" type="list">
      <formula1>$J$4:$J$8</formula1>
    </dataValidation>
    <dataValidation sqref="D30:D33" showDropDown="0" showInputMessage="1" showErrorMessage="1" allowBlank="0" type="list">
      <formula1>$J$4:$J$7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topLeftCell="A5" workbookViewId="0">
      <selection activeCell="H12" sqref="H12"/>
    </sheetView>
  </sheetViews>
  <sheetFormatPr baseColWidth="8" defaultColWidth="9" defaultRowHeight="14.25"/>
  <cols>
    <col width="17.25" customWidth="1" style="1" min="3" max="3"/>
    <col width="11.625" customWidth="1" style="1" min="6" max="6"/>
    <col width="15.375" customWidth="1" style="1" min="7" max="7"/>
    <col width="10.875" customWidth="1" style="1" min="8" max="8"/>
  </cols>
  <sheetData>
    <row r="1">
      <c r="C1" s="2" t="inlineStr">
        <is>
          <t>5月</t>
        </is>
      </c>
      <c r="E1" s="3" t="inlineStr">
        <is>
          <t>余立傑</t>
        </is>
      </c>
    </row>
    <row r="2">
      <c r="A2" s="4" t="n"/>
    </row>
    <row r="3" ht="24.75" customHeight="1" s="1">
      <c r="A3" s="5" t="n"/>
      <c r="C3" s="68" t="n"/>
      <c r="D3" s="7" t="n"/>
    </row>
    <row r="4" ht="19.5" customHeight="1" s="1">
      <c r="A4" s="8" t="n"/>
      <c r="C4" s="68" t="n"/>
      <c r="D4" s="7" t="n"/>
    </row>
    <row r="5" ht="21" customHeight="1" s="1">
      <c r="B5" s="69" t="inlineStr">
        <is>
          <t>日付</t>
        </is>
      </c>
      <c r="C5" s="10" t="inlineStr">
        <is>
          <t>備考</t>
        </is>
      </c>
      <c r="D5" s="10" t="inlineStr">
        <is>
          <t>金額</t>
        </is>
      </c>
      <c r="F5" s="69" t="inlineStr">
        <is>
          <t>日付</t>
        </is>
      </c>
      <c r="G5" s="10" t="inlineStr">
        <is>
          <t>備考</t>
        </is>
      </c>
      <c r="H5" s="10" t="inlineStr">
        <is>
          <t>金額</t>
        </is>
      </c>
    </row>
    <row r="6" ht="24" customHeight="1" s="1">
      <c r="A6" s="0" t="n">
        <v>1</v>
      </c>
      <c r="B6" s="102" t="inlineStr">
        <is>
          <t>05/06</t>
        </is>
      </c>
      <c r="C6" s="12" t="inlineStr">
        <is>
          <t>昼食（未）</t>
        </is>
      </c>
      <c r="D6" s="103" t="n">
        <v>233</v>
      </c>
      <c r="E6" s="0" t="n">
        <v>16</v>
      </c>
      <c r="F6" s="74" t="n"/>
      <c r="G6" s="15" t="n"/>
      <c r="H6" s="104" t="n"/>
    </row>
    <row r="7" ht="24" customHeight="1" s="1">
      <c r="A7" s="0" t="n">
        <v>2</v>
      </c>
      <c r="B7" s="113" t="inlineStr">
        <is>
          <t>05/07</t>
        </is>
      </c>
      <c r="C7" s="12" t="inlineStr">
        <is>
          <t>昼食（未）</t>
        </is>
      </c>
      <c r="D7" s="114" t="n">
        <v>238</v>
      </c>
      <c r="E7" s="0" t="n">
        <v>17</v>
      </c>
      <c r="F7" s="74" t="n"/>
      <c r="G7" s="15" t="n"/>
      <c r="H7" s="104" t="n"/>
    </row>
    <row r="8" ht="24" customHeight="1" s="1">
      <c r="A8" s="0" t="n">
        <v>3</v>
      </c>
      <c r="B8" s="113" t="inlineStr">
        <is>
          <t>05/07</t>
        </is>
      </c>
      <c r="C8" s="15" t="inlineStr">
        <is>
          <t>昼食（未）</t>
        </is>
      </c>
      <c r="D8" s="114" t="n">
        <v>45</v>
      </c>
      <c r="E8" s="0" t="n">
        <v>18</v>
      </c>
      <c r="F8" s="92" t="n"/>
      <c r="G8" s="15" t="n"/>
      <c r="H8" s="104" t="n"/>
    </row>
    <row r="9" ht="24" customHeight="1" s="1">
      <c r="A9" s="0" t="n">
        <v>4</v>
      </c>
      <c r="B9" s="74" t="n"/>
      <c r="C9" s="15" t="n"/>
      <c r="D9" s="104" t="n"/>
      <c r="E9" s="0" t="n">
        <v>19</v>
      </c>
      <c r="F9" s="74" t="n"/>
      <c r="G9" s="15" t="n"/>
      <c r="H9" s="104" t="n"/>
    </row>
    <row r="10" ht="24" customHeight="1" s="1">
      <c r="A10" s="0" t="n">
        <v>5</v>
      </c>
      <c r="B10" s="74" t="n"/>
      <c r="C10" s="15" t="n"/>
      <c r="D10" s="104" t="n"/>
      <c r="E10" s="0" t="n">
        <v>20</v>
      </c>
      <c r="F10" s="74" t="n"/>
      <c r="G10" s="15" t="n"/>
      <c r="H10" s="104" t="n"/>
    </row>
    <row r="11" ht="24" customHeight="1" s="1">
      <c r="A11" s="0" t="n">
        <v>6</v>
      </c>
      <c r="B11" s="74" t="n"/>
      <c r="C11" s="15" t="n"/>
      <c r="D11" s="104" t="n"/>
      <c r="E11" s="0" t="n">
        <v>21</v>
      </c>
      <c r="F11" s="92" t="n"/>
      <c r="G11" s="15" t="n"/>
      <c r="H11" s="104" t="n"/>
    </row>
    <row r="12" ht="24" customHeight="1" s="1">
      <c r="A12" s="0" t="n">
        <v>7</v>
      </c>
      <c r="B12" s="74" t="n"/>
      <c r="C12" s="15" t="n"/>
      <c r="D12" s="104" t="n"/>
      <c r="E12" s="0" t="n">
        <v>22</v>
      </c>
      <c r="F12" s="92" t="n"/>
      <c r="G12" s="15" t="n"/>
      <c r="H12" s="104" t="n"/>
    </row>
    <row r="13" ht="24" customHeight="1" s="1">
      <c r="A13" s="0" t="n">
        <v>8</v>
      </c>
      <c r="B13" s="74" t="n"/>
      <c r="C13" s="15" t="n"/>
      <c r="D13" s="104" t="n"/>
      <c r="E13" s="0" t="n">
        <v>23</v>
      </c>
      <c r="F13" s="98" t="n"/>
      <c r="G13" s="15" t="n"/>
      <c r="H13" s="104" t="n"/>
    </row>
    <row r="14" ht="24" customHeight="1" s="1">
      <c r="A14" s="0" t="n">
        <v>9</v>
      </c>
      <c r="B14" s="92" t="n"/>
      <c r="C14" s="15" t="n"/>
      <c r="D14" s="104" t="n"/>
      <c r="E14" s="0" t="n">
        <v>24</v>
      </c>
      <c r="F14" s="98" t="n"/>
      <c r="G14" s="15" t="n"/>
      <c r="H14" s="104" t="n"/>
    </row>
    <row r="15" ht="24" customHeight="1" s="1">
      <c r="A15" s="0" t="n">
        <v>10</v>
      </c>
      <c r="B15" s="74" t="n"/>
      <c r="C15" s="15" t="n"/>
      <c r="D15" s="104" t="n"/>
      <c r="E15" s="0" t="n">
        <v>25</v>
      </c>
      <c r="F15" s="95" t="n"/>
      <c r="G15" s="20" t="n"/>
      <c r="H15" s="105" t="n"/>
    </row>
    <row r="16" ht="24" customHeight="1" s="1">
      <c r="A16" s="0" t="n">
        <v>11</v>
      </c>
      <c r="B16" s="92" t="n"/>
      <c r="C16" s="15" t="n"/>
      <c r="D16" s="105" t="n"/>
      <c r="E16" s="0" t="n">
        <v>26</v>
      </c>
      <c r="F16" s="95" t="n"/>
      <c r="G16" s="22" t="n"/>
      <c r="H16" s="105" t="n"/>
    </row>
    <row r="17" ht="24" customHeight="1" s="1">
      <c r="A17" s="0" t="n">
        <v>12</v>
      </c>
      <c r="B17" s="92" t="n"/>
      <c r="C17" s="15" t="n"/>
      <c r="D17" s="104" t="n"/>
      <c r="E17" s="0" t="n">
        <v>27</v>
      </c>
      <c r="F17" s="92" t="n"/>
      <c r="G17" s="23" t="n"/>
      <c r="H17" s="106" t="n"/>
    </row>
    <row r="18" ht="24" customHeight="1" s="1">
      <c r="A18" s="0" t="n">
        <v>13</v>
      </c>
      <c r="B18" s="95" t="n"/>
      <c r="C18" s="20" t="n"/>
      <c r="D18" s="104" t="n"/>
      <c r="E18" s="0" t="n">
        <v>28</v>
      </c>
      <c r="F18" s="107" t="n"/>
      <c r="G18" s="22" t="n"/>
      <c r="H18" s="108" t="n"/>
    </row>
    <row r="19" ht="24" customHeight="1" s="1">
      <c r="A19" s="0" t="n">
        <v>14</v>
      </c>
      <c r="B19" s="92" t="n"/>
      <c r="C19" s="83" t="n"/>
      <c r="D19" s="99" t="n"/>
      <c r="E19" s="0" t="n">
        <v>29</v>
      </c>
      <c r="F19" s="98" t="n"/>
      <c r="G19" s="23" t="n"/>
      <c r="H19" s="106" t="n"/>
    </row>
    <row r="20" ht="24" customHeight="1" s="1">
      <c r="A20" s="0" t="n">
        <v>15</v>
      </c>
      <c r="B20" s="92" t="n"/>
      <c r="C20" s="83" t="n"/>
      <c r="D20" s="104" t="n"/>
      <c r="E20" s="0" t="n">
        <v>30</v>
      </c>
      <c r="F20" s="92" t="n"/>
      <c r="G20" s="23" t="n"/>
      <c r="H20" s="106" t="n"/>
    </row>
    <row r="21" ht="18" customHeight="1" s="1">
      <c r="C21" s="68" t="n"/>
      <c r="D21" s="7" t="n"/>
      <c r="F21" s="28" t="n"/>
      <c r="G21" s="0" t="n"/>
      <c r="H21" s="109" t="n"/>
    </row>
    <row r="22" ht="18" customHeight="1" s="1">
      <c r="C22" s="68" t="n"/>
      <c r="D22" s="7" t="n"/>
      <c r="F22" s="30" t="n"/>
      <c r="G22" s="0" t="n"/>
      <c r="H22" s="109" t="n"/>
    </row>
    <row r="23">
      <c r="C23" s="68" t="n"/>
      <c r="D23" s="7" t="n"/>
      <c r="F23" s="0" t="n"/>
      <c r="G23" s="0" t="n"/>
      <c r="H23" s="0" t="n"/>
    </row>
    <row r="24">
      <c r="C24" s="68" t="n"/>
      <c r="D24" s="7" t="n"/>
      <c r="F24" s="0" t="n"/>
      <c r="G24" s="0" t="n"/>
      <c r="H24" s="0" t="n"/>
    </row>
    <row r="25" ht="24" customHeight="1" s="1">
      <c r="B25" s="31" t="inlineStr">
        <is>
          <t>交通費（未）</t>
        </is>
      </c>
      <c r="C25" s="32" t="n"/>
      <c r="D25" s="31" t="inlineStr">
        <is>
          <t>昼食（未）</t>
        </is>
      </c>
      <c r="F25" s="32" t="n"/>
      <c r="G25" s="33" t="inlineStr">
        <is>
          <t>合計金額</t>
        </is>
      </c>
      <c r="H25" s="32" t="n"/>
    </row>
    <row r="26" ht="24" customHeight="1" s="1">
      <c r="B26" s="31" t="inlineStr">
        <is>
          <t>合計金額</t>
        </is>
      </c>
      <c r="C26" s="32" t="n"/>
      <c r="D26" s="31" t="inlineStr">
        <is>
          <t xml:space="preserve">合計金額= </t>
        </is>
      </c>
      <c r="F26" s="32" t="n"/>
      <c r="G26" s="34" t="n"/>
      <c r="H26" s="32" t="n"/>
    </row>
    <row r="27" ht="25.5" customHeight="1" s="1">
      <c r="B27" s="110">
        <f>SUMIFS(D6:D20,C6:C20,"交通費（未）")+SUMIFS(H6:H20,G6:G20,"交通費（未）")</f>
        <v/>
      </c>
      <c r="C27" s="32" t="n"/>
      <c r="D27" s="101">
        <f>SUMIFS(D6:D20,C6:C20,"昼食（未）")+SUMIFS(H6:H20,G6:G20,"昼食（未）")</f>
        <v/>
      </c>
      <c r="F27" s="32" t="n"/>
      <c r="G27" s="85">
        <f>SUM(B27:F27)</f>
        <v/>
      </c>
      <c r="H27" s="32" t="n"/>
    </row>
    <row r="28" ht="24" customHeight="1" s="1">
      <c r="C28" s="86" t="n"/>
      <c r="D28" s="39" t="inlineStr">
        <is>
          <t>昼食支給</t>
        </is>
      </c>
      <c r="F28" s="111" t="n"/>
    </row>
    <row r="29" ht="24" customHeight="1" s="1">
      <c r="C29" s="88" t="n"/>
      <c r="D29" s="89" t="inlineStr">
        <is>
          <t>合計金額</t>
        </is>
      </c>
      <c r="F29" s="112">
        <f t="array" ref="F29">SUM(IF((C6:C20="昼食（未）")*(D6:D20&gt;800),800,IF(C6:C20="昼食（未）",D6:D20,0)))+SUM(IF((G6:G20="昼食（未）")*(H6:H20&gt;800),800,IF(G6:G20="昼食（未）",H6:H20,0)))</f>
        <v/>
      </c>
    </row>
    <row r="30">
      <c r="C30" s="0" t="n"/>
    </row>
  </sheetData>
  <mergeCells count="12">
    <mergeCell ref="D27:F27"/>
    <mergeCell ref="B25:C25"/>
    <mergeCell ref="C1:D2"/>
    <mergeCell ref="D29:E29"/>
    <mergeCell ref="G27:H27"/>
    <mergeCell ref="E1:F2"/>
    <mergeCell ref="G25:H26"/>
    <mergeCell ref="D28:E28"/>
    <mergeCell ref="D26:F26"/>
    <mergeCell ref="B26:C26"/>
    <mergeCell ref="B27:C27"/>
    <mergeCell ref="D25:F25"/>
  </mergeCells>
  <dataValidations count="1">
    <dataValidation sqref="C6:C20 G6:G20" showDropDown="0" showInputMessage="1" showErrorMessage="1" allowBlank="0" type="list">
      <formula1>$J$4:$J$8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tsuji</dc:creator>
  <dcterms:created xsi:type="dcterms:W3CDTF">2023-04-11T04:50:00Z</dcterms:created>
  <dcterms:modified xsi:type="dcterms:W3CDTF">2023-05-07T14:11:29Z</dcterms:modified>
  <cp:lastModifiedBy xml:space="preserve">      Tenster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8CD6BCB0798243F0A2EB13F29CD009DB_12</vt:lpwstr>
  </property>
  <property name="KSOProductBuildVer" fmtid="{D5CDD505-2E9C-101B-9397-08002B2CF9AE}" pid="3">
    <vt:lpwstr>2052-11.1.0.14309</vt:lpwstr>
  </property>
</Properties>
</file>