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3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4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5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hidePivotFieldList="1"/>
  <mc:AlternateContent xmlns:mc="http://schemas.openxmlformats.org/markup-compatibility/2006">
    <mc:Choice Requires="x15">
      <x15ac:absPath xmlns:x15ac="http://schemas.microsoft.com/office/spreadsheetml/2010/11/ac" url="C:\code\Consensus\analysis\"/>
    </mc:Choice>
  </mc:AlternateContent>
  <xr:revisionPtr revIDLastSave="0" documentId="13_ncr:1_{80C107C2-3809-4A72-BFA4-6D60262078DB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beat_up" sheetId="1" r:id="rId1"/>
    <sheet name="Sheet1" sheetId="11" r:id="rId2"/>
    <sheet name="beat_down" sheetId="2" r:id="rId3"/>
    <sheet name="miss_up" sheetId="3" r:id="rId4"/>
    <sheet name="miss_down" sheetId="4" r:id="rId5"/>
    <sheet name="summary" sheetId="9" r:id="rId6"/>
    <sheet name="average_retrace_rate" sheetId="7" r:id="rId7"/>
    <sheet name="recover_date" sheetId="10" r:id="rId8"/>
  </sheets>
  <definedNames>
    <definedName name="_xlnm._FilterDatabase" localSheetId="2" hidden="1">beat_down!$A$1:$H$100</definedName>
    <definedName name="_xlnm._FilterDatabase" localSheetId="0" hidden="1">beat_up!$A$1:$H$143</definedName>
    <definedName name="_xlnm._FilterDatabase" localSheetId="4" hidden="1">miss_down!$A$1:$H$12</definedName>
    <definedName name="_xlchart.v1.0" hidden="1">beat_up!$E$2:$E$143</definedName>
    <definedName name="_xlchart.v1.1" hidden="1">beat_up!$E$2:$E$143</definedName>
    <definedName name="_xlchart.v1.2" hidden="1">beat_down!$E$2:$E$100</definedName>
    <definedName name="_xlchart.v1.3" hidden="1">miss_down!$E$2:$E$12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" i="9" l="1"/>
  <c r="D9" i="9"/>
  <c r="B9" i="9"/>
  <c r="I4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3" i="10"/>
  <c r="D3" i="9"/>
  <c r="D4" i="9"/>
  <c r="D5" i="9"/>
  <c r="D2" i="9"/>
  <c r="K3" i="4"/>
  <c r="K2" i="4"/>
  <c r="K4" i="3"/>
  <c r="K3" i="3"/>
  <c r="K2" i="3"/>
  <c r="K3" i="2"/>
  <c r="K2" i="2"/>
  <c r="K3" i="1"/>
  <c r="K2" i="1"/>
  <c r="K4" i="1" s="1"/>
  <c r="M40" i="7"/>
  <c r="M39" i="7"/>
  <c r="M38" i="7"/>
  <c r="M37" i="7"/>
  <c r="M36" i="7"/>
  <c r="M35" i="7"/>
  <c r="M34" i="7"/>
  <c r="M33" i="7"/>
  <c r="M32" i="7"/>
  <c r="M31" i="7"/>
  <c r="M30" i="7"/>
  <c r="M29" i="7"/>
  <c r="M28" i="7"/>
  <c r="M27" i="7"/>
  <c r="M26" i="7"/>
  <c r="M25" i="7"/>
  <c r="M24" i="7"/>
  <c r="M20" i="7"/>
  <c r="M21" i="7"/>
  <c r="M4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3" i="7"/>
  <c r="N8" i="7"/>
  <c r="N6" i="7"/>
  <c r="N4" i="7"/>
  <c r="N3" i="7"/>
  <c r="O4" i="7"/>
  <c r="O5" i="7"/>
  <c r="O6" i="7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3" i="7"/>
  <c r="N5" i="7"/>
  <c r="N7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K4" i="4" l="1"/>
  <c r="K4" i="2"/>
</calcChain>
</file>

<file path=xl/sharedStrings.xml><?xml version="1.0" encoding="utf-8"?>
<sst xmlns="http://schemas.openxmlformats.org/spreadsheetml/2006/main" count="371" uniqueCount="56">
  <si>
    <t>security_name</t>
  </si>
  <si>
    <t>ann_date</t>
  </si>
  <si>
    <t>next_ann_date</t>
  </si>
  <si>
    <t>surprise</t>
  </si>
  <si>
    <t>retrace_date</t>
  </si>
  <si>
    <t>retrace_rate</t>
  </si>
  <si>
    <t>recover_date</t>
  </si>
  <si>
    <t>trend</t>
  </si>
  <si>
    <t>NVDA US Equity</t>
  </si>
  <si>
    <t>TXN US Equity</t>
  </si>
  <si>
    <t>QCOM US Equity</t>
  </si>
  <si>
    <t>AMD US Equity</t>
  </si>
  <si>
    <t>AMAT US Equity</t>
  </si>
  <si>
    <t>ADI US Equity</t>
  </si>
  <si>
    <t>MU US Equity</t>
  </si>
  <si>
    <t>LRCX US Equity</t>
  </si>
  <si>
    <t>INTC US Equity</t>
  </si>
  <si>
    <t>KLAC US Equity</t>
  </si>
  <si>
    <t>MRVL US Equity</t>
  </si>
  <si>
    <t>MPWR US Equity</t>
  </si>
  <si>
    <t>MCHP US Equity</t>
  </si>
  <si>
    <t>GFS US Equity</t>
  </si>
  <si>
    <t>ON US Equity</t>
  </si>
  <si>
    <t>TER US Equity</t>
  </si>
  <si>
    <t>ENTG US Equity</t>
  </si>
  <si>
    <t>COHR US Equity</t>
  </si>
  <si>
    <t>Average_retrace_rate</t>
  </si>
  <si>
    <t>Retrace_date</t>
  </si>
  <si>
    <t>beat_up</t>
  </si>
  <si>
    <t>beat_down</t>
  </si>
  <si>
    <t>miss_down</t>
  </si>
  <si>
    <t>beat up</t>
  </si>
  <si>
    <t>beat down</t>
  </si>
  <si>
    <t>miss down</t>
  </si>
  <si>
    <t>total</t>
    <phoneticPr fontId="3" type="noConversion"/>
  </si>
  <si>
    <t>retrace</t>
    <phoneticPr fontId="3" type="noConversion"/>
  </si>
  <si>
    <t>not retrace</t>
    <phoneticPr fontId="3" type="noConversion"/>
  </si>
  <si>
    <t>counts</t>
    <phoneticPr fontId="3" type="noConversion"/>
  </si>
  <si>
    <t>beat up</t>
    <phoneticPr fontId="3" type="noConversion"/>
  </si>
  <si>
    <t>beat down</t>
    <phoneticPr fontId="3" type="noConversion"/>
  </si>
  <si>
    <t>miss up</t>
    <phoneticPr fontId="3" type="noConversion"/>
  </si>
  <si>
    <t>miss down</t>
    <phoneticPr fontId="3" type="noConversion"/>
  </si>
  <si>
    <t>Retrace Date</t>
    <phoneticPr fontId="3" type="noConversion"/>
  </si>
  <si>
    <t>recovery rate</t>
    <phoneticPr fontId="3" type="noConversion"/>
  </si>
  <si>
    <t>Total Sample Size</t>
  </si>
  <si>
    <t># of periods retraced</t>
  </si>
  <si>
    <t># of periods not retraced</t>
  </si>
  <si>
    <t>%Mix of periods not retraced (Monotonic)</t>
  </si>
  <si>
    <t>Average Peak Gain</t>
  </si>
  <si>
    <t>Average Trough Loss</t>
  </si>
  <si>
    <t>Average Recover Period</t>
  </si>
  <si>
    <t>Correlations (Beat up)</t>
  </si>
  <si>
    <t>Correlations (Miss down)</t>
  </si>
  <si>
    <t>retrace date</t>
  </si>
  <si>
    <t>trough loss</t>
  </si>
  <si>
    <t>peak Gain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</si>
</sst>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\-mm\-dd\ hh:mm:ss"/>
    <numFmt numFmtId="165" formatCode="0.000"/>
    <numFmt numFmtId="166" formatCode="0.000_ "/>
    <numFmt numFmtId="167" formatCode="0.0_ "/>
  </numFmts>
  <fonts count="6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  <font>
      <sz val="9"/>
      <name val="Calibri"/>
      <family val="3"/>
      <charset val="134"/>
      <scheme val="minor"/>
    </font>
    <font>
      <sz val="11"/>
      <color theme="1"/>
      <name val="Calibri"/>
      <family val="2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165" fontId="0" fillId="0" borderId="0" xfId="0" applyNumberFormat="1"/>
    <xf numFmtId="0" fontId="2" fillId="0" borderId="0" xfId="0" applyFont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4" fillId="0" borderId="0" xfId="0" applyFont="1"/>
    <xf numFmtId="0" fontId="4" fillId="0" borderId="0" xfId="0" applyFont="1" applyAlignment="1">
      <alignment horizontal="center"/>
    </xf>
    <xf numFmtId="10" fontId="4" fillId="0" borderId="0" xfId="0" applyNumberFormat="1" applyFont="1" applyAlignment="1">
      <alignment horizontal="center"/>
    </xf>
    <xf numFmtId="166" fontId="0" fillId="0" borderId="0" xfId="0" applyNumberFormat="1"/>
    <xf numFmtId="167" fontId="4" fillId="0" borderId="0" xfId="0" applyNumberFormat="1" applyFont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0" fillId="0" borderId="4" xfId="0" applyFill="1" applyBorder="1" applyAlignment="1"/>
    <xf numFmtId="0" fontId="5" fillId="0" borderId="5" xfId="0" applyFont="1" applyFill="1" applyBorder="1" applyAlignment="1">
      <alignment horizontal="center"/>
    </xf>
    <xf numFmtId="2" fontId="0" fillId="0" borderId="0" xfId="0" applyNumberFormat="1" applyFill="1" applyBorder="1" applyAlignment="1"/>
    <xf numFmtId="2" fontId="0" fillId="0" borderId="4" xfId="0" applyNumberFormat="1" applyFill="1" applyBorder="1" applyAlignment="1"/>
    <xf numFmtId="0" fontId="0" fillId="0" borderId="4" xfId="0" applyBorder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/>
              <a:t>Distribution of the four situations</a:t>
            </a:r>
            <a:endParaRPr lang="zh-CN" altLang="en-US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 alt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198-4FCF-BB9A-152A1866C41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198-4FCF-BB9A-152A1866C41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198-4FCF-BB9A-152A1866C41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198-4FCF-BB9A-152A1866C41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summary!$A$2:$A$5</c:f>
              <c:strCache>
                <c:ptCount val="4"/>
                <c:pt idx="0">
                  <c:v>beat up</c:v>
                </c:pt>
                <c:pt idx="1">
                  <c:v>beat down</c:v>
                </c:pt>
                <c:pt idx="2">
                  <c:v>miss up</c:v>
                </c:pt>
                <c:pt idx="3">
                  <c:v>miss down</c:v>
                </c:pt>
              </c:strCache>
            </c:strRef>
          </c:cat>
          <c:val>
            <c:numRef>
              <c:f>summary!$B$2:$B$5</c:f>
              <c:numCache>
                <c:formatCode>General</c:formatCode>
                <c:ptCount val="4"/>
                <c:pt idx="0">
                  <c:v>107</c:v>
                </c:pt>
                <c:pt idx="1">
                  <c:v>89</c:v>
                </c:pt>
                <c:pt idx="2">
                  <c:v>3</c:v>
                </c:pt>
                <c:pt idx="3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6A-4012-B4BF-EDF9F7F0ABB5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4.1845778893022989E-2"/>
                  <c:y val="-0.4369468280694787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average_retrace_rate!$L$24:$L$40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xVal>
          <c:yVal>
            <c:numRef>
              <c:f>average_retrace_rate!$M$24:$M$40</c:f>
              <c:numCache>
                <c:formatCode>General</c:formatCode>
                <c:ptCount val="17"/>
                <c:pt idx="0">
                  <c:v>4.9007893162985566E-2</c:v>
                </c:pt>
                <c:pt idx="1">
                  <c:v>8.5995637919365209E-2</c:v>
                </c:pt>
                <c:pt idx="2">
                  <c:v>0.15088283854986759</c:v>
                </c:pt>
                <c:pt idx="3">
                  <c:v>0.12876729255530112</c:v>
                </c:pt>
                <c:pt idx="4">
                  <c:v>7.2542592885441681E-2</c:v>
                </c:pt>
                <c:pt idx="5">
                  <c:v>0.11362987016401097</c:v>
                </c:pt>
                <c:pt idx="6">
                  <c:v>0.12455481579421934</c:v>
                </c:pt>
                <c:pt idx="7">
                  <c:v>9.9216802678805824E-2</c:v>
                </c:pt>
                <c:pt idx="8">
                  <c:v>0.13742223177204599</c:v>
                </c:pt>
                <c:pt idx="9">
                  <c:v>0.11563736097085214</c:v>
                </c:pt>
                <c:pt idx="10">
                  <c:v>0.35945442400687055</c:v>
                </c:pt>
                <c:pt idx="11">
                  <c:v>0.1366876348666341</c:v>
                </c:pt>
                <c:pt idx="12">
                  <c:v>0.15652388419362745</c:v>
                </c:pt>
                <c:pt idx="13">
                  <c:v>0.18132466710464598</c:v>
                </c:pt>
                <c:pt idx="14">
                  <c:v>0.13521796048667695</c:v>
                </c:pt>
                <c:pt idx="15">
                  <c:v>0.18226924154303545</c:v>
                </c:pt>
                <c:pt idx="16">
                  <c:v>0.25418577723599939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4B-4839-8C86-46FE5D5D74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5701183"/>
        <c:axId val="1615699263"/>
      </c:scatterChart>
      <c:valAx>
        <c:axId val="1615701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5699263"/>
        <c:crosses val="autoZero"/>
        <c:crossBetween val="midCat"/>
      </c:valAx>
      <c:valAx>
        <c:axId val="1615699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57011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4.7653482967762291E-2"/>
                  <c:y val="-0.5039067880037159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average_retrace_rate!$A$3:$A$109</c:f>
              <c:numCache>
                <c:formatCode>General</c:formatCode>
                <c:ptCount val="107"/>
                <c:pt idx="0">
                  <c:v>11</c:v>
                </c:pt>
                <c:pt idx="1">
                  <c:v>6</c:v>
                </c:pt>
                <c:pt idx="2">
                  <c:v>17</c:v>
                </c:pt>
                <c:pt idx="3">
                  <c:v>12</c:v>
                </c:pt>
                <c:pt idx="4">
                  <c:v>10</c:v>
                </c:pt>
                <c:pt idx="5">
                  <c:v>3</c:v>
                </c:pt>
                <c:pt idx="6">
                  <c:v>7</c:v>
                </c:pt>
                <c:pt idx="7">
                  <c:v>10</c:v>
                </c:pt>
                <c:pt idx="8">
                  <c:v>15</c:v>
                </c:pt>
                <c:pt idx="9">
                  <c:v>10</c:v>
                </c:pt>
                <c:pt idx="10">
                  <c:v>17</c:v>
                </c:pt>
                <c:pt idx="11">
                  <c:v>2</c:v>
                </c:pt>
                <c:pt idx="12">
                  <c:v>14</c:v>
                </c:pt>
                <c:pt idx="13">
                  <c:v>6</c:v>
                </c:pt>
                <c:pt idx="14">
                  <c:v>6</c:v>
                </c:pt>
                <c:pt idx="15">
                  <c:v>1</c:v>
                </c:pt>
                <c:pt idx="16">
                  <c:v>4</c:v>
                </c:pt>
                <c:pt idx="17">
                  <c:v>1</c:v>
                </c:pt>
                <c:pt idx="18">
                  <c:v>2</c:v>
                </c:pt>
                <c:pt idx="19">
                  <c:v>11</c:v>
                </c:pt>
                <c:pt idx="20">
                  <c:v>1</c:v>
                </c:pt>
                <c:pt idx="21">
                  <c:v>1</c:v>
                </c:pt>
                <c:pt idx="22">
                  <c:v>2</c:v>
                </c:pt>
                <c:pt idx="23">
                  <c:v>16</c:v>
                </c:pt>
                <c:pt idx="24">
                  <c:v>7</c:v>
                </c:pt>
                <c:pt idx="25">
                  <c:v>10</c:v>
                </c:pt>
                <c:pt idx="26">
                  <c:v>6</c:v>
                </c:pt>
                <c:pt idx="27">
                  <c:v>6</c:v>
                </c:pt>
                <c:pt idx="28">
                  <c:v>7</c:v>
                </c:pt>
                <c:pt idx="29">
                  <c:v>17</c:v>
                </c:pt>
                <c:pt idx="30">
                  <c:v>1</c:v>
                </c:pt>
                <c:pt idx="31">
                  <c:v>1</c:v>
                </c:pt>
                <c:pt idx="32">
                  <c:v>3</c:v>
                </c:pt>
                <c:pt idx="33">
                  <c:v>14</c:v>
                </c:pt>
                <c:pt idx="34">
                  <c:v>17</c:v>
                </c:pt>
                <c:pt idx="35">
                  <c:v>1</c:v>
                </c:pt>
                <c:pt idx="36">
                  <c:v>10</c:v>
                </c:pt>
                <c:pt idx="37">
                  <c:v>12</c:v>
                </c:pt>
                <c:pt idx="38">
                  <c:v>4</c:v>
                </c:pt>
                <c:pt idx="39">
                  <c:v>10</c:v>
                </c:pt>
                <c:pt idx="40">
                  <c:v>10</c:v>
                </c:pt>
                <c:pt idx="41">
                  <c:v>3</c:v>
                </c:pt>
                <c:pt idx="42">
                  <c:v>12</c:v>
                </c:pt>
                <c:pt idx="43">
                  <c:v>2</c:v>
                </c:pt>
                <c:pt idx="44">
                  <c:v>6</c:v>
                </c:pt>
                <c:pt idx="45">
                  <c:v>4</c:v>
                </c:pt>
                <c:pt idx="46">
                  <c:v>3</c:v>
                </c:pt>
                <c:pt idx="47">
                  <c:v>17</c:v>
                </c:pt>
                <c:pt idx="48">
                  <c:v>5</c:v>
                </c:pt>
                <c:pt idx="49">
                  <c:v>13</c:v>
                </c:pt>
                <c:pt idx="50">
                  <c:v>1</c:v>
                </c:pt>
                <c:pt idx="51">
                  <c:v>12</c:v>
                </c:pt>
                <c:pt idx="52">
                  <c:v>10</c:v>
                </c:pt>
                <c:pt idx="53">
                  <c:v>1</c:v>
                </c:pt>
                <c:pt idx="54">
                  <c:v>5</c:v>
                </c:pt>
                <c:pt idx="55">
                  <c:v>2</c:v>
                </c:pt>
                <c:pt idx="56">
                  <c:v>6</c:v>
                </c:pt>
                <c:pt idx="57">
                  <c:v>4</c:v>
                </c:pt>
                <c:pt idx="58">
                  <c:v>3</c:v>
                </c:pt>
                <c:pt idx="59">
                  <c:v>3</c:v>
                </c:pt>
                <c:pt idx="60">
                  <c:v>14</c:v>
                </c:pt>
                <c:pt idx="61">
                  <c:v>4</c:v>
                </c:pt>
                <c:pt idx="62">
                  <c:v>8</c:v>
                </c:pt>
                <c:pt idx="63">
                  <c:v>1</c:v>
                </c:pt>
                <c:pt idx="64">
                  <c:v>1</c:v>
                </c:pt>
                <c:pt idx="65">
                  <c:v>7</c:v>
                </c:pt>
                <c:pt idx="66">
                  <c:v>3</c:v>
                </c:pt>
                <c:pt idx="67">
                  <c:v>4</c:v>
                </c:pt>
                <c:pt idx="68">
                  <c:v>8</c:v>
                </c:pt>
                <c:pt idx="69">
                  <c:v>9</c:v>
                </c:pt>
                <c:pt idx="70">
                  <c:v>6</c:v>
                </c:pt>
                <c:pt idx="71">
                  <c:v>3</c:v>
                </c:pt>
                <c:pt idx="72">
                  <c:v>10</c:v>
                </c:pt>
                <c:pt idx="73">
                  <c:v>4</c:v>
                </c:pt>
                <c:pt idx="74">
                  <c:v>1</c:v>
                </c:pt>
                <c:pt idx="75">
                  <c:v>3</c:v>
                </c:pt>
                <c:pt idx="76">
                  <c:v>16</c:v>
                </c:pt>
                <c:pt idx="77">
                  <c:v>9</c:v>
                </c:pt>
                <c:pt idx="78">
                  <c:v>2</c:v>
                </c:pt>
                <c:pt idx="79">
                  <c:v>13</c:v>
                </c:pt>
                <c:pt idx="80">
                  <c:v>2</c:v>
                </c:pt>
                <c:pt idx="81">
                  <c:v>10</c:v>
                </c:pt>
                <c:pt idx="82">
                  <c:v>6</c:v>
                </c:pt>
                <c:pt idx="83">
                  <c:v>16</c:v>
                </c:pt>
                <c:pt idx="84">
                  <c:v>6</c:v>
                </c:pt>
                <c:pt idx="85">
                  <c:v>15</c:v>
                </c:pt>
                <c:pt idx="86">
                  <c:v>16</c:v>
                </c:pt>
                <c:pt idx="87">
                  <c:v>6</c:v>
                </c:pt>
                <c:pt idx="88">
                  <c:v>1</c:v>
                </c:pt>
                <c:pt idx="89">
                  <c:v>8</c:v>
                </c:pt>
                <c:pt idx="90">
                  <c:v>3</c:v>
                </c:pt>
                <c:pt idx="91">
                  <c:v>1</c:v>
                </c:pt>
                <c:pt idx="92">
                  <c:v>17</c:v>
                </c:pt>
                <c:pt idx="93">
                  <c:v>8</c:v>
                </c:pt>
                <c:pt idx="94">
                  <c:v>10</c:v>
                </c:pt>
                <c:pt idx="95">
                  <c:v>16</c:v>
                </c:pt>
                <c:pt idx="96">
                  <c:v>12</c:v>
                </c:pt>
                <c:pt idx="97">
                  <c:v>2</c:v>
                </c:pt>
                <c:pt idx="98">
                  <c:v>7</c:v>
                </c:pt>
                <c:pt idx="99">
                  <c:v>13</c:v>
                </c:pt>
                <c:pt idx="100">
                  <c:v>1</c:v>
                </c:pt>
                <c:pt idx="101">
                  <c:v>1</c:v>
                </c:pt>
                <c:pt idx="102">
                  <c:v>4</c:v>
                </c:pt>
                <c:pt idx="103">
                  <c:v>5</c:v>
                </c:pt>
                <c:pt idx="104">
                  <c:v>2</c:v>
                </c:pt>
                <c:pt idx="105">
                  <c:v>16</c:v>
                </c:pt>
                <c:pt idx="106">
                  <c:v>1</c:v>
                </c:pt>
              </c:numCache>
            </c:numRef>
          </c:xVal>
          <c:yVal>
            <c:numRef>
              <c:f>average_retrace_rate!$B$3:$B$109</c:f>
              <c:numCache>
                <c:formatCode>0.000</c:formatCode>
                <c:ptCount val="107"/>
                <c:pt idx="0">
                  <c:v>0.37344379890917723</c:v>
                </c:pt>
                <c:pt idx="1">
                  <c:v>4.7521011970455843E-2</c:v>
                </c:pt>
                <c:pt idx="2">
                  <c:v>0.43454057240159799</c:v>
                </c:pt>
                <c:pt idx="3">
                  <c:v>1.3255093530322819E-2</c:v>
                </c:pt>
                <c:pt idx="4">
                  <c:v>0.1819005643201384</c:v>
                </c:pt>
                <c:pt idx="5">
                  <c:v>0.16219809439397301</c:v>
                </c:pt>
                <c:pt idx="6">
                  <c:v>0.14509010665685931</c:v>
                </c:pt>
                <c:pt idx="7">
                  <c:v>5.6691992986557638E-2</c:v>
                </c:pt>
                <c:pt idx="8">
                  <c:v>5.7755443886097192E-2</c:v>
                </c:pt>
                <c:pt idx="9">
                  <c:v>0.1908893709327549</c:v>
                </c:pt>
                <c:pt idx="10">
                  <c:v>0.18187066974595839</c:v>
                </c:pt>
                <c:pt idx="11">
                  <c:v>0.16272247212986521</c:v>
                </c:pt>
                <c:pt idx="12">
                  <c:v>0.15269833374782391</c:v>
                </c:pt>
                <c:pt idx="13">
                  <c:v>7.978845711657849E-2</c:v>
                </c:pt>
                <c:pt idx="14">
                  <c:v>0.11755896667914641</c:v>
                </c:pt>
                <c:pt idx="15">
                  <c:v>6.8246587670616208E-3</c:v>
                </c:pt>
                <c:pt idx="16">
                  <c:v>8.2451903056550396E-2</c:v>
                </c:pt>
                <c:pt idx="17">
                  <c:v>1.7614710431345691E-2</c:v>
                </c:pt>
                <c:pt idx="18">
                  <c:v>2.8282304099636831E-2</c:v>
                </c:pt>
                <c:pt idx="19">
                  <c:v>0.34546504910456388</c:v>
                </c:pt>
                <c:pt idx="20">
                  <c:v>6.0025273799494613E-2</c:v>
                </c:pt>
                <c:pt idx="21">
                  <c:v>4.4738961704620453E-2</c:v>
                </c:pt>
                <c:pt idx="22">
                  <c:v>0.1110717239749499</c:v>
                </c:pt>
                <c:pt idx="23">
                  <c:v>0.28900112233445557</c:v>
                </c:pt>
                <c:pt idx="24">
                  <c:v>0.1211035471157291</c:v>
                </c:pt>
                <c:pt idx="25">
                  <c:v>0.1244376165916823</c:v>
                </c:pt>
                <c:pt idx="26">
                  <c:v>0.13760917965405031</c:v>
                </c:pt>
                <c:pt idx="27">
                  <c:v>0.30473470284521581</c:v>
                </c:pt>
                <c:pt idx="28">
                  <c:v>0.28250258837450071</c:v>
                </c:pt>
                <c:pt idx="29">
                  <c:v>0.3388259526261585</c:v>
                </c:pt>
                <c:pt idx="30">
                  <c:v>6.7599067599067683E-2</c:v>
                </c:pt>
                <c:pt idx="31">
                  <c:v>4.6066619418851908E-2</c:v>
                </c:pt>
                <c:pt idx="32">
                  <c:v>0.33716475095785448</c:v>
                </c:pt>
                <c:pt idx="33">
                  <c:v>0.1329532132580199</c:v>
                </c:pt>
                <c:pt idx="34">
                  <c:v>7.1038774533269525E-2</c:v>
                </c:pt>
                <c:pt idx="35">
                  <c:v>3.9188566159520703E-2</c:v>
                </c:pt>
                <c:pt idx="36">
                  <c:v>5.8279139569785032E-2</c:v>
                </c:pt>
                <c:pt idx="37">
                  <c:v>2.7573529411764709E-2</c:v>
                </c:pt>
                <c:pt idx="38">
                  <c:v>2.249965701742352E-2</c:v>
                </c:pt>
                <c:pt idx="39">
                  <c:v>0.13623529411764701</c:v>
                </c:pt>
                <c:pt idx="40">
                  <c:v>6.5939063210550389E-2</c:v>
                </c:pt>
                <c:pt idx="41">
                  <c:v>0.132167152575316</c:v>
                </c:pt>
                <c:pt idx="42">
                  <c:v>0.29722410291130669</c:v>
                </c:pt>
                <c:pt idx="43">
                  <c:v>0.1228108411040368</c:v>
                </c:pt>
                <c:pt idx="44">
                  <c:v>0.13725783689004839</c:v>
                </c:pt>
                <c:pt idx="45">
                  <c:v>6.6873596984729763E-2</c:v>
                </c:pt>
                <c:pt idx="46">
                  <c:v>7.5851851851851781E-2</c:v>
                </c:pt>
                <c:pt idx="47">
                  <c:v>0.37576875768757678</c:v>
                </c:pt>
                <c:pt idx="48">
                  <c:v>4.6215673141326158E-2</c:v>
                </c:pt>
                <c:pt idx="49">
                  <c:v>0.16901408450704231</c:v>
                </c:pt>
                <c:pt idx="50">
                  <c:v>8.1332912192040405E-2</c:v>
                </c:pt>
                <c:pt idx="51">
                  <c:v>0.1171740379092477</c:v>
                </c:pt>
                <c:pt idx="52">
                  <c:v>0.10561949898442791</c:v>
                </c:pt>
                <c:pt idx="53" formatCode="General">
                  <c:v>0.1055187637969095</c:v>
                </c:pt>
                <c:pt idx="54" formatCode="General">
                  <c:v>0.13905683192261181</c:v>
                </c:pt>
                <c:pt idx="55" formatCode="General">
                  <c:v>0.1228108411040368</c:v>
                </c:pt>
                <c:pt idx="56" formatCode="General">
                  <c:v>0.13725783689004839</c:v>
                </c:pt>
                <c:pt idx="57" formatCode="General">
                  <c:v>6.6873596984729763E-2</c:v>
                </c:pt>
                <c:pt idx="58" formatCode="General">
                  <c:v>7.5851851851851781E-2</c:v>
                </c:pt>
                <c:pt idx="59" formatCode="General">
                  <c:v>6.6196745102104174E-2</c:v>
                </c:pt>
                <c:pt idx="60" formatCode="General">
                  <c:v>0.25832245430809408</c:v>
                </c:pt>
                <c:pt idx="61" formatCode="General">
                  <c:v>0.1075979087750055</c:v>
                </c:pt>
                <c:pt idx="62" formatCode="General">
                  <c:v>0.14002114413250319</c:v>
                </c:pt>
                <c:pt idx="63" formatCode="General">
                  <c:v>3.0948801839242581E-3</c:v>
                </c:pt>
                <c:pt idx="64" formatCode="General">
                  <c:v>5.4287305122494509E-3</c:v>
                </c:pt>
                <c:pt idx="65" formatCode="General">
                  <c:v>4.9077836824007633E-2</c:v>
                </c:pt>
                <c:pt idx="66" formatCode="General">
                  <c:v>0.28832887512318739</c:v>
                </c:pt>
                <c:pt idx="67" formatCode="General">
                  <c:v>0.19986653319986661</c:v>
                </c:pt>
                <c:pt idx="68" formatCode="General">
                  <c:v>0.1117620549797206</c:v>
                </c:pt>
                <c:pt idx="69" formatCode="General">
                  <c:v>5.312868949232577E-2</c:v>
                </c:pt>
                <c:pt idx="70" formatCode="General">
                  <c:v>3.4069400630914883E-2</c:v>
                </c:pt>
                <c:pt idx="71" formatCode="General">
                  <c:v>0.10853293413173661</c:v>
                </c:pt>
                <c:pt idx="72" formatCode="General">
                  <c:v>0.16132381570408821</c:v>
                </c:pt>
                <c:pt idx="73" formatCode="General">
                  <c:v>0.19710771194971641</c:v>
                </c:pt>
                <c:pt idx="74" formatCode="General">
                  <c:v>0.13101281121585701</c:v>
                </c:pt>
                <c:pt idx="75" formatCode="General">
                  <c:v>0.166696604993713</c:v>
                </c:pt>
                <c:pt idx="76" formatCode="General">
                  <c:v>0.1147190008920607</c:v>
                </c:pt>
                <c:pt idx="77" formatCode="General">
                  <c:v>0.22171577405176621</c:v>
                </c:pt>
                <c:pt idx="78" formatCode="General">
                  <c:v>7.7417282364278833E-2</c:v>
                </c:pt>
                <c:pt idx="79" formatCode="General">
                  <c:v>0.15402800509183481</c:v>
                </c:pt>
                <c:pt idx="80" formatCode="General">
                  <c:v>4.6516956920256668E-2</c:v>
                </c:pt>
                <c:pt idx="81" formatCode="General">
                  <c:v>0.104326923076923</c:v>
                </c:pt>
                <c:pt idx="82" formatCode="General">
                  <c:v>7.0950468540830022E-2</c:v>
                </c:pt>
                <c:pt idx="83" formatCode="General">
                  <c:v>9.2206366630076822E-2</c:v>
                </c:pt>
                <c:pt idx="84" formatCode="General">
                  <c:v>7.8306264501160183E-2</c:v>
                </c:pt>
                <c:pt idx="85" formatCode="General">
                  <c:v>0.21268047708725671</c:v>
                </c:pt>
                <c:pt idx="86" formatCode="General">
                  <c:v>0.31663048198002608</c:v>
                </c:pt>
                <c:pt idx="87" formatCode="General">
                  <c:v>0.10487444608567199</c:v>
                </c:pt>
                <c:pt idx="88" formatCode="General">
                  <c:v>3.5602663405353847E-2</c:v>
                </c:pt>
                <c:pt idx="89" formatCode="General">
                  <c:v>0.1085445167077819</c:v>
                </c:pt>
                <c:pt idx="90" formatCode="General">
                  <c:v>9.5839524517087604E-2</c:v>
                </c:pt>
                <c:pt idx="91" formatCode="General">
                  <c:v>7.6399170861711524E-2</c:v>
                </c:pt>
                <c:pt idx="92" formatCode="General">
                  <c:v>0.1230699364214351</c:v>
                </c:pt>
                <c:pt idx="93" formatCode="General">
                  <c:v>3.6539494895217607E-2</c:v>
                </c:pt>
                <c:pt idx="94" formatCode="General">
                  <c:v>8.6367691184818796E-2</c:v>
                </c:pt>
                <c:pt idx="95" formatCode="General">
                  <c:v>0.17148843581271661</c:v>
                </c:pt>
                <c:pt idx="96" formatCode="General">
                  <c:v>0.2282114105705286</c:v>
                </c:pt>
                <c:pt idx="97" formatCode="General">
                  <c:v>4.3304603741854159E-2</c:v>
                </c:pt>
                <c:pt idx="98" formatCode="General">
                  <c:v>2.4999999999999911E-2</c:v>
                </c:pt>
                <c:pt idx="99" formatCode="General">
                  <c:v>0.1465295629820052</c:v>
                </c:pt>
                <c:pt idx="100" formatCode="General">
                  <c:v>9.4408133623820473E-3</c:v>
                </c:pt>
                <c:pt idx="101" formatCode="General">
                  <c:v>5.7705363204344244E-3</c:v>
                </c:pt>
                <c:pt idx="102" formatCode="General">
                  <c:v>0.2868674324743869</c:v>
                </c:pt>
                <c:pt idx="103" formatCode="General">
                  <c:v>3.2355273592387088E-2</c:v>
                </c:pt>
                <c:pt idx="104" formatCode="General">
                  <c:v>5.9023715835371658E-2</c:v>
                </c:pt>
                <c:pt idx="105" formatCode="General">
                  <c:v>0.10957004160887671</c:v>
                </c:pt>
                <c:pt idx="106" formatCode="General">
                  <c:v>9.7475044039929543E-2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68-47E8-BEC9-59A1C846F4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1851087"/>
        <c:axId val="1711851567"/>
      </c:scatterChart>
      <c:valAx>
        <c:axId val="1711851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851567"/>
        <c:crosses val="autoZero"/>
        <c:crossBetween val="midCat"/>
      </c:valAx>
      <c:valAx>
        <c:axId val="1711851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851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Trough Loss for Miss Down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 alt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182848056401709"/>
                  <c:y val="-0.2572077334263853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average_retrace_rate!$O$25:$O$31</c:f>
              <c:numCache>
                <c:formatCode>General</c:formatCode>
                <c:ptCount val="7"/>
                <c:pt idx="0">
                  <c:v>6.2982207526372455E-4</c:v>
                </c:pt>
                <c:pt idx="1">
                  <c:v>0.10280970625798209</c:v>
                </c:pt>
                <c:pt idx="2">
                  <c:v>3.7272155876807038E-2</c:v>
                </c:pt>
                <c:pt idx="3">
                  <c:v>0.13305869792224009</c:v>
                </c:pt>
                <c:pt idx="4">
                  <c:v>0.1155115511551156</c:v>
                </c:pt>
                <c:pt idx="5">
                  <c:v>0.21254355400696881</c:v>
                </c:pt>
                <c:pt idx="6">
                  <c:v>0.14782170737849401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F1-489C-B3C9-BD4983B30A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2462271"/>
        <c:axId val="1592452671"/>
      </c:scatterChart>
      <c:valAx>
        <c:axId val="1592462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92452671"/>
        <c:crosses val="autoZero"/>
        <c:crossBetween val="midCat"/>
      </c:valAx>
      <c:valAx>
        <c:axId val="1592452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92462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Peak Gain for Beat</a:t>
            </a:r>
            <a:r>
              <a:rPr lang="en-US" altLang="zh-CN" baseline="0"/>
              <a:t> Up 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 alt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7.4309817256981311E-2"/>
                  <c:y val="-0.424628357625509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average_retrace_rate!$L$46:$L$62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xVal>
          <c:yVal>
            <c:numRef>
              <c:f>average_retrace_rate!$M$46:$M$62</c:f>
              <c:numCache>
                <c:formatCode>0.00%</c:formatCode>
                <c:ptCount val="17"/>
                <c:pt idx="0">
                  <c:v>4.9007893162985566E-2</c:v>
                </c:pt>
                <c:pt idx="1">
                  <c:v>8.5995637919365209E-2</c:v>
                </c:pt>
                <c:pt idx="2">
                  <c:v>0.15088283854986759</c:v>
                </c:pt>
                <c:pt idx="3">
                  <c:v>0.12876729255530112</c:v>
                </c:pt>
                <c:pt idx="4">
                  <c:v>7.2542592885441681E-2</c:v>
                </c:pt>
                <c:pt idx="5">
                  <c:v>0.11362987016401097</c:v>
                </c:pt>
                <c:pt idx="6">
                  <c:v>0.12455481579421934</c:v>
                </c:pt>
                <c:pt idx="7">
                  <c:v>9.9216802678805824E-2</c:v>
                </c:pt>
                <c:pt idx="8">
                  <c:v>0.13742223177204599</c:v>
                </c:pt>
                <c:pt idx="9">
                  <c:v>0.11563736097085214</c:v>
                </c:pt>
                <c:pt idx="10">
                  <c:v>0.35945442400687055</c:v>
                </c:pt>
                <c:pt idx="11">
                  <c:v>0.1366876348666341</c:v>
                </c:pt>
                <c:pt idx="12">
                  <c:v>0.15652388419362745</c:v>
                </c:pt>
                <c:pt idx="13">
                  <c:v>0.18132466710464598</c:v>
                </c:pt>
                <c:pt idx="14">
                  <c:v>0.13521796048667695</c:v>
                </c:pt>
                <c:pt idx="15">
                  <c:v>0.18226924154303545</c:v>
                </c:pt>
                <c:pt idx="16">
                  <c:v>0.25418577723599939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20-488F-A1B8-25FC2292DB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1415375"/>
        <c:axId val="815829727"/>
      </c:scatterChart>
      <c:valAx>
        <c:axId val="1591415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5829727"/>
        <c:crosses val="autoZero"/>
        <c:crossBetween val="midCat"/>
      </c:valAx>
      <c:valAx>
        <c:axId val="815829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914153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Beat Up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 alt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recover_date!$A$3:$A$55</c:f>
              <c:numCache>
                <c:formatCode>General</c:formatCode>
                <c:ptCount val="53"/>
                <c:pt idx="0">
                  <c:v>6</c:v>
                </c:pt>
                <c:pt idx="1">
                  <c:v>12</c:v>
                </c:pt>
                <c:pt idx="2">
                  <c:v>10</c:v>
                </c:pt>
                <c:pt idx="3">
                  <c:v>3</c:v>
                </c:pt>
                <c:pt idx="4">
                  <c:v>10</c:v>
                </c:pt>
                <c:pt idx="5">
                  <c:v>2</c:v>
                </c:pt>
                <c:pt idx="6">
                  <c:v>6</c:v>
                </c:pt>
                <c:pt idx="7">
                  <c:v>1</c:v>
                </c:pt>
                <c:pt idx="8">
                  <c:v>4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6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10</c:v>
                </c:pt>
                <c:pt idx="19">
                  <c:v>4</c:v>
                </c:pt>
                <c:pt idx="20">
                  <c:v>10</c:v>
                </c:pt>
                <c:pt idx="21">
                  <c:v>10</c:v>
                </c:pt>
                <c:pt idx="22">
                  <c:v>6</c:v>
                </c:pt>
                <c:pt idx="23">
                  <c:v>4</c:v>
                </c:pt>
                <c:pt idx="24">
                  <c:v>3</c:v>
                </c:pt>
                <c:pt idx="25">
                  <c:v>5</c:v>
                </c:pt>
                <c:pt idx="26">
                  <c:v>1</c:v>
                </c:pt>
                <c:pt idx="27">
                  <c:v>6</c:v>
                </c:pt>
                <c:pt idx="28">
                  <c:v>4</c:v>
                </c:pt>
                <c:pt idx="29">
                  <c:v>3</c:v>
                </c:pt>
                <c:pt idx="30">
                  <c:v>3</c:v>
                </c:pt>
                <c:pt idx="31">
                  <c:v>4</c:v>
                </c:pt>
                <c:pt idx="32">
                  <c:v>1</c:v>
                </c:pt>
                <c:pt idx="33">
                  <c:v>1</c:v>
                </c:pt>
                <c:pt idx="34">
                  <c:v>6</c:v>
                </c:pt>
                <c:pt idx="35">
                  <c:v>4</c:v>
                </c:pt>
                <c:pt idx="36">
                  <c:v>1</c:v>
                </c:pt>
                <c:pt idx="37">
                  <c:v>16</c:v>
                </c:pt>
                <c:pt idx="38">
                  <c:v>2</c:v>
                </c:pt>
                <c:pt idx="39">
                  <c:v>2</c:v>
                </c:pt>
                <c:pt idx="40">
                  <c:v>6</c:v>
                </c:pt>
                <c:pt idx="41">
                  <c:v>6</c:v>
                </c:pt>
                <c:pt idx="42">
                  <c:v>1</c:v>
                </c:pt>
                <c:pt idx="43">
                  <c:v>8</c:v>
                </c:pt>
                <c:pt idx="44">
                  <c:v>3</c:v>
                </c:pt>
                <c:pt idx="45">
                  <c:v>8</c:v>
                </c:pt>
                <c:pt idx="46">
                  <c:v>2</c:v>
                </c:pt>
                <c:pt idx="47">
                  <c:v>7</c:v>
                </c:pt>
                <c:pt idx="48">
                  <c:v>1</c:v>
                </c:pt>
                <c:pt idx="49">
                  <c:v>1</c:v>
                </c:pt>
                <c:pt idx="50">
                  <c:v>5</c:v>
                </c:pt>
                <c:pt idx="51">
                  <c:v>2</c:v>
                </c:pt>
                <c:pt idx="52">
                  <c:v>1</c:v>
                </c:pt>
              </c:numCache>
            </c:numRef>
          </c:xVal>
          <c:yVal>
            <c:numRef>
              <c:f>recover_date!$B$3:$B$55</c:f>
              <c:numCache>
                <c:formatCode>General</c:formatCode>
                <c:ptCount val="53"/>
                <c:pt idx="0">
                  <c:v>9</c:v>
                </c:pt>
                <c:pt idx="1">
                  <c:v>13</c:v>
                </c:pt>
                <c:pt idx="2">
                  <c:v>13</c:v>
                </c:pt>
                <c:pt idx="3">
                  <c:v>7</c:v>
                </c:pt>
                <c:pt idx="4">
                  <c:v>13</c:v>
                </c:pt>
                <c:pt idx="5">
                  <c:v>13</c:v>
                </c:pt>
                <c:pt idx="6">
                  <c:v>8</c:v>
                </c:pt>
                <c:pt idx="7">
                  <c:v>2</c:v>
                </c:pt>
                <c:pt idx="8">
                  <c:v>9</c:v>
                </c:pt>
                <c:pt idx="9">
                  <c:v>6</c:v>
                </c:pt>
                <c:pt idx="10">
                  <c:v>5</c:v>
                </c:pt>
                <c:pt idx="11">
                  <c:v>15</c:v>
                </c:pt>
                <c:pt idx="12">
                  <c:v>4</c:v>
                </c:pt>
                <c:pt idx="13">
                  <c:v>14</c:v>
                </c:pt>
                <c:pt idx="14">
                  <c:v>8</c:v>
                </c:pt>
                <c:pt idx="15">
                  <c:v>3</c:v>
                </c:pt>
                <c:pt idx="16">
                  <c:v>3</c:v>
                </c:pt>
                <c:pt idx="17">
                  <c:v>5</c:v>
                </c:pt>
                <c:pt idx="18">
                  <c:v>16</c:v>
                </c:pt>
                <c:pt idx="19">
                  <c:v>6</c:v>
                </c:pt>
                <c:pt idx="20">
                  <c:v>18</c:v>
                </c:pt>
                <c:pt idx="21">
                  <c:v>13</c:v>
                </c:pt>
                <c:pt idx="22">
                  <c:v>18</c:v>
                </c:pt>
                <c:pt idx="23">
                  <c:v>16</c:v>
                </c:pt>
                <c:pt idx="24">
                  <c:v>8</c:v>
                </c:pt>
                <c:pt idx="25">
                  <c:v>10</c:v>
                </c:pt>
                <c:pt idx="26">
                  <c:v>7</c:v>
                </c:pt>
                <c:pt idx="27">
                  <c:v>18</c:v>
                </c:pt>
                <c:pt idx="28">
                  <c:v>16</c:v>
                </c:pt>
                <c:pt idx="29">
                  <c:v>8</c:v>
                </c:pt>
                <c:pt idx="30">
                  <c:v>11</c:v>
                </c:pt>
                <c:pt idx="31">
                  <c:v>14</c:v>
                </c:pt>
                <c:pt idx="32">
                  <c:v>2</c:v>
                </c:pt>
                <c:pt idx="33">
                  <c:v>2</c:v>
                </c:pt>
                <c:pt idx="34">
                  <c:v>13</c:v>
                </c:pt>
                <c:pt idx="35">
                  <c:v>16</c:v>
                </c:pt>
                <c:pt idx="36">
                  <c:v>8</c:v>
                </c:pt>
                <c:pt idx="37">
                  <c:v>18</c:v>
                </c:pt>
                <c:pt idx="38">
                  <c:v>4</c:v>
                </c:pt>
                <c:pt idx="39">
                  <c:v>8</c:v>
                </c:pt>
                <c:pt idx="40">
                  <c:v>18</c:v>
                </c:pt>
                <c:pt idx="41">
                  <c:v>8</c:v>
                </c:pt>
                <c:pt idx="42">
                  <c:v>2</c:v>
                </c:pt>
                <c:pt idx="43">
                  <c:v>19</c:v>
                </c:pt>
                <c:pt idx="44">
                  <c:v>16</c:v>
                </c:pt>
                <c:pt idx="45">
                  <c:v>11</c:v>
                </c:pt>
                <c:pt idx="46">
                  <c:v>19</c:v>
                </c:pt>
                <c:pt idx="47">
                  <c:v>10</c:v>
                </c:pt>
                <c:pt idx="48">
                  <c:v>2</c:v>
                </c:pt>
                <c:pt idx="49">
                  <c:v>2</c:v>
                </c:pt>
                <c:pt idx="50">
                  <c:v>7</c:v>
                </c:pt>
                <c:pt idx="51">
                  <c:v>3</c:v>
                </c:pt>
                <c:pt idx="52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9B-4BCC-93BF-75C20B3B6F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5065023"/>
        <c:axId val="1855066463"/>
      </c:scatterChart>
      <c:valAx>
        <c:axId val="1855065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600"/>
                  <a:t>Retrace date</a:t>
                </a:r>
                <a:endParaRPr lang="zh-CN" alt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 alt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55066463"/>
        <c:crosses val="autoZero"/>
        <c:crossBetween val="midCat"/>
      </c:valAx>
      <c:valAx>
        <c:axId val="1855066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600"/>
                  <a:t>Recover</a:t>
                </a:r>
                <a:r>
                  <a:rPr lang="en-US" altLang="zh-CN" sz="1600" baseline="0"/>
                  <a:t> Period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55065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altLang="zh-CN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/>
                <a:ea typeface="宋体" panose="02010600030101010101" pitchFamily="2" charset="-122"/>
              </a:rPr>
              <a:t>Number of days to retrace (Beat Up)</a:t>
            </a:r>
            <a:endParaRPr lang="zh-CN" alt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  <a:ea typeface="宋体" panose="02010600030101010101" pitchFamily="2" charset="-122"/>
            </a:endParaRPr>
          </a:p>
        </cx:rich>
      </cx:tx>
    </cx:title>
    <cx:plotArea>
      <cx:plotAreaRegion>
        <cx:series layoutId="clusteredColumn" uniqueId="{A29727A7-1AA7-4118-86BC-6C275008295F}">
          <cx:dataId val="0"/>
          <cx:layoutPr>
            <cx:binning intervalClosed="r">
              <cx:binSize val="1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C4EFC837-D470-48F3-917D-2B4FABF9963B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altLang="zh-CN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/>
                <a:ea typeface="宋体" panose="02010600030101010101" pitchFamily="2" charset="-122"/>
              </a:rPr>
              <a:t>Number of days to retrace (Beat Down)</a:t>
            </a:r>
            <a:endParaRPr lang="zh-CN" alt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  <a:ea typeface="宋体" panose="02010600030101010101" pitchFamily="2" charset="-122"/>
            </a:endParaRPr>
          </a:p>
        </cx:rich>
      </cx:tx>
    </cx:title>
    <cx:plotArea>
      <cx:plotAreaRegion>
        <cx:series layoutId="clusteredColumn" uniqueId="{00000002-F003-4E9A-B959-7E3643E65D34}">
          <cx:dataId val="0"/>
          <cx:layoutPr>
            <cx:binning intervalClosed="r">
              <cx:binSize val="1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altLang="zh-CN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/>
                <a:ea typeface="宋体" panose="02010600030101010101" pitchFamily="2" charset="-122"/>
              </a:rPr>
              <a:t>Number of days to retrace (Miss Down)</a:t>
            </a:r>
            <a:endParaRPr lang="zh-CN" alt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  <a:ea typeface="宋体" panose="02010600030101010101" pitchFamily="2" charset="-122"/>
            </a:endParaRPr>
          </a:p>
        </cx:rich>
      </cx:tx>
    </cx:title>
    <cx:plotArea>
      <cx:plotAreaRegion>
        <cx:series layoutId="clusteredColumn" uniqueId="{00000000-CAFC-40CA-B319-E23434832F79}">
          <cx:dataId val="0"/>
          <cx:layoutPr>
            <cx:binning intervalClosed="r">
              <cx:binSize val="1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microsoft.com/office/2014/relationships/chartEx" Target="../charts/chartEx1.xml"/><Relationship Id="rId4" Type="http://schemas.microsoft.com/office/2014/relationships/chartEx" Target="../charts/chartEx2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3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161924</xdr:colOff>
      <xdr:row>6</xdr:row>
      <xdr:rowOff>119496</xdr:rowOff>
    </xdr:from>
    <xdr:to>
      <xdr:col>43</xdr:col>
      <xdr:colOff>285749</xdr:colOff>
      <xdr:row>27</xdr:row>
      <xdr:rowOff>129021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图表 1">
              <a:extLst>
                <a:ext uri="{FF2B5EF4-FFF2-40B4-BE49-F238E27FC236}">
                  <a16:creationId xmlns:a16="http://schemas.microsoft.com/office/drawing/2014/main" id="{F5DA860B-CF75-4E60-31CE-C647D91AD18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507449" y="1262496"/>
              <a:ext cx="9267825" cy="40100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  <xdr:twoCellAnchor editAs="oneCell">
    <xdr:from>
      <xdr:col>9</xdr:col>
      <xdr:colOff>591110</xdr:colOff>
      <xdr:row>52</xdr:row>
      <xdr:rowOff>170890</xdr:rowOff>
    </xdr:from>
    <xdr:to>
      <xdr:col>24</xdr:col>
      <xdr:colOff>471496</xdr:colOff>
      <xdr:row>68</xdr:row>
      <xdr:rowOff>81974</xdr:rowOff>
    </xdr:to>
    <xdr:pic>
      <xdr:nvPicPr>
        <xdr:cNvPr id="11" name="图片 10">
          <a:extLst>
            <a:ext uri="{FF2B5EF4-FFF2-40B4-BE49-F238E27FC236}">
              <a16:creationId xmlns:a16="http://schemas.microsoft.com/office/drawing/2014/main" id="{EFF2D476-5552-C1D4-40B0-BF680B1E7A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104904" y="4361890"/>
          <a:ext cx="9203680" cy="2768584"/>
        </a:xfrm>
        <a:prstGeom prst="rect">
          <a:avLst/>
        </a:prstGeom>
      </xdr:spPr>
    </xdr:pic>
    <xdr:clientData/>
  </xdr:twoCellAnchor>
  <xdr:twoCellAnchor editAs="oneCell">
    <xdr:from>
      <xdr:col>9</xdr:col>
      <xdr:colOff>946896</xdr:colOff>
      <xdr:row>9</xdr:row>
      <xdr:rowOff>138393</xdr:rowOff>
    </xdr:from>
    <xdr:to>
      <xdr:col>17</xdr:col>
      <xdr:colOff>340858</xdr:colOff>
      <xdr:row>29</xdr:row>
      <xdr:rowOff>42015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CD40E5E9-F6EE-5592-46E9-8BBA6C6960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839014" y="1761005"/>
          <a:ext cx="5203091" cy="2593034"/>
        </a:xfrm>
        <a:prstGeom prst="rect">
          <a:avLst/>
        </a:prstGeom>
      </xdr:spPr>
    </xdr:pic>
    <xdr:clientData/>
  </xdr:twoCellAnchor>
  <xdr:twoCellAnchor>
    <xdr:from>
      <xdr:col>18</xdr:col>
      <xdr:colOff>211382</xdr:colOff>
      <xdr:row>10</xdr:row>
      <xdr:rowOff>172265</xdr:rowOff>
    </xdr:from>
    <xdr:to>
      <xdr:col>25</xdr:col>
      <xdr:colOff>548577</xdr:colOff>
      <xdr:row>25</xdr:row>
      <xdr:rowOff>57965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图表 3">
              <a:extLst>
                <a:ext uri="{FF2B5EF4-FFF2-40B4-BE49-F238E27FC236}">
                  <a16:creationId xmlns:a16="http://schemas.microsoft.com/office/drawing/2014/main" id="{0479FC6F-3F82-F2EB-A24C-8D13FB651E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460907" y="2077265"/>
              <a:ext cx="4604395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342900</xdr:colOff>
      <xdr:row>2</xdr:row>
      <xdr:rowOff>180975</xdr:rowOff>
    </xdr:from>
    <xdr:to>
      <xdr:col>31</xdr:col>
      <xdr:colOff>466726</xdr:colOff>
      <xdr:row>24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图表 3">
              <a:extLst>
                <a:ext uri="{FF2B5EF4-FFF2-40B4-BE49-F238E27FC236}">
                  <a16:creationId xmlns:a16="http://schemas.microsoft.com/office/drawing/2014/main" id="{C6CCE176-8101-45C3-8953-F799D197A20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677900" y="371475"/>
              <a:ext cx="9267826" cy="24860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266700</xdr:colOff>
      <xdr:row>4</xdr:row>
      <xdr:rowOff>91440</xdr:rowOff>
    </xdr:from>
    <xdr:to>
      <xdr:col>27</xdr:col>
      <xdr:colOff>388621</xdr:colOff>
      <xdr:row>25</xdr:row>
      <xdr:rowOff>99060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图表 1">
              <a:extLst>
                <a:ext uri="{FF2B5EF4-FFF2-40B4-BE49-F238E27FC236}">
                  <a16:creationId xmlns:a16="http://schemas.microsoft.com/office/drawing/2014/main" id="{A7E3AF6D-1A3C-46B0-9799-8993B126D18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620250" y="571500"/>
              <a:ext cx="9265921" cy="33375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167639</xdr:colOff>
      <xdr:row>6</xdr:row>
      <xdr:rowOff>180975</xdr:rowOff>
    </xdr:from>
    <xdr:to>
      <xdr:col>13</xdr:col>
      <xdr:colOff>123824</xdr:colOff>
      <xdr:row>25</xdr:row>
      <xdr:rowOff>28575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5D818A7-38D5-FEDA-EBF9-BF3DA70176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243568</xdr:colOff>
      <xdr:row>38</xdr:row>
      <xdr:rowOff>151175</xdr:rowOff>
    </xdr:from>
    <xdr:to>
      <xdr:col>38</xdr:col>
      <xdr:colOff>77287</xdr:colOff>
      <xdr:row>61</xdr:row>
      <xdr:rowOff>180976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61193603-941F-35EA-22BF-0102ED1C22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271838</xdr:colOff>
      <xdr:row>6</xdr:row>
      <xdr:rowOff>135053</xdr:rowOff>
    </xdr:from>
    <xdr:to>
      <xdr:col>33</xdr:col>
      <xdr:colOff>65587</xdr:colOff>
      <xdr:row>30</xdr:row>
      <xdr:rowOff>169544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AC4BA570-433B-1EE9-9B53-4ACDD990BC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656953</xdr:colOff>
      <xdr:row>21</xdr:row>
      <xdr:rowOff>65314</xdr:rowOff>
    </xdr:from>
    <xdr:to>
      <xdr:col>25</xdr:col>
      <xdr:colOff>336096</xdr:colOff>
      <xdr:row>38</xdr:row>
      <xdr:rowOff>59599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ED590C8-ADA1-0A70-7D93-0B2B49F6F1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79466</xdr:colOff>
      <xdr:row>40</xdr:row>
      <xdr:rowOff>104774</xdr:rowOff>
    </xdr:from>
    <xdr:to>
      <xdr:col>24</xdr:col>
      <xdr:colOff>115661</xdr:colOff>
      <xdr:row>60</xdr:row>
      <xdr:rowOff>172266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A96DFDD3-93A0-EE00-D074-4B0CE80C12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270508</xdr:colOff>
      <xdr:row>31</xdr:row>
      <xdr:rowOff>57149</xdr:rowOff>
    </xdr:from>
    <xdr:to>
      <xdr:col>21</xdr:col>
      <xdr:colOff>51434</xdr:colOff>
      <xdr:row>52</xdr:row>
      <xdr:rowOff>28575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5B197BBA-DE2B-7CED-1FE5-22BF979DDA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K143"/>
  <sheetViews>
    <sheetView topLeftCell="B1" zoomScaleNormal="100" workbookViewId="0">
      <selection activeCell="E1" sqref="E1:E143"/>
    </sheetView>
  </sheetViews>
  <sheetFormatPr defaultRowHeight="15"/>
  <cols>
    <col min="1" max="1" width="15.7109375" bestFit="1" customWidth="1"/>
    <col min="2" max="3" width="21.5703125" bestFit="1" customWidth="1"/>
    <col min="4" max="4" width="13.140625" bestFit="1" customWidth="1"/>
    <col min="5" max="5" width="17.140625" bestFit="1" customWidth="1"/>
    <col min="6" max="6" width="16.7109375" bestFit="1" customWidth="1"/>
    <col min="7" max="7" width="17.28515625" bestFit="1" customWidth="1"/>
    <col min="8" max="8" width="10.5703125" bestFit="1" customWidth="1"/>
    <col min="10" max="10" width="12.7109375" bestFit="1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K1" s="5" t="s">
        <v>37</v>
      </c>
    </row>
    <row r="2" spans="1:11">
      <c r="A2" t="s">
        <v>8</v>
      </c>
      <c r="B2" s="2">
        <v>45343</v>
      </c>
      <c r="C2" s="2">
        <v>45434</v>
      </c>
      <c r="D2">
        <v>0.1145</v>
      </c>
      <c r="E2">
        <v>11</v>
      </c>
      <c r="F2" s="3">
        <v>0.37344379890917723</v>
      </c>
      <c r="G2">
        <v>-1</v>
      </c>
      <c r="H2">
        <v>0</v>
      </c>
      <c r="J2" t="s">
        <v>35</v>
      </c>
      <c r="K2">
        <f>COUNTIF(H2:H143,"&lt;&gt;-1")</f>
        <v>107</v>
      </c>
    </row>
    <row r="3" spans="1:11">
      <c r="A3" t="s">
        <v>8</v>
      </c>
      <c r="B3" s="2">
        <v>45161</v>
      </c>
      <c r="C3" s="2">
        <v>45251</v>
      </c>
      <c r="D3">
        <v>0.31069999999999998</v>
      </c>
      <c r="E3">
        <v>6</v>
      </c>
      <c r="F3" s="3">
        <v>4.7521011970455843E-2</v>
      </c>
      <c r="G3">
        <v>9</v>
      </c>
      <c r="H3">
        <v>0</v>
      </c>
      <c r="J3" t="s">
        <v>36</v>
      </c>
      <c r="K3">
        <f>COUNTIF(H2:H143,"=-1")</f>
        <v>35</v>
      </c>
    </row>
    <row r="4" spans="1:11">
      <c r="A4" t="s">
        <v>8</v>
      </c>
      <c r="B4" s="2">
        <v>45070</v>
      </c>
      <c r="C4" s="2">
        <v>45161</v>
      </c>
      <c r="D4">
        <v>0.18479999999999999</v>
      </c>
      <c r="E4">
        <v>17</v>
      </c>
      <c r="F4" s="3">
        <v>0.43454057240159799</v>
      </c>
      <c r="G4">
        <v>-1</v>
      </c>
      <c r="H4">
        <v>0</v>
      </c>
      <c r="J4" t="s">
        <v>34</v>
      </c>
      <c r="K4">
        <f>K2+K3</f>
        <v>142</v>
      </c>
    </row>
    <row r="5" spans="1:11">
      <c r="A5" t="s">
        <v>8</v>
      </c>
      <c r="B5" s="2">
        <v>44153</v>
      </c>
      <c r="C5" s="2">
        <v>44251</v>
      </c>
      <c r="D5">
        <v>0.1192</v>
      </c>
      <c r="E5">
        <v>12</v>
      </c>
      <c r="F5" s="3">
        <v>1.3255093530322819E-2</v>
      </c>
      <c r="G5">
        <v>13</v>
      </c>
      <c r="H5">
        <v>0</v>
      </c>
    </row>
    <row r="6" spans="1:11">
      <c r="A6" t="s">
        <v>8</v>
      </c>
      <c r="B6" s="2">
        <v>44062</v>
      </c>
      <c r="C6" s="2">
        <v>44153</v>
      </c>
      <c r="D6">
        <v>0.11219999999999999</v>
      </c>
      <c r="E6">
        <v>10</v>
      </c>
      <c r="F6" s="3">
        <v>0.1819005643201384</v>
      </c>
      <c r="G6">
        <v>13</v>
      </c>
      <c r="H6">
        <v>0</v>
      </c>
    </row>
    <row r="7" spans="1:11">
      <c r="A7" t="s">
        <v>8</v>
      </c>
      <c r="B7" s="2">
        <v>43874</v>
      </c>
      <c r="C7" s="2">
        <v>43972</v>
      </c>
      <c r="D7">
        <v>0.125</v>
      </c>
      <c r="E7">
        <v>3</v>
      </c>
      <c r="F7" s="3">
        <v>0.16219809439397301</v>
      </c>
      <c r="G7">
        <v>7</v>
      </c>
      <c r="H7">
        <v>0</v>
      </c>
    </row>
    <row r="8" spans="1:11" hidden="1">
      <c r="A8" t="s">
        <v>8</v>
      </c>
      <c r="B8" s="2">
        <v>43692</v>
      </c>
      <c r="C8" s="2">
        <v>43783</v>
      </c>
      <c r="D8">
        <v>0.1071</v>
      </c>
      <c r="E8">
        <v>18</v>
      </c>
      <c r="F8" s="3">
        <v>0.23902347215873951</v>
      </c>
      <c r="G8">
        <v>-1</v>
      </c>
      <c r="H8">
        <v>-1</v>
      </c>
    </row>
    <row r="9" spans="1:11">
      <c r="A9" t="s">
        <v>8</v>
      </c>
      <c r="B9" s="2">
        <v>43139</v>
      </c>
      <c r="C9" s="2">
        <v>43230</v>
      </c>
      <c r="D9">
        <v>0.34380000000000011</v>
      </c>
      <c r="E9">
        <v>7</v>
      </c>
      <c r="F9" s="3">
        <v>0.14509010665685931</v>
      </c>
      <c r="G9">
        <v>-1</v>
      </c>
      <c r="H9">
        <v>0</v>
      </c>
    </row>
    <row r="10" spans="1:11">
      <c r="A10" t="s">
        <v>8</v>
      </c>
      <c r="B10" s="2">
        <v>43048</v>
      </c>
      <c r="C10" s="2">
        <v>43139</v>
      </c>
      <c r="D10">
        <v>0.23150000000000001</v>
      </c>
      <c r="E10">
        <v>10</v>
      </c>
      <c r="F10" s="3">
        <v>5.6691992986557638E-2</v>
      </c>
      <c r="G10">
        <v>13</v>
      </c>
      <c r="H10">
        <v>0</v>
      </c>
    </row>
    <row r="11" spans="1:11" hidden="1">
      <c r="A11" t="s">
        <v>8</v>
      </c>
      <c r="B11" s="2">
        <v>42684</v>
      </c>
      <c r="C11" s="2">
        <v>42775</v>
      </c>
      <c r="D11">
        <v>0.38240000000000002</v>
      </c>
      <c r="E11">
        <v>18</v>
      </c>
      <c r="F11" s="3">
        <v>0.40290402549876042</v>
      </c>
      <c r="G11">
        <v>-1</v>
      </c>
      <c r="H11">
        <v>-1</v>
      </c>
    </row>
    <row r="12" spans="1:11">
      <c r="A12" t="s">
        <v>8</v>
      </c>
      <c r="B12" s="2">
        <v>42593</v>
      </c>
      <c r="C12" s="2">
        <v>42684</v>
      </c>
      <c r="D12">
        <v>0.1042</v>
      </c>
      <c r="E12">
        <v>15</v>
      </c>
      <c r="F12" s="3">
        <v>5.7755443886097192E-2</v>
      </c>
      <c r="G12">
        <v>-1</v>
      </c>
      <c r="H12">
        <v>0</v>
      </c>
    </row>
    <row r="13" spans="1:11" hidden="1">
      <c r="A13" t="s">
        <v>8</v>
      </c>
      <c r="B13" s="2">
        <v>42502</v>
      </c>
      <c r="C13" s="2">
        <v>42593</v>
      </c>
      <c r="D13">
        <v>0.15</v>
      </c>
      <c r="E13">
        <v>19</v>
      </c>
      <c r="F13" s="3">
        <v>0.33194647475542582</v>
      </c>
      <c r="G13">
        <v>-1</v>
      </c>
      <c r="H13">
        <v>-1</v>
      </c>
    </row>
    <row r="14" spans="1:11">
      <c r="A14" t="s">
        <v>8</v>
      </c>
      <c r="B14" s="2">
        <v>42417</v>
      </c>
      <c r="C14" s="2">
        <v>42502</v>
      </c>
      <c r="D14">
        <v>0.18179999999999999</v>
      </c>
      <c r="E14">
        <v>10</v>
      </c>
      <c r="F14" s="3">
        <v>0.1908893709327549</v>
      </c>
      <c r="G14">
        <v>-1</v>
      </c>
      <c r="H14">
        <v>0</v>
      </c>
    </row>
    <row r="15" spans="1:11">
      <c r="A15" t="s">
        <v>8</v>
      </c>
      <c r="B15" s="2">
        <v>42313</v>
      </c>
      <c r="C15" s="2">
        <v>42417</v>
      </c>
      <c r="D15">
        <v>0.27779999999999999</v>
      </c>
      <c r="E15">
        <v>17</v>
      </c>
      <c r="F15" s="3">
        <v>0.18187066974595839</v>
      </c>
      <c r="G15">
        <v>-1</v>
      </c>
      <c r="H15">
        <v>0</v>
      </c>
    </row>
    <row r="16" spans="1:11">
      <c r="A16" t="s">
        <v>8</v>
      </c>
      <c r="B16" s="2">
        <v>42222</v>
      </c>
      <c r="C16" s="2">
        <v>42313</v>
      </c>
      <c r="D16">
        <v>0.7</v>
      </c>
      <c r="E16">
        <v>2</v>
      </c>
      <c r="F16" s="3">
        <v>0.16272247212986521</v>
      </c>
      <c r="G16">
        <v>13</v>
      </c>
      <c r="H16">
        <v>0</v>
      </c>
    </row>
    <row r="17" spans="1:8" hidden="1">
      <c r="A17" t="s">
        <v>9</v>
      </c>
      <c r="B17" s="2">
        <v>45405</v>
      </c>
      <c r="C17" s="2">
        <v>45496</v>
      </c>
      <c r="D17">
        <v>0.2127</v>
      </c>
      <c r="E17">
        <v>19</v>
      </c>
      <c r="F17" s="3">
        <v>0.20384359702665131</v>
      </c>
      <c r="G17">
        <v>-1</v>
      </c>
      <c r="H17">
        <v>-1</v>
      </c>
    </row>
    <row r="18" spans="1:8">
      <c r="A18" t="s">
        <v>9</v>
      </c>
      <c r="B18" s="2">
        <v>44768</v>
      </c>
      <c r="C18" s="2">
        <v>44859</v>
      </c>
      <c r="D18">
        <v>0.1167</v>
      </c>
      <c r="E18">
        <v>14</v>
      </c>
      <c r="F18" s="3">
        <v>0.15269833374782391</v>
      </c>
      <c r="G18">
        <v>-1</v>
      </c>
      <c r="H18">
        <v>0</v>
      </c>
    </row>
    <row r="19" spans="1:8">
      <c r="A19" t="s">
        <v>9</v>
      </c>
      <c r="B19" s="2">
        <v>44586</v>
      </c>
      <c r="C19" s="2">
        <v>44677</v>
      </c>
      <c r="D19">
        <v>0.1623</v>
      </c>
      <c r="E19">
        <v>6</v>
      </c>
      <c r="F19" s="3">
        <v>7.978845711657849E-2</v>
      </c>
      <c r="G19">
        <v>8</v>
      </c>
      <c r="H19">
        <v>0</v>
      </c>
    </row>
    <row r="20" spans="1:8">
      <c r="A20" t="s">
        <v>9</v>
      </c>
      <c r="B20" s="2">
        <v>43942</v>
      </c>
      <c r="C20" s="2">
        <v>44033</v>
      </c>
      <c r="D20">
        <v>0.14099999999999999</v>
      </c>
      <c r="E20">
        <v>6</v>
      </c>
      <c r="F20" s="3">
        <v>0.11755896667914641</v>
      </c>
      <c r="G20">
        <v>-1</v>
      </c>
      <c r="H20">
        <v>0</v>
      </c>
    </row>
    <row r="21" spans="1:8">
      <c r="A21" t="s">
        <v>9</v>
      </c>
      <c r="B21" s="2">
        <v>43852</v>
      </c>
      <c r="C21" s="2">
        <v>43942</v>
      </c>
      <c r="D21">
        <v>0.14269999999999999</v>
      </c>
      <c r="E21">
        <v>1</v>
      </c>
      <c r="F21" s="3">
        <v>6.8246587670616208E-3</v>
      </c>
      <c r="G21">
        <v>2</v>
      </c>
      <c r="H21">
        <v>0</v>
      </c>
    </row>
    <row r="22" spans="1:8">
      <c r="A22" t="s">
        <v>9</v>
      </c>
      <c r="B22" s="2">
        <v>43669</v>
      </c>
      <c r="C22" s="2">
        <v>43760</v>
      </c>
      <c r="D22">
        <v>0.1096</v>
      </c>
      <c r="E22">
        <v>4</v>
      </c>
      <c r="F22" s="3">
        <v>8.2451903056550396E-2</v>
      </c>
      <c r="G22">
        <v>9</v>
      </c>
      <c r="H22">
        <v>0</v>
      </c>
    </row>
    <row r="23" spans="1:8">
      <c r="A23" t="s">
        <v>9</v>
      </c>
      <c r="B23" s="2">
        <v>43578</v>
      </c>
      <c r="C23" s="2">
        <v>43669</v>
      </c>
      <c r="D23">
        <v>0.15</v>
      </c>
      <c r="E23">
        <v>1</v>
      </c>
      <c r="F23" s="3">
        <v>1.7614710431345691E-2</v>
      </c>
      <c r="G23">
        <v>6</v>
      </c>
      <c r="H23">
        <v>0</v>
      </c>
    </row>
    <row r="24" spans="1:8">
      <c r="A24" t="s">
        <v>9</v>
      </c>
      <c r="B24" s="2">
        <v>42759</v>
      </c>
      <c r="C24" s="2">
        <v>42850</v>
      </c>
      <c r="D24">
        <v>0.1726</v>
      </c>
      <c r="E24">
        <v>2</v>
      </c>
      <c r="F24" s="3">
        <v>2.8282304099636831E-2</v>
      </c>
      <c r="G24">
        <v>5</v>
      </c>
      <c r="H24">
        <v>0</v>
      </c>
    </row>
    <row r="25" spans="1:8">
      <c r="A25" t="s">
        <v>10</v>
      </c>
      <c r="B25" s="2">
        <v>44503</v>
      </c>
      <c r="C25" s="2">
        <v>44594</v>
      </c>
      <c r="D25">
        <v>0.1283</v>
      </c>
      <c r="E25">
        <v>11</v>
      </c>
      <c r="F25" s="3">
        <v>0.34546504910456388</v>
      </c>
      <c r="G25">
        <v>-1</v>
      </c>
      <c r="H25">
        <v>0</v>
      </c>
    </row>
    <row r="26" spans="1:8">
      <c r="A26" t="s">
        <v>10</v>
      </c>
      <c r="B26" s="2">
        <v>44405</v>
      </c>
      <c r="C26" s="2">
        <v>44503</v>
      </c>
      <c r="D26">
        <v>0.1381</v>
      </c>
      <c r="E26">
        <v>1</v>
      </c>
      <c r="F26" s="3">
        <v>6.0025273799494613E-2</v>
      </c>
      <c r="G26">
        <v>15</v>
      </c>
      <c r="H26">
        <v>0</v>
      </c>
    </row>
    <row r="27" spans="1:8">
      <c r="A27" t="s">
        <v>10</v>
      </c>
      <c r="B27" s="2">
        <v>44314</v>
      </c>
      <c r="C27" s="2">
        <v>44405</v>
      </c>
      <c r="D27">
        <v>0.14050000000000001</v>
      </c>
      <c r="E27">
        <v>1</v>
      </c>
      <c r="F27" s="3">
        <v>4.4738961704620453E-2</v>
      </c>
      <c r="G27">
        <v>4</v>
      </c>
      <c r="H27">
        <v>0</v>
      </c>
    </row>
    <row r="28" spans="1:8" hidden="1">
      <c r="A28" t="s">
        <v>10</v>
      </c>
      <c r="B28" s="2">
        <v>44139</v>
      </c>
      <c r="C28" s="2">
        <v>44230</v>
      </c>
      <c r="D28">
        <v>0.19539999999999999</v>
      </c>
      <c r="E28">
        <v>18</v>
      </c>
      <c r="F28" s="3">
        <v>0.17283089090486151</v>
      </c>
      <c r="G28">
        <v>-1</v>
      </c>
      <c r="H28">
        <v>-1</v>
      </c>
    </row>
    <row r="29" spans="1:8" hidden="1">
      <c r="A29" t="s">
        <v>10</v>
      </c>
      <c r="B29" s="2">
        <v>44041</v>
      </c>
      <c r="C29" s="2">
        <v>44139</v>
      </c>
      <c r="D29">
        <v>0.2268</v>
      </c>
      <c r="E29">
        <v>19</v>
      </c>
      <c r="F29" s="3">
        <v>0.24637213801999361</v>
      </c>
      <c r="G29">
        <v>-1</v>
      </c>
      <c r="H29">
        <v>-1</v>
      </c>
    </row>
    <row r="30" spans="1:8">
      <c r="A30" t="s">
        <v>10</v>
      </c>
      <c r="B30" s="2">
        <v>43775</v>
      </c>
      <c r="C30" s="2">
        <v>43866</v>
      </c>
      <c r="D30">
        <v>0.10009999999999999</v>
      </c>
      <c r="E30">
        <v>2</v>
      </c>
      <c r="F30" s="3">
        <v>0.1110717239749499</v>
      </c>
      <c r="G30">
        <v>14</v>
      </c>
      <c r="H30">
        <v>0</v>
      </c>
    </row>
    <row r="31" spans="1:8" hidden="1">
      <c r="A31" t="s">
        <v>10</v>
      </c>
      <c r="B31" s="2">
        <v>43306</v>
      </c>
      <c r="C31" s="2">
        <v>43411</v>
      </c>
      <c r="D31">
        <v>0.43259999999999998</v>
      </c>
      <c r="E31">
        <v>19</v>
      </c>
      <c r="F31" s="3">
        <v>0.1199932682598451</v>
      </c>
      <c r="G31">
        <v>-1</v>
      </c>
      <c r="H31">
        <v>-1</v>
      </c>
    </row>
    <row r="32" spans="1:8" hidden="1">
      <c r="A32" t="s">
        <v>10</v>
      </c>
      <c r="B32" s="2">
        <v>43215</v>
      </c>
      <c r="C32" s="2">
        <v>43306</v>
      </c>
      <c r="D32">
        <v>0.14779999999999999</v>
      </c>
      <c r="E32">
        <v>18</v>
      </c>
      <c r="F32" s="3">
        <v>0.16</v>
      </c>
      <c r="G32">
        <v>-1</v>
      </c>
      <c r="H32">
        <v>-1</v>
      </c>
    </row>
    <row r="33" spans="1:8">
      <c r="A33" t="s">
        <v>10</v>
      </c>
      <c r="B33" s="2">
        <v>43040</v>
      </c>
      <c r="C33" s="2">
        <v>43131</v>
      </c>
      <c r="D33">
        <v>0.1179</v>
      </c>
      <c r="E33">
        <v>16</v>
      </c>
      <c r="F33" s="3">
        <v>0.28900112233445557</v>
      </c>
      <c r="G33">
        <v>-1</v>
      </c>
      <c r="H33">
        <v>0</v>
      </c>
    </row>
    <row r="34" spans="1:8" hidden="1">
      <c r="A34" t="s">
        <v>10</v>
      </c>
      <c r="B34" s="2">
        <v>42844</v>
      </c>
      <c r="C34" s="2">
        <v>42935</v>
      </c>
      <c r="D34">
        <v>0.1308</v>
      </c>
      <c r="E34">
        <v>19</v>
      </c>
      <c r="F34" s="3">
        <v>6.3486029272001587E-2</v>
      </c>
      <c r="G34">
        <v>-1</v>
      </c>
      <c r="H34">
        <v>-1</v>
      </c>
    </row>
    <row r="35" spans="1:8">
      <c r="A35" t="s">
        <v>10</v>
      </c>
      <c r="B35" s="2">
        <v>42571</v>
      </c>
      <c r="C35" s="2">
        <v>42676</v>
      </c>
      <c r="D35">
        <v>0.191</v>
      </c>
      <c r="E35">
        <v>7</v>
      </c>
      <c r="F35" s="3">
        <v>0.1211035471157291</v>
      </c>
      <c r="G35">
        <v>-1</v>
      </c>
      <c r="H35">
        <v>0</v>
      </c>
    </row>
    <row r="36" spans="1:8">
      <c r="A36" t="s">
        <v>11</v>
      </c>
      <c r="B36" s="2">
        <v>44684</v>
      </c>
      <c r="C36" s="2">
        <v>44775</v>
      </c>
      <c r="D36">
        <v>0.23499999999999999</v>
      </c>
      <c r="E36">
        <v>10</v>
      </c>
      <c r="F36" s="3">
        <v>0.1244376165916823</v>
      </c>
      <c r="G36">
        <v>-1</v>
      </c>
      <c r="H36">
        <v>0</v>
      </c>
    </row>
    <row r="37" spans="1:8">
      <c r="A37" t="s">
        <v>11</v>
      </c>
      <c r="B37" s="2">
        <v>44593</v>
      </c>
      <c r="C37" s="2">
        <v>44684</v>
      </c>
      <c r="D37">
        <v>0.22500000000000001</v>
      </c>
      <c r="E37">
        <v>6</v>
      </c>
      <c r="F37" s="3">
        <v>0.13760917965405031</v>
      </c>
      <c r="G37">
        <v>8</v>
      </c>
      <c r="H37">
        <v>0</v>
      </c>
    </row>
    <row r="38" spans="1:8">
      <c r="A38" t="s">
        <v>11</v>
      </c>
      <c r="B38" s="2">
        <v>44404</v>
      </c>
      <c r="C38" s="2">
        <v>44495</v>
      </c>
      <c r="D38">
        <v>0.16669999999999999</v>
      </c>
      <c r="E38">
        <v>6</v>
      </c>
      <c r="F38" s="3">
        <v>0.30473470284521581</v>
      </c>
      <c r="G38">
        <v>-1</v>
      </c>
      <c r="H38">
        <v>0</v>
      </c>
    </row>
    <row r="39" spans="1:8">
      <c r="A39" t="s">
        <v>11</v>
      </c>
      <c r="B39" s="2">
        <v>44040</v>
      </c>
      <c r="C39" s="2">
        <v>44131</v>
      </c>
      <c r="D39">
        <v>0.1043</v>
      </c>
      <c r="E39">
        <v>7</v>
      </c>
      <c r="F39" s="3">
        <v>0.28250258837450071</v>
      </c>
      <c r="G39">
        <v>-1</v>
      </c>
      <c r="H39">
        <v>0</v>
      </c>
    </row>
    <row r="40" spans="1:8">
      <c r="A40" t="s">
        <v>11</v>
      </c>
      <c r="B40" s="2">
        <v>43215</v>
      </c>
      <c r="C40" s="2">
        <v>43306</v>
      </c>
      <c r="D40">
        <v>0.26440000000000002</v>
      </c>
      <c r="E40">
        <v>17</v>
      </c>
      <c r="F40" s="3">
        <v>0.3388259526261585</v>
      </c>
      <c r="G40">
        <v>-1</v>
      </c>
      <c r="H40">
        <v>0</v>
      </c>
    </row>
    <row r="41" spans="1:8">
      <c r="A41" t="s">
        <v>11</v>
      </c>
      <c r="B41" s="2">
        <v>43130</v>
      </c>
      <c r="C41" s="2">
        <v>43215</v>
      </c>
      <c r="D41">
        <v>0.63270000000000004</v>
      </c>
      <c r="E41">
        <v>1</v>
      </c>
      <c r="F41" s="3">
        <v>6.7599067599067683E-2</v>
      </c>
      <c r="G41">
        <v>3</v>
      </c>
      <c r="H41">
        <v>0</v>
      </c>
    </row>
    <row r="42" spans="1:8">
      <c r="A42" t="s">
        <v>11</v>
      </c>
      <c r="B42" s="2">
        <v>42941</v>
      </c>
      <c r="C42" s="2">
        <v>43032</v>
      </c>
      <c r="D42">
        <v>19</v>
      </c>
      <c r="E42">
        <v>1</v>
      </c>
      <c r="F42" s="3">
        <v>4.6066619418851908E-2</v>
      </c>
      <c r="G42">
        <v>3</v>
      </c>
      <c r="H42">
        <v>0</v>
      </c>
    </row>
    <row r="43" spans="1:8" hidden="1">
      <c r="A43" t="s">
        <v>11</v>
      </c>
      <c r="B43" s="2">
        <v>42766</v>
      </c>
      <c r="C43" s="2">
        <v>42856</v>
      </c>
      <c r="D43">
        <v>0.16669999999999999</v>
      </c>
      <c r="E43">
        <v>18</v>
      </c>
      <c r="F43" s="3">
        <v>0.46576663452266148</v>
      </c>
      <c r="G43">
        <v>-1</v>
      </c>
      <c r="H43">
        <v>-1</v>
      </c>
    </row>
    <row r="44" spans="1:8">
      <c r="A44" t="s">
        <v>11</v>
      </c>
      <c r="B44" s="2">
        <v>42572</v>
      </c>
      <c r="C44" s="2">
        <v>42663</v>
      </c>
      <c r="D44">
        <v>0.40479999999999999</v>
      </c>
      <c r="E44">
        <v>3</v>
      </c>
      <c r="F44" s="3">
        <v>0.33716475095785448</v>
      </c>
      <c r="G44">
        <v>-1</v>
      </c>
      <c r="H44">
        <v>0</v>
      </c>
    </row>
    <row r="45" spans="1:8">
      <c r="A45" t="s">
        <v>12</v>
      </c>
      <c r="B45" s="2">
        <v>45337</v>
      </c>
      <c r="C45" s="2">
        <v>45428</v>
      </c>
      <c r="D45">
        <v>0.1164</v>
      </c>
      <c r="E45">
        <v>14</v>
      </c>
      <c r="F45" s="3">
        <v>0.1329532132580199</v>
      </c>
      <c r="G45">
        <v>-1</v>
      </c>
      <c r="H45">
        <v>0</v>
      </c>
    </row>
    <row r="46" spans="1:8">
      <c r="A46" t="s">
        <v>12</v>
      </c>
      <c r="B46" s="2">
        <v>44882</v>
      </c>
      <c r="C46" s="2">
        <v>44973</v>
      </c>
      <c r="D46">
        <v>0.20830000000000001</v>
      </c>
      <c r="E46">
        <v>17</v>
      </c>
      <c r="F46" s="3">
        <v>7.1038774533269525E-2</v>
      </c>
      <c r="G46">
        <v>-1</v>
      </c>
      <c r="H46">
        <v>0</v>
      </c>
    </row>
    <row r="47" spans="1:8">
      <c r="A47" t="s">
        <v>12</v>
      </c>
      <c r="B47" s="2">
        <v>44056</v>
      </c>
      <c r="C47" s="2">
        <v>44147</v>
      </c>
      <c r="D47">
        <v>0.11459999999999999</v>
      </c>
      <c r="E47">
        <v>1</v>
      </c>
      <c r="F47" s="3">
        <v>3.9188566159520703E-2</v>
      </c>
      <c r="G47">
        <v>5</v>
      </c>
      <c r="H47">
        <v>0</v>
      </c>
    </row>
    <row r="48" spans="1:8">
      <c r="A48" t="s">
        <v>13</v>
      </c>
      <c r="B48" s="2">
        <v>44699</v>
      </c>
      <c r="C48" s="2">
        <v>44790</v>
      </c>
      <c r="D48">
        <v>0.1391</v>
      </c>
      <c r="E48">
        <v>10</v>
      </c>
      <c r="F48" s="3">
        <v>5.8279139569785032E-2</v>
      </c>
      <c r="G48">
        <v>16</v>
      </c>
      <c r="H48">
        <v>0</v>
      </c>
    </row>
    <row r="49" spans="1:8">
      <c r="A49" t="s">
        <v>13</v>
      </c>
      <c r="B49" s="2">
        <v>42781</v>
      </c>
      <c r="C49" s="2">
        <v>42886</v>
      </c>
      <c r="D49">
        <v>0.27889999999999998</v>
      </c>
      <c r="E49">
        <v>12</v>
      </c>
      <c r="F49" s="3">
        <v>2.7573529411764709E-2</v>
      </c>
      <c r="G49">
        <v>-1</v>
      </c>
      <c r="H49">
        <v>0</v>
      </c>
    </row>
    <row r="50" spans="1:8">
      <c r="A50" t="s">
        <v>13</v>
      </c>
      <c r="B50" s="2">
        <v>42696</v>
      </c>
      <c r="C50" s="2">
        <v>42781</v>
      </c>
      <c r="D50">
        <v>0.17319999999999999</v>
      </c>
      <c r="E50">
        <v>4</v>
      </c>
      <c r="F50" s="3">
        <v>2.249965701742352E-2</v>
      </c>
      <c r="G50">
        <v>6</v>
      </c>
      <c r="H50">
        <v>0</v>
      </c>
    </row>
    <row r="51" spans="1:8">
      <c r="A51" t="s">
        <v>14</v>
      </c>
      <c r="B51" s="2">
        <v>43915</v>
      </c>
      <c r="C51" s="2">
        <v>44011</v>
      </c>
      <c r="D51">
        <v>0.23630000000000001</v>
      </c>
      <c r="E51">
        <v>10</v>
      </c>
      <c r="F51" s="3">
        <v>0.13623529411764701</v>
      </c>
      <c r="G51">
        <v>18</v>
      </c>
      <c r="H51">
        <v>0</v>
      </c>
    </row>
    <row r="52" spans="1:8" hidden="1">
      <c r="A52" t="s">
        <v>14</v>
      </c>
      <c r="B52" s="2">
        <v>43641</v>
      </c>
      <c r="C52" s="2">
        <v>43734</v>
      </c>
      <c r="D52">
        <v>0.33929999999999999</v>
      </c>
      <c r="E52">
        <v>18</v>
      </c>
      <c r="F52" s="3">
        <v>0.4440024479804161</v>
      </c>
      <c r="G52">
        <v>-1</v>
      </c>
      <c r="H52">
        <v>-1</v>
      </c>
    </row>
    <row r="53" spans="1:8">
      <c r="A53" t="s">
        <v>14</v>
      </c>
      <c r="B53" s="2">
        <v>43088</v>
      </c>
      <c r="C53" s="2">
        <v>43181</v>
      </c>
      <c r="D53">
        <v>0.1071</v>
      </c>
      <c r="E53">
        <v>10</v>
      </c>
      <c r="F53" s="3">
        <v>6.5939063210550389E-2</v>
      </c>
      <c r="G53">
        <v>13</v>
      </c>
      <c r="H53">
        <v>0</v>
      </c>
    </row>
    <row r="54" spans="1:8">
      <c r="A54" t="s">
        <v>14</v>
      </c>
      <c r="B54" s="2">
        <v>42725</v>
      </c>
      <c r="C54" s="2">
        <v>42817</v>
      </c>
      <c r="D54">
        <v>0.18959999999999999</v>
      </c>
      <c r="E54">
        <v>3</v>
      </c>
      <c r="F54" s="3">
        <v>0.132167152575316</v>
      </c>
      <c r="G54">
        <v>-1</v>
      </c>
      <c r="H54">
        <v>0</v>
      </c>
    </row>
    <row r="55" spans="1:8">
      <c r="A55" t="s">
        <v>14</v>
      </c>
      <c r="B55" s="2">
        <v>42278</v>
      </c>
      <c r="C55" s="2">
        <v>42360</v>
      </c>
      <c r="D55">
        <v>0.1178</v>
      </c>
      <c r="E55">
        <v>12</v>
      </c>
      <c r="F55" s="3">
        <v>0.29722410291130669</v>
      </c>
      <c r="G55">
        <v>-1</v>
      </c>
      <c r="H55">
        <v>0</v>
      </c>
    </row>
    <row r="56" spans="1:8">
      <c r="A56" t="s">
        <v>15</v>
      </c>
      <c r="B56" s="2">
        <v>45133</v>
      </c>
      <c r="C56" s="2">
        <v>45217</v>
      </c>
      <c r="D56">
        <v>0.19120000000000001</v>
      </c>
      <c r="E56">
        <v>2</v>
      </c>
      <c r="F56" s="3">
        <v>0.1228108411040368</v>
      </c>
      <c r="G56">
        <v>-1</v>
      </c>
      <c r="H56">
        <v>0</v>
      </c>
    </row>
    <row r="57" spans="1:8">
      <c r="A57" t="s">
        <v>15</v>
      </c>
      <c r="B57" s="2">
        <v>44769</v>
      </c>
      <c r="C57" s="2">
        <v>44853</v>
      </c>
      <c r="D57">
        <v>0.20960000000000001</v>
      </c>
      <c r="E57">
        <v>6</v>
      </c>
      <c r="F57" s="3">
        <v>0.13725783689004839</v>
      </c>
      <c r="G57">
        <v>18</v>
      </c>
      <c r="H57">
        <v>0</v>
      </c>
    </row>
    <row r="58" spans="1:8">
      <c r="A58" t="s">
        <v>15</v>
      </c>
      <c r="B58" s="2">
        <v>44041</v>
      </c>
      <c r="C58" s="2">
        <v>44125</v>
      </c>
      <c r="D58">
        <v>0.17730000000000001</v>
      </c>
      <c r="E58">
        <v>4</v>
      </c>
      <c r="F58" s="3">
        <v>6.6873596984729763E-2</v>
      </c>
      <c r="G58">
        <v>16</v>
      </c>
      <c r="H58">
        <v>0</v>
      </c>
    </row>
    <row r="59" spans="1:8">
      <c r="A59" t="s">
        <v>15</v>
      </c>
      <c r="B59" s="2">
        <v>42396</v>
      </c>
      <c r="C59" s="2">
        <v>42480</v>
      </c>
      <c r="D59">
        <v>0.1135</v>
      </c>
      <c r="E59">
        <v>3</v>
      </c>
      <c r="F59" s="3">
        <v>7.5851851851851781E-2</v>
      </c>
      <c r="G59">
        <v>8</v>
      </c>
      <c r="H59">
        <v>0</v>
      </c>
    </row>
    <row r="60" spans="1:8">
      <c r="A60" t="s">
        <v>16</v>
      </c>
      <c r="B60" s="2">
        <v>45225</v>
      </c>
      <c r="C60" s="2">
        <v>45316</v>
      </c>
      <c r="D60">
        <v>0.90700000000000003</v>
      </c>
      <c r="E60">
        <v>17</v>
      </c>
      <c r="F60" s="3">
        <v>0.37576875768757678</v>
      </c>
      <c r="G60">
        <v>-1</v>
      </c>
      <c r="H60">
        <v>0</v>
      </c>
    </row>
    <row r="61" spans="1:8">
      <c r="A61" t="s">
        <v>16</v>
      </c>
      <c r="B61" s="2">
        <v>45043</v>
      </c>
      <c r="C61" s="2">
        <v>45134</v>
      </c>
      <c r="D61">
        <v>0.74029999999999996</v>
      </c>
      <c r="E61">
        <v>5</v>
      </c>
      <c r="F61" s="3">
        <v>4.6215673141326158E-2</v>
      </c>
      <c r="G61">
        <v>10</v>
      </c>
      <c r="H61">
        <v>0</v>
      </c>
    </row>
    <row r="62" spans="1:8">
      <c r="A62" t="s">
        <v>16</v>
      </c>
      <c r="B62" s="2">
        <v>44861</v>
      </c>
      <c r="C62" s="2">
        <v>44952</v>
      </c>
      <c r="D62">
        <v>0.78249999999999997</v>
      </c>
      <c r="E62">
        <v>13</v>
      </c>
      <c r="F62" s="3">
        <v>0.16901408450704231</v>
      </c>
      <c r="G62">
        <v>-1</v>
      </c>
      <c r="H62">
        <v>0</v>
      </c>
    </row>
    <row r="63" spans="1:8" hidden="1">
      <c r="A63" t="s">
        <v>16</v>
      </c>
      <c r="B63" s="2">
        <v>43944</v>
      </c>
      <c r="C63" s="2">
        <v>44035</v>
      </c>
      <c r="D63">
        <v>0.13189999999999999</v>
      </c>
      <c r="E63">
        <v>19</v>
      </c>
      <c r="F63" s="3">
        <v>6.8766937669376735E-2</v>
      </c>
      <c r="G63">
        <v>-1</v>
      </c>
      <c r="H63">
        <v>-1</v>
      </c>
    </row>
    <row r="64" spans="1:8">
      <c r="A64" t="s">
        <v>16</v>
      </c>
      <c r="B64" s="2">
        <v>43853</v>
      </c>
      <c r="C64" s="2">
        <v>43944</v>
      </c>
      <c r="D64">
        <v>0.21410000000000001</v>
      </c>
      <c r="E64">
        <v>1</v>
      </c>
      <c r="F64" s="3">
        <v>8.1332912192040405E-2</v>
      </c>
      <c r="G64">
        <v>-1</v>
      </c>
      <c r="H64">
        <v>0</v>
      </c>
    </row>
    <row r="65" spans="1:8">
      <c r="A65" t="s">
        <v>16</v>
      </c>
      <c r="B65" s="2">
        <v>43762</v>
      </c>
      <c r="C65" s="2">
        <v>43853</v>
      </c>
      <c r="D65">
        <v>0.1452</v>
      </c>
      <c r="E65">
        <v>12</v>
      </c>
      <c r="F65" s="3">
        <v>0.1171740379092477</v>
      </c>
      <c r="G65">
        <v>-1</v>
      </c>
      <c r="H65">
        <v>0</v>
      </c>
    </row>
    <row r="66" spans="1:8">
      <c r="A66" t="s">
        <v>16</v>
      </c>
      <c r="B66" s="2">
        <v>43398</v>
      </c>
      <c r="C66" s="2">
        <v>43489</v>
      </c>
      <c r="D66">
        <v>0.21529999999999999</v>
      </c>
      <c r="E66">
        <v>10</v>
      </c>
      <c r="F66" s="3">
        <v>0.10561949898442791</v>
      </c>
      <c r="G66">
        <v>-1</v>
      </c>
      <c r="H66">
        <v>0</v>
      </c>
    </row>
    <row r="67" spans="1:8">
      <c r="A67" t="s">
        <v>16</v>
      </c>
      <c r="B67" s="2">
        <v>43125</v>
      </c>
      <c r="C67" s="2">
        <v>43216</v>
      </c>
      <c r="D67">
        <v>0.24859999999999999</v>
      </c>
      <c r="E67">
        <v>1</v>
      </c>
      <c r="F67" s="3">
        <v>0.1055187637969095</v>
      </c>
      <c r="G67">
        <v>7</v>
      </c>
      <c r="H67">
        <v>0</v>
      </c>
    </row>
    <row r="68" spans="1:8">
      <c r="A68" t="s">
        <v>16</v>
      </c>
      <c r="B68" s="2">
        <v>43034</v>
      </c>
      <c r="C68" s="2">
        <v>43125</v>
      </c>
      <c r="D68">
        <v>0.25779999999999997</v>
      </c>
      <c r="E68">
        <v>5</v>
      </c>
      <c r="F68" s="3">
        <v>0.13905683192261181</v>
      </c>
      <c r="G68">
        <v>-1</v>
      </c>
      <c r="H68">
        <v>0</v>
      </c>
    </row>
    <row r="69" spans="1:8">
      <c r="A69" t="s">
        <v>15</v>
      </c>
      <c r="B69" s="2">
        <v>45133</v>
      </c>
      <c r="C69" s="2">
        <v>45217</v>
      </c>
      <c r="D69">
        <v>0.19120000000000001</v>
      </c>
      <c r="E69">
        <v>2</v>
      </c>
      <c r="F69" s="3">
        <v>0.1228108411040368</v>
      </c>
      <c r="G69">
        <v>-1</v>
      </c>
      <c r="H69">
        <v>0</v>
      </c>
    </row>
    <row r="70" spans="1:8">
      <c r="A70" t="s">
        <v>15</v>
      </c>
      <c r="B70" s="2">
        <v>44769</v>
      </c>
      <c r="C70" s="2">
        <v>44853</v>
      </c>
      <c r="D70">
        <v>0.20960000000000001</v>
      </c>
      <c r="E70">
        <v>6</v>
      </c>
      <c r="F70" s="3">
        <v>0.13725783689004839</v>
      </c>
      <c r="G70">
        <v>18</v>
      </c>
      <c r="H70">
        <v>0</v>
      </c>
    </row>
    <row r="71" spans="1:8">
      <c r="A71" t="s">
        <v>15</v>
      </c>
      <c r="B71" s="2">
        <v>44041</v>
      </c>
      <c r="C71" s="2">
        <v>44125</v>
      </c>
      <c r="D71">
        <v>0.17730000000000001</v>
      </c>
      <c r="E71">
        <v>4</v>
      </c>
      <c r="F71" s="3">
        <v>6.6873596984729763E-2</v>
      </c>
      <c r="G71">
        <v>16</v>
      </c>
      <c r="H71">
        <v>0</v>
      </c>
    </row>
    <row r="72" spans="1:8">
      <c r="A72" t="s">
        <v>15</v>
      </c>
      <c r="B72" s="2">
        <v>42396</v>
      </c>
      <c r="C72" s="2">
        <v>42480</v>
      </c>
      <c r="D72">
        <v>0.1135</v>
      </c>
      <c r="E72">
        <v>3</v>
      </c>
      <c r="F72" s="3">
        <v>7.5851851851851781E-2</v>
      </c>
      <c r="G72">
        <v>8</v>
      </c>
      <c r="H72">
        <v>0</v>
      </c>
    </row>
    <row r="73" spans="1:8">
      <c r="A73" t="s">
        <v>17</v>
      </c>
      <c r="B73" s="2">
        <v>45134</v>
      </c>
      <c r="C73" s="2">
        <v>45224</v>
      </c>
      <c r="D73">
        <v>0.1132</v>
      </c>
      <c r="E73">
        <v>3</v>
      </c>
      <c r="F73" s="3">
        <v>6.6196745102104174E-2</v>
      </c>
      <c r="G73">
        <v>11</v>
      </c>
      <c r="H73">
        <v>0</v>
      </c>
    </row>
    <row r="74" spans="1:8">
      <c r="A74" t="s">
        <v>17</v>
      </c>
      <c r="B74" s="2">
        <v>44860</v>
      </c>
      <c r="C74" s="2">
        <v>44952</v>
      </c>
      <c r="D74">
        <v>0.13469999999999999</v>
      </c>
      <c r="E74">
        <v>14</v>
      </c>
      <c r="F74" s="3">
        <v>0.25832245430809408</v>
      </c>
      <c r="G74">
        <v>-1</v>
      </c>
      <c r="H74">
        <v>0</v>
      </c>
    </row>
    <row r="75" spans="1:8">
      <c r="A75" t="s">
        <v>17</v>
      </c>
      <c r="B75" s="2">
        <v>44406</v>
      </c>
      <c r="C75" s="2">
        <v>44496</v>
      </c>
      <c r="D75">
        <v>0.1086</v>
      </c>
      <c r="E75">
        <v>4</v>
      </c>
      <c r="F75" s="3">
        <v>0.1075979087750055</v>
      </c>
      <c r="G75">
        <v>14</v>
      </c>
      <c r="H75">
        <v>0</v>
      </c>
    </row>
    <row r="76" spans="1:8" hidden="1">
      <c r="A76" t="s">
        <v>17</v>
      </c>
      <c r="B76" s="2">
        <v>44132</v>
      </c>
      <c r="C76" s="2">
        <v>44230</v>
      </c>
      <c r="D76">
        <v>0.10829999999999999</v>
      </c>
      <c r="E76">
        <v>18</v>
      </c>
      <c r="F76" s="3">
        <v>0.31325111519286281</v>
      </c>
      <c r="G76">
        <v>-1</v>
      </c>
      <c r="H76">
        <v>-1</v>
      </c>
    </row>
    <row r="77" spans="1:8" hidden="1">
      <c r="A77" t="s">
        <v>17</v>
      </c>
      <c r="B77" s="2">
        <v>43494</v>
      </c>
      <c r="C77" s="2">
        <v>43591</v>
      </c>
      <c r="D77">
        <v>0.1081</v>
      </c>
      <c r="E77">
        <v>19</v>
      </c>
      <c r="F77" s="3">
        <v>0.14981681354589571</v>
      </c>
      <c r="G77">
        <v>-1</v>
      </c>
      <c r="H77">
        <v>-1</v>
      </c>
    </row>
    <row r="78" spans="1:8">
      <c r="A78" t="s">
        <v>17</v>
      </c>
      <c r="B78" s="2">
        <v>43402</v>
      </c>
      <c r="C78" s="2">
        <v>43494</v>
      </c>
      <c r="D78">
        <v>0.11210000000000001</v>
      </c>
      <c r="E78">
        <v>8</v>
      </c>
      <c r="F78" s="3">
        <v>0.14002114413250319</v>
      </c>
      <c r="G78">
        <v>-1</v>
      </c>
      <c r="H78">
        <v>0</v>
      </c>
    </row>
    <row r="79" spans="1:8">
      <c r="A79" t="s">
        <v>17</v>
      </c>
      <c r="B79" s="2">
        <v>43125</v>
      </c>
      <c r="C79" s="2">
        <v>43216</v>
      </c>
      <c r="D79">
        <v>0.13150000000000001</v>
      </c>
      <c r="E79">
        <v>1</v>
      </c>
      <c r="F79" s="3">
        <v>3.0948801839242581E-3</v>
      </c>
      <c r="G79">
        <v>2</v>
      </c>
      <c r="H79">
        <v>0</v>
      </c>
    </row>
    <row r="80" spans="1:8" hidden="1">
      <c r="A80" t="s">
        <v>17</v>
      </c>
      <c r="B80" s="2">
        <v>42663</v>
      </c>
      <c r="C80" s="2">
        <v>42761</v>
      </c>
      <c r="D80">
        <v>0.1154</v>
      </c>
      <c r="E80">
        <v>18</v>
      </c>
      <c r="F80" s="3">
        <v>8.0011112654535435E-2</v>
      </c>
      <c r="G80">
        <v>-1</v>
      </c>
      <c r="H80">
        <v>-1</v>
      </c>
    </row>
    <row r="81" spans="1:8">
      <c r="A81" t="s">
        <v>17</v>
      </c>
      <c r="B81" s="2">
        <v>42486</v>
      </c>
      <c r="C81" s="2">
        <v>42579</v>
      </c>
      <c r="D81">
        <v>0.17349999999999999</v>
      </c>
      <c r="E81">
        <v>1</v>
      </c>
      <c r="F81" s="3">
        <v>5.4287305122494509E-3</v>
      </c>
      <c r="G81">
        <v>2</v>
      </c>
      <c r="H81">
        <v>0</v>
      </c>
    </row>
    <row r="82" spans="1:8" hidden="1">
      <c r="A82" t="s">
        <v>17</v>
      </c>
      <c r="B82" s="2">
        <v>42397</v>
      </c>
      <c r="C82" s="2">
        <v>42486</v>
      </c>
      <c r="D82">
        <v>0.21640000000000001</v>
      </c>
      <c r="E82">
        <v>19</v>
      </c>
      <c r="F82" s="3">
        <v>3.055767761650114E-2</v>
      </c>
      <c r="G82">
        <v>-1</v>
      </c>
      <c r="H82">
        <v>-1</v>
      </c>
    </row>
    <row r="83" spans="1:8">
      <c r="A83" t="s">
        <v>17</v>
      </c>
      <c r="B83" s="2">
        <v>42298</v>
      </c>
      <c r="C83" s="2">
        <v>42397</v>
      </c>
      <c r="D83">
        <v>0.25219999999999998</v>
      </c>
      <c r="E83">
        <v>7</v>
      </c>
      <c r="F83" s="3">
        <v>4.9077836824007633E-2</v>
      </c>
      <c r="G83">
        <v>-1</v>
      </c>
      <c r="H83">
        <v>0</v>
      </c>
    </row>
    <row r="84" spans="1:8">
      <c r="A84" t="s">
        <v>18</v>
      </c>
      <c r="B84" s="2">
        <v>44532</v>
      </c>
      <c r="C84" s="2">
        <v>44623</v>
      </c>
      <c r="D84">
        <v>0.1227</v>
      </c>
      <c r="E84">
        <v>3</v>
      </c>
      <c r="F84" s="3">
        <v>0.28832887512318739</v>
      </c>
      <c r="G84">
        <v>-1</v>
      </c>
      <c r="H84">
        <v>0</v>
      </c>
    </row>
    <row r="85" spans="1:8">
      <c r="A85" t="s">
        <v>18</v>
      </c>
      <c r="B85" s="2">
        <v>43979</v>
      </c>
      <c r="C85" s="2">
        <v>44070</v>
      </c>
      <c r="D85">
        <v>0.2676</v>
      </c>
      <c r="E85">
        <v>4</v>
      </c>
      <c r="F85" s="3">
        <v>0.19986653319986661</v>
      </c>
      <c r="G85">
        <v>-1</v>
      </c>
      <c r="H85">
        <v>0</v>
      </c>
    </row>
    <row r="86" spans="1:8">
      <c r="A86" t="s">
        <v>18</v>
      </c>
      <c r="B86" s="2">
        <v>43615</v>
      </c>
      <c r="C86" s="2">
        <v>43706</v>
      </c>
      <c r="D86">
        <v>0.1111</v>
      </c>
      <c r="E86">
        <v>8</v>
      </c>
      <c r="F86" s="3">
        <v>0.1117620549797206</v>
      </c>
      <c r="G86">
        <v>-1</v>
      </c>
      <c r="H86">
        <v>0</v>
      </c>
    </row>
    <row r="87" spans="1:8">
      <c r="A87" t="s">
        <v>18</v>
      </c>
      <c r="B87" s="2">
        <v>42880</v>
      </c>
      <c r="C87" s="2">
        <v>42971</v>
      </c>
      <c r="D87">
        <v>0.1268</v>
      </c>
      <c r="E87">
        <v>9</v>
      </c>
      <c r="F87" s="3">
        <v>5.312868949232577E-2</v>
      </c>
      <c r="G87">
        <v>-1</v>
      </c>
      <c r="H87">
        <v>0</v>
      </c>
    </row>
    <row r="88" spans="1:8">
      <c r="A88" t="s">
        <v>18</v>
      </c>
      <c r="B88" s="2">
        <v>42796</v>
      </c>
      <c r="C88" s="2">
        <v>42880</v>
      </c>
      <c r="D88">
        <v>0.15179999999999999</v>
      </c>
      <c r="E88">
        <v>6</v>
      </c>
      <c r="F88" s="3">
        <v>3.4069400630914883E-2</v>
      </c>
      <c r="G88">
        <v>13</v>
      </c>
      <c r="H88">
        <v>0</v>
      </c>
    </row>
    <row r="89" spans="1:8">
      <c r="A89" t="s">
        <v>18</v>
      </c>
      <c r="B89" s="2">
        <v>42691</v>
      </c>
      <c r="C89" s="2">
        <v>42796</v>
      </c>
      <c r="D89">
        <v>0.68069999999999997</v>
      </c>
      <c r="E89">
        <v>3</v>
      </c>
      <c r="F89" s="3">
        <v>0.10853293413173661</v>
      </c>
      <c r="G89">
        <v>-1</v>
      </c>
      <c r="H89">
        <v>0</v>
      </c>
    </row>
    <row r="90" spans="1:8">
      <c r="A90" t="s">
        <v>19</v>
      </c>
      <c r="B90" s="2">
        <v>44774</v>
      </c>
      <c r="C90" s="2">
        <v>44861</v>
      </c>
      <c r="D90">
        <v>0.1062</v>
      </c>
      <c r="E90">
        <v>10</v>
      </c>
      <c r="F90" s="3">
        <v>0.16132381570408821</v>
      </c>
      <c r="G90">
        <v>-1</v>
      </c>
      <c r="H90">
        <v>0</v>
      </c>
    </row>
    <row r="91" spans="1:8">
      <c r="A91" t="s">
        <v>19</v>
      </c>
      <c r="B91" s="2">
        <v>44602</v>
      </c>
      <c r="C91" s="2">
        <v>44683</v>
      </c>
      <c r="D91">
        <v>0.12889999999999999</v>
      </c>
      <c r="E91">
        <v>4</v>
      </c>
      <c r="F91" s="3">
        <v>0.19710771194971641</v>
      </c>
      <c r="G91">
        <v>16</v>
      </c>
      <c r="H91">
        <v>0</v>
      </c>
    </row>
    <row r="92" spans="1:8" hidden="1">
      <c r="A92" t="s">
        <v>20</v>
      </c>
      <c r="B92" s="2">
        <v>42773</v>
      </c>
      <c r="C92" s="2">
        <v>42864</v>
      </c>
      <c r="D92">
        <v>0.15890000000000001</v>
      </c>
      <c r="E92">
        <v>18</v>
      </c>
      <c r="F92" s="3">
        <v>6.1763860959494363E-2</v>
      </c>
      <c r="G92">
        <v>-1</v>
      </c>
      <c r="H92">
        <v>-1</v>
      </c>
    </row>
    <row r="93" spans="1:8" hidden="1">
      <c r="A93" t="s">
        <v>20</v>
      </c>
      <c r="B93" s="2">
        <v>42590</v>
      </c>
      <c r="C93" s="2">
        <v>42681</v>
      </c>
      <c r="D93">
        <v>0.11700000000000001</v>
      </c>
      <c r="E93">
        <v>18</v>
      </c>
      <c r="F93" s="3">
        <v>0.1089528518453116</v>
      </c>
      <c r="G93">
        <v>-1</v>
      </c>
      <c r="H93">
        <v>-1</v>
      </c>
    </row>
    <row r="94" spans="1:8">
      <c r="A94" t="s">
        <v>21</v>
      </c>
      <c r="B94" s="2">
        <v>45601</v>
      </c>
      <c r="C94" s="2">
        <v>45699</v>
      </c>
      <c r="D94">
        <v>0.31830000000000003</v>
      </c>
      <c r="E94">
        <v>1</v>
      </c>
      <c r="F94" s="3">
        <v>0.13101281121585701</v>
      </c>
      <c r="G94">
        <v>8</v>
      </c>
      <c r="H94">
        <v>0</v>
      </c>
    </row>
    <row r="95" spans="1:8">
      <c r="A95" t="s">
        <v>21</v>
      </c>
      <c r="B95" s="2">
        <v>44782</v>
      </c>
      <c r="C95" s="2">
        <v>44873</v>
      </c>
      <c r="D95">
        <v>0.24460000000000001</v>
      </c>
      <c r="E95">
        <v>3</v>
      </c>
      <c r="F95" s="3">
        <v>0.166696604993713</v>
      </c>
      <c r="G95">
        <v>-1</v>
      </c>
      <c r="H95">
        <v>0</v>
      </c>
    </row>
    <row r="96" spans="1:8">
      <c r="A96" t="s">
        <v>21</v>
      </c>
      <c r="B96" s="2">
        <v>44600</v>
      </c>
      <c r="C96" s="2">
        <v>44691</v>
      </c>
      <c r="D96">
        <v>0.66670000000000007</v>
      </c>
      <c r="E96">
        <v>16</v>
      </c>
      <c r="F96" s="3">
        <v>0.1147190008920607</v>
      </c>
      <c r="G96">
        <v>18</v>
      </c>
      <c r="H96">
        <v>0</v>
      </c>
    </row>
    <row r="97" spans="1:8">
      <c r="A97" t="s">
        <v>22</v>
      </c>
      <c r="B97" s="2">
        <v>44865</v>
      </c>
      <c r="C97" s="2">
        <v>44963</v>
      </c>
      <c r="D97">
        <v>0.1027</v>
      </c>
      <c r="E97">
        <v>9</v>
      </c>
      <c r="F97" s="3">
        <v>0.22171577405176621</v>
      </c>
      <c r="G97">
        <v>-1</v>
      </c>
      <c r="H97">
        <v>0</v>
      </c>
    </row>
    <row r="98" spans="1:8" hidden="1">
      <c r="A98" t="s">
        <v>22</v>
      </c>
      <c r="B98" s="2">
        <v>44683</v>
      </c>
      <c r="C98" s="2">
        <v>44774</v>
      </c>
      <c r="D98">
        <v>0.15859999999999999</v>
      </c>
      <c r="E98">
        <v>19</v>
      </c>
      <c r="F98" s="3">
        <v>9.9244875943905131E-2</v>
      </c>
      <c r="G98">
        <v>-1</v>
      </c>
      <c r="H98">
        <v>-1</v>
      </c>
    </row>
    <row r="99" spans="1:8">
      <c r="A99" t="s">
        <v>22</v>
      </c>
      <c r="B99" s="2">
        <v>44599</v>
      </c>
      <c r="C99" s="2">
        <v>44683</v>
      </c>
      <c r="D99">
        <v>0.1633</v>
      </c>
      <c r="E99">
        <v>2</v>
      </c>
      <c r="F99" s="3">
        <v>7.7417282364278833E-2</v>
      </c>
      <c r="G99">
        <v>4</v>
      </c>
      <c r="H99">
        <v>0</v>
      </c>
    </row>
    <row r="100" spans="1:8">
      <c r="A100" t="s">
        <v>22</v>
      </c>
      <c r="B100" s="2">
        <v>44501</v>
      </c>
      <c r="C100" s="2">
        <v>44599</v>
      </c>
      <c r="D100">
        <v>0.18529999999999999</v>
      </c>
      <c r="E100">
        <v>13</v>
      </c>
      <c r="F100" s="3">
        <v>0.15402800509183481</v>
      </c>
      <c r="G100">
        <v>-1</v>
      </c>
      <c r="H100">
        <v>0</v>
      </c>
    </row>
    <row r="101" spans="1:8">
      <c r="A101" t="s">
        <v>22</v>
      </c>
      <c r="B101" s="2">
        <v>44410</v>
      </c>
      <c r="C101" s="2">
        <v>44501</v>
      </c>
      <c r="D101">
        <v>0.28050000000000003</v>
      </c>
      <c r="E101">
        <v>2</v>
      </c>
      <c r="F101" s="3">
        <v>4.6516956920256668E-2</v>
      </c>
      <c r="G101">
        <v>8</v>
      </c>
      <c r="H101">
        <v>0</v>
      </c>
    </row>
    <row r="102" spans="1:8" hidden="1">
      <c r="A102" t="s">
        <v>22</v>
      </c>
      <c r="B102" s="2">
        <v>44228</v>
      </c>
      <c r="C102" s="2">
        <v>44319</v>
      </c>
      <c r="D102">
        <v>0.2681</v>
      </c>
      <c r="E102">
        <v>19</v>
      </c>
      <c r="F102" s="3">
        <v>0.15145736856442391</v>
      </c>
      <c r="G102">
        <v>-1</v>
      </c>
      <c r="H102">
        <v>-1</v>
      </c>
    </row>
    <row r="103" spans="1:8" hidden="1">
      <c r="A103" t="s">
        <v>22</v>
      </c>
      <c r="B103" s="2">
        <v>44135</v>
      </c>
      <c r="C103" s="2">
        <v>44228</v>
      </c>
      <c r="D103">
        <v>0.29189999999999999</v>
      </c>
      <c r="E103">
        <v>19</v>
      </c>
      <c r="F103" s="3">
        <v>0.18021346469622329</v>
      </c>
      <c r="G103">
        <v>-1</v>
      </c>
      <c r="H103">
        <v>-1</v>
      </c>
    </row>
    <row r="104" spans="1:8" hidden="1">
      <c r="A104" t="s">
        <v>22</v>
      </c>
      <c r="B104" s="2">
        <v>44051</v>
      </c>
      <c r="C104" s="2">
        <v>44135</v>
      </c>
      <c r="D104">
        <v>5.3158000000000003</v>
      </c>
      <c r="E104">
        <v>19</v>
      </c>
      <c r="F104" s="3">
        <v>3.4671532846715238E-2</v>
      </c>
      <c r="G104">
        <v>-1</v>
      </c>
      <c r="H104">
        <v>-1</v>
      </c>
    </row>
    <row r="105" spans="1:8">
      <c r="A105" t="s">
        <v>22</v>
      </c>
      <c r="B105" s="2">
        <v>43497</v>
      </c>
      <c r="C105" s="2">
        <v>43582</v>
      </c>
      <c r="D105">
        <v>0.1158</v>
      </c>
      <c r="E105">
        <v>10</v>
      </c>
      <c r="F105" s="3">
        <v>0.104326923076923</v>
      </c>
      <c r="G105">
        <v>-1</v>
      </c>
      <c r="H105">
        <v>0</v>
      </c>
    </row>
    <row r="106" spans="1:8" hidden="1">
      <c r="A106" t="s">
        <v>22</v>
      </c>
      <c r="B106" s="2">
        <v>43401</v>
      </c>
      <c r="C106" s="2">
        <v>43497</v>
      </c>
      <c r="D106">
        <v>0.1265</v>
      </c>
      <c r="E106">
        <v>19</v>
      </c>
      <c r="F106" s="3">
        <v>0.18227529855436819</v>
      </c>
      <c r="G106">
        <v>-1</v>
      </c>
      <c r="H106">
        <v>-1</v>
      </c>
    </row>
    <row r="107" spans="1:8">
      <c r="A107" t="s">
        <v>22</v>
      </c>
      <c r="B107" s="2">
        <v>42778</v>
      </c>
      <c r="C107" s="2">
        <v>42862</v>
      </c>
      <c r="D107">
        <v>0.25540000000000002</v>
      </c>
      <c r="E107">
        <v>6</v>
      </c>
      <c r="F107" s="3">
        <v>7.0950468540830022E-2</v>
      </c>
      <c r="G107">
        <v>-1</v>
      </c>
      <c r="H107">
        <v>0</v>
      </c>
    </row>
    <row r="108" spans="1:8">
      <c r="A108" t="s">
        <v>22</v>
      </c>
      <c r="B108" s="2">
        <v>42498</v>
      </c>
      <c r="C108" s="2">
        <v>42588</v>
      </c>
      <c r="D108">
        <v>0.1409</v>
      </c>
      <c r="E108">
        <v>16</v>
      </c>
      <c r="F108" s="3">
        <v>9.2206366630076822E-2</v>
      </c>
      <c r="G108">
        <v>-1</v>
      </c>
      <c r="H108">
        <v>0</v>
      </c>
    </row>
    <row r="109" spans="1:8" hidden="1">
      <c r="A109" t="s">
        <v>23</v>
      </c>
      <c r="B109" s="2">
        <v>45406</v>
      </c>
      <c r="C109" s="2">
        <v>45497</v>
      </c>
      <c r="D109">
        <v>0.56920000000000004</v>
      </c>
      <c r="E109">
        <v>19</v>
      </c>
      <c r="F109" s="3">
        <v>0.39294935451837149</v>
      </c>
      <c r="G109">
        <v>-1</v>
      </c>
      <c r="H109">
        <v>-1</v>
      </c>
    </row>
    <row r="110" spans="1:8">
      <c r="A110" t="s">
        <v>23</v>
      </c>
      <c r="B110" s="2">
        <v>44951</v>
      </c>
      <c r="C110" s="2">
        <v>45042</v>
      </c>
      <c r="D110">
        <v>0.22989999999999999</v>
      </c>
      <c r="E110">
        <v>6</v>
      </c>
      <c r="F110" s="3">
        <v>7.8306264501160183E-2</v>
      </c>
      <c r="G110">
        <v>18</v>
      </c>
      <c r="H110">
        <v>0</v>
      </c>
    </row>
    <row r="111" spans="1:8">
      <c r="A111" t="s">
        <v>23</v>
      </c>
      <c r="B111" s="2">
        <v>44859</v>
      </c>
      <c r="C111" s="2">
        <v>44951</v>
      </c>
      <c r="D111">
        <v>0.10580000000000001</v>
      </c>
      <c r="E111">
        <v>15</v>
      </c>
      <c r="F111" s="3">
        <v>0.21268047708725671</v>
      </c>
      <c r="G111">
        <v>-1</v>
      </c>
      <c r="H111">
        <v>0</v>
      </c>
    </row>
    <row r="112" spans="1:8">
      <c r="A112" t="s">
        <v>23</v>
      </c>
      <c r="B112" s="2">
        <v>44495</v>
      </c>
      <c r="C112" s="2">
        <v>44587</v>
      </c>
      <c r="D112">
        <v>0.1065</v>
      </c>
      <c r="E112">
        <v>16</v>
      </c>
      <c r="F112" s="3">
        <v>0.31663048198002608</v>
      </c>
      <c r="G112">
        <v>-1</v>
      </c>
      <c r="H112">
        <v>0</v>
      </c>
    </row>
    <row r="113" spans="1:8">
      <c r="A113" t="s">
        <v>23</v>
      </c>
      <c r="B113" s="2">
        <v>43942</v>
      </c>
      <c r="C113" s="2">
        <v>44033</v>
      </c>
      <c r="D113">
        <v>0.1351</v>
      </c>
      <c r="E113">
        <v>6</v>
      </c>
      <c r="F113" s="3">
        <v>0.10487444608567199</v>
      </c>
      <c r="G113">
        <v>8</v>
      </c>
      <c r="H113">
        <v>0</v>
      </c>
    </row>
    <row r="114" spans="1:8">
      <c r="A114" t="s">
        <v>23</v>
      </c>
      <c r="B114" s="2">
        <v>43852</v>
      </c>
      <c r="C114" s="2">
        <v>43942</v>
      </c>
      <c r="D114">
        <v>0.1196</v>
      </c>
      <c r="E114">
        <v>1</v>
      </c>
      <c r="F114" s="3">
        <v>3.5602663405353847E-2</v>
      </c>
      <c r="G114">
        <v>2</v>
      </c>
      <c r="H114">
        <v>0</v>
      </c>
    </row>
    <row r="115" spans="1:8">
      <c r="A115" t="s">
        <v>23</v>
      </c>
      <c r="B115" s="2">
        <v>43578</v>
      </c>
      <c r="C115" s="2">
        <v>43669</v>
      </c>
      <c r="D115">
        <v>0.2273</v>
      </c>
      <c r="E115">
        <v>8</v>
      </c>
      <c r="F115" s="3">
        <v>0.1085445167077819</v>
      </c>
      <c r="G115">
        <v>19</v>
      </c>
      <c r="H115">
        <v>0</v>
      </c>
    </row>
    <row r="116" spans="1:8" hidden="1">
      <c r="A116" t="s">
        <v>23</v>
      </c>
      <c r="B116" s="2">
        <v>43488</v>
      </c>
      <c r="C116" s="2">
        <v>43578</v>
      </c>
      <c r="D116">
        <v>0.25750000000000001</v>
      </c>
      <c r="E116">
        <v>19</v>
      </c>
      <c r="F116" s="3">
        <v>0.29314124647666773</v>
      </c>
      <c r="G116">
        <v>-1</v>
      </c>
      <c r="H116">
        <v>-1</v>
      </c>
    </row>
    <row r="117" spans="1:8">
      <c r="A117" t="s">
        <v>23</v>
      </c>
      <c r="B117" s="2">
        <v>43305</v>
      </c>
      <c r="C117" s="2">
        <v>43396</v>
      </c>
      <c r="D117">
        <v>0.1968</v>
      </c>
      <c r="E117">
        <v>3</v>
      </c>
      <c r="F117" s="3">
        <v>9.5839524517087604E-2</v>
      </c>
      <c r="G117">
        <v>16</v>
      </c>
      <c r="H117">
        <v>0</v>
      </c>
    </row>
    <row r="118" spans="1:8" hidden="1">
      <c r="A118" t="s">
        <v>23</v>
      </c>
      <c r="B118" s="2">
        <v>43033</v>
      </c>
      <c r="C118" s="2">
        <v>43124</v>
      </c>
      <c r="D118">
        <v>0.24709999999999999</v>
      </c>
      <c r="E118">
        <v>18</v>
      </c>
      <c r="F118" s="3">
        <v>0.13573619631901851</v>
      </c>
      <c r="G118">
        <v>-1</v>
      </c>
      <c r="H118">
        <v>-1</v>
      </c>
    </row>
    <row r="119" spans="1:8">
      <c r="A119" t="s">
        <v>23</v>
      </c>
      <c r="B119" s="2">
        <v>42851</v>
      </c>
      <c r="C119" s="2">
        <v>42942</v>
      </c>
      <c r="D119">
        <v>0.1429</v>
      </c>
      <c r="E119">
        <v>1</v>
      </c>
      <c r="F119" s="3">
        <v>7.6399170861711524E-2</v>
      </c>
      <c r="G119">
        <v>-1</v>
      </c>
      <c r="H119">
        <v>0</v>
      </c>
    </row>
    <row r="120" spans="1:8" hidden="1">
      <c r="A120" t="s">
        <v>23</v>
      </c>
      <c r="B120" s="2">
        <v>42760</v>
      </c>
      <c r="C120" s="2">
        <v>42851</v>
      </c>
      <c r="D120">
        <v>0.47470000000000001</v>
      </c>
      <c r="E120">
        <v>18</v>
      </c>
      <c r="F120" s="3">
        <v>8.3088235294117713E-2</v>
      </c>
      <c r="G120">
        <v>-1</v>
      </c>
      <c r="H120">
        <v>-1</v>
      </c>
    </row>
    <row r="121" spans="1:8">
      <c r="A121" t="s">
        <v>23</v>
      </c>
      <c r="B121" s="2">
        <v>42669</v>
      </c>
      <c r="C121" s="2">
        <v>42760</v>
      </c>
      <c r="D121">
        <v>0.1661</v>
      </c>
      <c r="E121">
        <v>17</v>
      </c>
      <c r="F121" s="3">
        <v>0.1230699364214351</v>
      </c>
      <c r="G121">
        <v>-1</v>
      </c>
      <c r="H121">
        <v>0</v>
      </c>
    </row>
    <row r="122" spans="1:8">
      <c r="A122" t="s">
        <v>23</v>
      </c>
      <c r="B122" s="2">
        <v>42214</v>
      </c>
      <c r="C122" s="2">
        <v>42304</v>
      </c>
      <c r="D122">
        <v>0.16739999999999999</v>
      </c>
      <c r="E122">
        <v>8</v>
      </c>
      <c r="F122" s="3">
        <v>3.6539494895217607E-2</v>
      </c>
      <c r="G122">
        <v>11</v>
      </c>
      <c r="H122">
        <v>0</v>
      </c>
    </row>
    <row r="123" spans="1:8" hidden="1">
      <c r="A123" t="s">
        <v>23</v>
      </c>
      <c r="B123" s="2">
        <v>42124</v>
      </c>
      <c r="C123" s="2">
        <v>42214</v>
      </c>
      <c r="D123">
        <v>0.3821</v>
      </c>
      <c r="E123">
        <v>19</v>
      </c>
      <c r="F123" s="3">
        <v>0.16109589041095901</v>
      </c>
      <c r="G123">
        <v>-1</v>
      </c>
      <c r="H123">
        <v>-1</v>
      </c>
    </row>
    <row r="124" spans="1:8">
      <c r="A124" t="s">
        <v>24</v>
      </c>
      <c r="B124" s="2">
        <v>45413</v>
      </c>
      <c r="C124" s="2">
        <v>45504</v>
      </c>
      <c r="D124">
        <v>0.1003</v>
      </c>
      <c r="E124">
        <v>10</v>
      </c>
      <c r="F124" s="3">
        <v>8.6367691184818796E-2</v>
      </c>
      <c r="G124">
        <v>-1</v>
      </c>
      <c r="H124">
        <v>0</v>
      </c>
    </row>
    <row r="125" spans="1:8">
      <c r="A125" t="s">
        <v>24</v>
      </c>
      <c r="B125" s="2">
        <v>45335</v>
      </c>
      <c r="C125" s="2">
        <v>45413</v>
      </c>
      <c r="D125">
        <v>0.1168</v>
      </c>
      <c r="E125">
        <v>16</v>
      </c>
      <c r="F125" s="3">
        <v>0.17148843581271661</v>
      </c>
      <c r="G125">
        <v>-1</v>
      </c>
      <c r="H125">
        <v>0</v>
      </c>
    </row>
    <row r="126" spans="1:8">
      <c r="A126" t="s">
        <v>24</v>
      </c>
      <c r="B126" s="2">
        <v>45232</v>
      </c>
      <c r="C126" s="2">
        <v>45335</v>
      </c>
      <c r="D126">
        <v>0.1221</v>
      </c>
      <c r="E126">
        <v>12</v>
      </c>
      <c r="F126" s="3">
        <v>0.2282114105705286</v>
      </c>
      <c r="G126">
        <v>-1</v>
      </c>
      <c r="H126">
        <v>0</v>
      </c>
    </row>
    <row r="127" spans="1:8">
      <c r="A127" t="s">
        <v>24</v>
      </c>
      <c r="B127" s="2">
        <v>43762</v>
      </c>
      <c r="C127" s="2">
        <v>43865</v>
      </c>
      <c r="D127">
        <v>0.1062</v>
      </c>
      <c r="E127">
        <v>2</v>
      </c>
      <c r="F127" s="3">
        <v>4.3304603741854159E-2</v>
      </c>
      <c r="G127">
        <v>19</v>
      </c>
      <c r="H127">
        <v>0</v>
      </c>
    </row>
    <row r="128" spans="1:8">
      <c r="A128" t="s">
        <v>24</v>
      </c>
      <c r="B128" s="2">
        <v>43034</v>
      </c>
      <c r="C128" s="2">
        <v>43137</v>
      </c>
      <c r="D128">
        <v>0.1799</v>
      </c>
      <c r="E128">
        <v>7</v>
      </c>
      <c r="F128" s="3">
        <v>2.4999999999999911E-2</v>
      </c>
      <c r="G128">
        <v>10</v>
      </c>
      <c r="H128">
        <v>0</v>
      </c>
    </row>
    <row r="129" spans="1:8">
      <c r="A129" t="s">
        <v>24</v>
      </c>
      <c r="B129" s="2">
        <v>42768</v>
      </c>
      <c r="C129" s="2">
        <v>42852</v>
      </c>
      <c r="D129">
        <v>0.1429</v>
      </c>
      <c r="E129">
        <v>13</v>
      </c>
      <c r="F129" s="3">
        <v>0.1465295629820052</v>
      </c>
      <c r="G129">
        <v>-1</v>
      </c>
      <c r="H129">
        <v>0</v>
      </c>
    </row>
    <row r="130" spans="1:8">
      <c r="A130" t="s">
        <v>24</v>
      </c>
      <c r="B130" s="2">
        <v>42486</v>
      </c>
      <c r="C130" s="2">
        <v>42578</v>
      </c>
      <c r="D130">
        <v>0.14860000000000001</v>
      </c>
      <c r="E130">
        <v>1</v>
      </c>
      <c r="F130" s="3">
        <v>9.4408133623820473E-3</v>
      </c>
      <c r="G130">
        <v>2</v>
      </c>
      <c r="H130">
        <v>0</v>
      </c>
    </row>
    <row r="131" spans="1:8">
      <c r="A131" t="s">
        <v>24</v>
      </c>
      <c r="B131" s="2">
        <v>42215</v>
      </c>
      <c r="C131" s="2">
        <v>42299</v>
      </c>
      <c r="D131">
        <v>0.21829999999999999</v>
      </c>
      <c r="E131">
        <v>1</v>
      </c>
      <c r="F131" s="3">
        <v>5.7705363204344244E-3</v>
      </c>
      <c r="G131">
        <v>2</v>
      </c>
      <c r="H131">
        <v>0</v>
      </c>
    </row>
    <row r="132" spans="1:8" hidden="1">
      <c r="A132" t="s">
        <v>25</v>
      </c>
      <c r="B132" s="2">
        <v>45602</v>
      </c>
      <c r="C132" s="2">
        <v>45693</v>
      </c>
      <c r="D132">
        <v>0.20519999999999999</v>
      </c>
      <c r="E132">
        <v>19</v>
      </c>
      <c r="F132" s="3">
        <v>0.1266217439404605</v>
      </c>
      <c r="G132">
        <v>-1</v>
      </c>
      <c r="H132">
        <v>-1</v>
      </c>
    </row>
    <row r="133" spans="1:8" hidden="1">
      <c r="A133" t="s">
        <v>25</v>
      </c>
      <c r="B133" s="2">
        <v>45327</v>
      </c>
      <c r="C133" s="2">
        <v>45418</v>
      </c>
      <c r="D133">
        <v>0.49380000000000002</v>
      </c>
      <c r="E133">
        <v>19</v>
      </c>
      <c r="F133" s="3">
        <v>0.35350060704168351</v>
      </c>
      <c r="G133">
        <v>-1</v>
      </c>
      <c r="H133">
        <v>-1</v>
      </c>
    </row>
    <row r="134" spans="1:8" hidden="1">
      <c r="A134" t="s">
        <v>25</v>
      </c>
      <c r="B134" s="2">
        <v>45236</v>
      </c>
      <c r="C134" s="2">
        <v>45327</v>
      </c>
      <c r="D134">
        <v>0.2903</v>
      </c>
      <c r="E134">
        <v>19</v>
      </c>
      <c r="F134" s="3">
        <v>0.19439366240097511</v>
      </c>
      <c r="G134">
        <v>-1</v>
      </c>
      <c r="H134">
        <v>-1</v>
      </c>
    </row>
    <row r="135" spans="1:8">
      <c r="A135" t="s">
        <v>25</v>
      </c>
      <c r="B135" s="2">
        <v>44874</v>
      </c>
      <c r="C135" s="2">
        <v>44965</v>
      </c>
      <c r="D135">
        <v>0.247</v>
      </c>
      <c r="E135">
        <v>4</v>
      </c>
      <c r="F135" s="3">
        <v>0.2868674324743869</v>
      </c>
      <c r="G135">
        <v>-1</v>
      </c>
      <c r="H135">
        <v>0</v>
      </c>
    </row>
    <row r="136" spans="1:8">
      <c r="A136" t="s">
        <v>25</v>
      </c>
      <c r="B136" s="2">
        <v>44691</v>
      </c>
      <c r="C136" s="2">
        <v>44797</v>
      </c>
      <c r="D136">
        <v>0.1124</v>
      </c>
      <c r="E136">
        <v>5</v>
      </c>
      <c r="F136" s="3">
        <v>3.2355273592387088E-2</v>
      </c>
      <c r="G136">
        <v>7</v>
      </c>
      <c r="H136">
        <v>0</v>
      </c>
    </row>
    <row r="137" spans="1:8">
      <c r="A137" t="s">
        <v>25</v>
      </c>
      <c r="B137" s="2">
        <v>44236</v>
      </c>
      <c r="C137" s="2">
        <v>44322</v>
      </c>
      <c r="D137">
        <v>0.19209999999999999</v>
      </c>
      <c r="E137">
        <v>2</v>
      </c>
      <c r="F137" s="3">
        <v>5.9023715835371658E-2</v>
      </c>
      <c r="G137">
        <v>3</v>
      </c>
      <c r="H137">
        <v>0</v>
      </c>
    </row>
    <row r="138" spans="1:8" hidden="1">
      <c r="A138" t="s">
        <v>25</v>
      </c>
      <c r="B138" s="2">
        <v>44140</v>
      </c>
      <c r="C138" s="2">
        <v>44236</v>
      </c>
      <c r="D138">
        <v>0.52170000000000005</v>
      </c>
      <c r="E138">
        <v>18</v>
      </c>
      <c r="F138" s="3">
        <v>0.23999288382850029</v>
      </c>
      <c r="G138">
        <v>-1</v>
      </c>
      <c r="H138">
        <v>-1</v>
      </c>
    </row>
    <row r="139" spans="1:8" hidden="1">
      <c r="A139" t="s">
        <v>25</v>
      </c>
      <c r="B139" s="2">
        <v>43962</v>
      </c>
      <c r="C139" s="2">
        <v>44056</v>
      </c>
      <c r="D139">
        <v>2.76</v>
      </c>
      <c r="E139">
        <v>18</v>
      </c>
      <c r="F139" s="3">
        <v>0.3934878587196467</v>
      </c>
      <c r="G139">
        <v>-1</v>
      </c>
      <c r="H139">
        <v>-1</v>
      </c>
    </row>
    <row r="140" spans="1:8">
      <c r="A140" t="s">
        <v>25</v>
      </c>
      <c r="B140" s="2">
        <v>42759</v>
      </c>
      <c r="C140" s="2">
        <v>42857</v>
      </c>
      <c r="D140">
        <v>0.86309999999999998</v>
      </c>
      <c r="E140">
        <v>16</v>
      </c>
      <c r="F140" s="3">
        <v>0.10957004160887671</v>
      </c>
      <c r="G140">
        <v>-1</v>
      </c>
      <c r="H140">
        <v>0</v>
      </c>
    </row>
    <row r="141" spans="1:8" hidden="1">
      <c r="A141" t="s">
        <v>25</v>
      </c>
      <c r="B141" s="2">
        <v>42668</v>
      </c>
      <c r="C141" s="2">
        <v>42759</v>
      </c>
      <c r="D141">
        <v>0.42859999999999998</v>
      </c>
      <c r="E141">
        <v>18</v>
      </c>
      <c r="F141" s="3">
        <v>0.1830443159922929</v>
      </c>
      <c r="G141">
        <v>-1</v>
      </c>
      <c r="H141">
        <v>-1</v>
      </c>
    </row>
    <row r="142" spans="1:8" hidden="1">
      <c r="A142" t="s">
        <v>25</v>
      </c>
      <c r="B142" s="2">
        <v>42304</v>
      </c>
      <c r="C142" s="2">
        <v>42395</v>
      </c>
      <c r="D142">
        <v>0.20169999999999999</v>
      </c>
      <c r="E142">
        <v>18</v>
      </c>
      <c r="F142" s="3">
        <v>5.6837366347777238E-2</v>
      </c>
      <c r="G142">
        <v>-1</v>
      </c>
      <c r="H142">
        <v>-1</v>
      </c>
    </row>
    <row r="143" spans="1:8">
      <c r="A143" t="s">
        <v>25</v>
      </c>
      <c r="B143" s="2">
        <v>42220</v>
      </c>
      <c r="C143" s="2">
        <v>42304</v>
      </c>
      <c r="D143">
        <v>0.1842</v>
      </c>
      <c r="E143">
        <v>1</v>
      </c>
      <c r="F143" s="3">
        <v>9.7475044039929543E-2</v>
      </c>
      <c r="G143">
        <v>14</v>
      </c>
      <c r="H143">
        <v>0</v>
      </c>
    </row>
  </sheetData>
  <autoFilter ref="A1:H143" xr:uid="{00000000-0001-0000-0000-000000000000}">
    <filterColumn colId="7">
      <filters>
        <filter val="0"/>
      </filters>
    </filterColumn>
  </autoFilter>
  <phoneticPr fontId="3" type="noConversion"/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447C2-6BD7-4124-96A3-3288CF95F151}">
  <dimension ref="A1:Y108"/>
  <sheetViews>
    <sheetView tabSelected="1" topLeftCell="F1" workbookViewId="0">
      <selection activeCell="X12" sqref="X12"/>
    </sheetView>
  </sheetViews>
  <sheetFormatPr defaultRowHeight="15"/>
  <cols>
    <col min="1" max="1" width="8.140625" bestFit="1" customWidth="1"/>
    <col min="2" max="2" width="11.85546875" bestFit="1" customWidth="1"/>
    <col min="3" max="3" width="12.28515625" bestFit="1" customWidth="1"/>
    <col min="9" max="9" width="12.28515625" bestFit="1" customWidth="1"/>
    <col min="10" max="10" width="12.7109375" bestFit="1" customWidth="1"/>
    <col min="11" max="11" width="12.28515625" bestFit="1" customWidth="1"/>
    <col min="12" max="12" width="12.7109375" bestFit="1" customWidth="1"/>
    <col min="15" max="15" width="8.140625" bestFit="1" customWidth="1"/>
    <col min="16" max="16" width="12.28515625" bestFit="1" customWidth="1"/>
    <col min="17" max="17" width="12" bestFit="1" customWidth="1"/>
    <col min="22" max="22" width="12.28515625" bestFit="1" customWidth="1"/>
    <col min="23" max="24" width="12.7109375" bestFit="1" customWidth="1"/>
    <col min="25" max="25" width="12.28515625" bestFit="1" customWidth="1"/>
  </cols>
  <sheetData>
    <row r="1" spans="1:25" ht="15.75" thickBot="1">
      <c r="A1" s="1" t="s">
        <v>3</v>
      </c>
      <c r="B1" s="1" t="s">
        <v>5</v>
      </c>
      <c r="C1" s="1" t="s">
        <v>4</v>
      </c>
      <c r="I1" s="18" t="s">
        <v>51</v>
      </c>
      <c r="J1" s="18"/>
      <c r="K1" s="18"/>
      <c r="L1" s="18"/>
      <c r="O1" s="1" t="s">
        <v>3</v>
      </c>
      <c r="P1" s="1" t="s">
        <v>5</v>
      </c>
      <c r="Q1" s="1" t="s">
        <v>4</v>
      </c>
      <c r="V1" s="18" t="s">
        <v>52</v>
      </c>
      <c r="W1" s="18"/>
      <c r="X1" s="18"/>
      <c r="Y1" s="18"/>
    </row>
    <row r="2" spans="1:25">
      <c r="A2">
        <v>0.1145</v>
      </c>
      <c r="B2" s="3">
        <v>0.37344379890917723</v>
      </c>
      <c r="C2">
        <v>11</v>
      </c>
      <c r="I2" s="15"/>
      <c r="J2" s="15" t="s">
        <v>3</v>
      </c>
      <c r="K2" s="15" t="s">
        <v>55</v>
      </c>
      <c r="L2" s="15" t="s">
        <v>53</v>
      </c>
      <c r="O2">
        <v>-0.1714</v>
      </c>
      <c r="P2">
        <v>3.7272155876807038E-2</v>
      </c>
      <c r="Q2">
        <v>3</v>
      </c>
      <c r="V2" s="15"/>
      <c r="W2" s="15" t="s">
        <v>3</v>
      </c>
      <c r="X2" s="15" t="s">
        <v>54</v>
      </c>
      <c r="Y2" s="15" t="s">
        <v>53</v>
      </c>
    </row>
    <row r="3" spans="1:25">
      <c r="A3">
        <v>0.31069999999999998</v>
      </c>
      <c r="B3" s="3">
        <v>4.7521011970455843E-2</v>
      </c>
      <c r="C3">
        <v>6</v>
      </c>
      <c r="I3" s="13" t="s">
        <v>3</v>
      </c>
      <c r="J3" s="16">
        <v>1</v>
      </c>
      <c r="K3" s="16"/>
      <c r="L3" s="16"/>
      <c r="O3">
        <v>-0.73080000000000001</v>
      </c>
      <c r="P3">
        <v>0.21254355400696881</v>
      </c>
      <c r="Q3">
        <v>10</v>
      </c>
      <c r="V3" s="13" t="s">
        <v>3</v>
      </c>
      <c r="W3" s="16">
        <v>1</v>
      </c>
      <c r="X3" s="16"/>
      <c r="Y3" s="16"/>
    </row>
    <row r="4" spans="1:25">
      <c r="A4">
        <v>0.18479999999999999</v>
      </c>
      <c r="B4" s="3">
        <v>0.43454057240159799</v>
      </c>
      <c r="C4">
        <v>17</v>
      </c>
      <c r="I4" s="13" t="s">
        <v>5</v>
      </c>
      <c r="J4" s="16">
        <v>-7.473862070249368E-2</v>
      </c>
      <c r="K4" s="16">
        <v>1</v>
      </c>
      <c r="L4" s="16"/>
      <c r="O4">
        <v>-2.0769000000000002</v>
      </c>
      <c r="P4">
        <v>4.0437585465911322E-2</v>
      </c>
      <c r="Q4">
        <v>4</v>
      </c>
      <c r="V4" s="13" t="s">
        <v>5</v>
      </c>
      <c r="W4" s="16">
        <v>-0.13532595770570585</v>
      </c>
      <c r="X4" s="16">
        <v>1</v>
      </c>
      <c r="Y4" s="16"/>
    </row>
    <row r="5" spans="1:25" ht="15.75" thickBot="1">
      <c r="A5">
        <v>0.1192</v>
      </c>
      <c r="B5" s="3">
        <v>1.3255093530322819E-2</v>
      </c>
      <c r="C5">
        <v>12</v>
      </c>
      <c r="I5" s="14" t="s">
        <v>4</v>
      </c>
      <c r="J5" s="17">
        <v>-0.1072266224455022</v>
      </c>
      <c r="K5" s="17">
        <v>0.45421958424104159</v>
      </c>
      <c r="L5" s="17">
        <v>1</v>
      </c>
      <c r="O5">
        <v>-0.80390000000000006</v>
      </c>
      <c r="P5">
        <v>0.3462994836488813</v>
      </c>
      <c r="Q5">
        <v>4</v>
      </c>
      <c r="V5" s="14" t="s">
        <v>4</v>
      </c>
      <c r="W5" s="17">
        <v>-0.12043546608776824</v>
      </c>
      <c r="X5" s="17">
        <v>0.33817370814801645</v>
      </c>
      <c r="Y5" s="17">
        <v>1</v>
      </c>
    </row>
    <row r="6" spans="1:25">
      <c r="A6">
        <v>0.11219999999999999</v>
      </c>
      <c r="B6" s="3">
        <v>0.1819005643201384</v>
      </c>
      <c r="C6">
        <v>10</v>
      </c>
      <c r="O6">
        <v>-0.57229999999999992</v>
      </c>
      <c r="P6">
        <v>0.14782170737849401</v>
      </c>
      <c r="Q6">
        <v>17</v>
      </c>
    </row>
    <row r="7" spans="1:25">
      <c r="A7">
        <v>0.125</v>
      </c>
      <c r="B7" s="3">
        <v>0.16219809439397301</v>
      </c>
      <c r="C7">
        <v>3</v>
      </c>
      <c r="O7">
        <v>-0.1837</v>
      </c>
      <c r="P7">
        <v>5.8067831449126542E-2</v>
      </c>
      <c r="Q7">
        <v>4</v>
      </c>
    </row>
    <row r="8" spans="1:25">
      <c r="A8">
        <v>0.34380000000000011</v>
      </c>
      <c r="B8" s="3">
        <v>0.14509010665685931</v>
      </c>
      <c r="C8">
        <v>7</v>
      </c>
      <c r="O8">
        <v>-0.61829999999999996</v>
      </c>
      <c r="P8">
        <v>0.1155115511551156</v>
      </c>
      <c r="Q8">
        <v>5</v>
      </c>
    </row>
    <row r="9" spans="1:25">
      <c r="A9">
        <v>0.23150000000000001</v>
      </c>
      <c r="B9" s="3">
        <v>5.6691992986557638E-2</v>
      </c>
      <c r="C9">
        <v>10</v>
      </c>
      <c r="O9">
        <v>-0.32890000000000003</v>
      </c>
      <c r="P9">
        <v>0.10280970625798209</v>
      </c>
      <c r="Q9">
        <v>2</v>
      </c>
    </row>
    <row r="10" spans="1:25">
      <c r="A10">
        <v>0.1042</v>
      </c>
      <c r="B10" s="3">
        <v>5.7755443886097192E-2</v>
      </c>
      <c r="C10">
        <v>15</v>
      </c>
      <c r="O10">
        <v>-0.1318</v>
      </c>
      <c r="P10">
        <v>6.2982207526372455E-4</v>
      </c>
      <c r="Q10">
        <v>1</v>
      </c>
    </row>
    <row r="11" spans="1:25">
      <c r="A11">
        <v>0.18179999999999999</v>
      </c>
      <c r="B11" s="3">
        <v>0.1908893709327549</v>
      </c>
      <c r="C11">
        <v>10</v>
      </c>
      <c r="O11">
        <v>-0.29099999999999998</v>
      </c>
      <c r="P11">
        <v>8.7429891125041195E-2</v>
      </c>
      <c r="Q11">
        <v>4</v>
      </c>
    </row>
    <row r="12" spans="1:25">
      <c r="A12">
        <v>0.27779999999999999</v>
      </c>
      <c r="B12" s="3">
        <v>0.18187066974595839</v>
      </c>
      <c r="C12">
        <v>17</v>
      </c>
    </row>
    <row r="13" spans="1:25">
      <c r="A13">
        <v>0.7</v>
      </c>
      <c r="B13" s="3">
        <v>0.16272247212986521</v>
      </c>
      <c r="C13">
        <v>2</v>
      </c>
    </row>
    <row r="14" spans="1:25">
      <c r="A14">
        <v>0.1167</v>
      </c>
      <c r="B14" s="3">
        <v>0.15269833374782391</v>
      </c>
      <c r="C14">
        <v>14</v>
      </c>
    </row>
    <row r="15" spans="1:25">
      <c r="A15">
        <v>0.1623</v>
      </c>
      <c r="B15" s="3">
        <v>7.978845711657849E-2</v>
      </c>
      <c r="C15">
        <v>6</v>
      </c>
    </row>
    <row r="16" spans="1:25">
      <c r="A16">
        <v>0.14099999999999999</v>
      </c>
      <c r="B16" s="3">
        <v>0.11755896667914641</v>
      </c>
      <c r="C16">
        <v>6</v>
      </c>
    </row>
    <row r="17" spans="1:3">
      <c r="A17">
        <v>0.14269999999999999</v>
      </c>
      <c r="B17" s="3">
        <v>6.8246587670616208E-3</v>
      </c>
      <c r="C17">
        <v>1</v>
      </c>
    </row>
    <row r="18" spans="1:3">
      <c r="A18">
        <v>0.1096</v>
      </c>
      <c r="B18" s="3">
        <v>8.2451903056550396E-2</v>
      </c>
      <c r="C18">
        <v>4</v>
      </c>
    </row>
    <row r="19" spans="1:3">
      <c r="A19">
        <v>0.15</v>
      </c>
      <c r="B19" s="3">
        <v>1.7614710431345691E-2</v>
      </c>
      <c r="C19">
        <v>1</v>
      </c>
    </row>
    <row r="20" spans="1:3">
      <c r="A20">
        <v>0.1726</v>
      </c>
      <c r="B20" s="3">
        <v>2.8282304099636831E-2</v>
      </c>
      <c r="C20">
        <v>2</v>
      </c>
    </row>
    <row r="21" spans="1:3">
      <c r="A21">
        <v>0.1283</v>
      </c>
      <c r="B21" s="3">
        <v>0.34546504910456388</v>
      </c>
      <c r="C21">
        <v>11</v>
      </c>
    </row>
    <row r="22" spans="1:3">
      <c r="A22">
        <v>0.1381</v>
      </c>
      <c r="B22" s="3">
        <v>6.0025273799494613E-2</v>
      </c>
      <c r="C22">
        <v>1</v>
      </c>
    </row>
    <row r="23" spans="1:3">
      <c r="A23">
        <v>0.14050000000000001</v>
      </c>
      <c r="B23" s="3">
        <v>4.4738961704620453E-2</v>
      </c>
      <c r="C23">
        <v>1</v>
      </c>
    </row>
    <row r="24" spans="1:3">
      <c r="A24">
        <v>0.10009999999999999</v>
      </c>
      <c r="B24" s="3">
        <v>0.1110717239749499</v>
      </c>
      <c r="C24">
        <v>2</v>
      </c>
    </row>
    <row r="25" spans="1:3">
      <c r="A25">
        <v>0.1179</v>
      </c>
      <c r="B25" s="3">
        <v>0.28900112233445557</v>
      </c>
      <c r="C25">
        <v>16</v>
      </c>
    </row>
    <row r="26" spans="1:3">
      <c r="A26">
        <v>0.191</v>
      </c>
      <c r="B26" s="3">
        <v>0.1211035471157291</v>
      </c>
      <c r="C26">
        <v>7</v>
      </c>
    </row>
    <row r="27" spans="1:3">
      <c r="A27">
        <v>0.23499999999999999</v>
      </c>
      <c r="B27" s="3">
        <v>0.1244376165916823</v>
      </c>
      <c r="C27">
        <v>10</v>
      </c>
    </row>
    <row r="28" spans="1:3">
      <c r="A28">
        <v>0.22500000000000001</v>
      </c>
      <c r="B28" s="3">
        <v>0.13760917965405031</v>
      </c>
      <c r="C28">
        <v>6</v>
      </c>
    </row>
    <row r="29" spans="1:3">
      <c r="A29">
        <v>0.16669999999999999</v>
      </c>
      <c r="B29" s="3">
        <v>0.30473470284521581</v>
      </c>
      <c r="C29">
        <v>6</v>
      </c>
    </row>
    <row r="30" spans="1:3">
      <c r="A30">
        <v>0.1043</v>
      </c>
      <c r="B30" s="3">
        <v>0.28250258837450071</v>
      </c>
      <c r="C30">
        <v>7</v>
      </c>
    </row>
    <row r="31" spans="1:3">
      <c r="A31">
        <v>0.26440000000000002</v>
      </c>
      <c r="B31" s="3">
        <v>0.3388259526261585</v>
      </c>
      <c r="C31">
        <v>17</v>
      </c>
    </row>
    <row r="32" spans="1:3">
      <c r="A32">
        <v>0.63270000000000004</v>
      </c>
      <c r="B32" s="3">
        <v>6.7599067599067683E-2</v>
      </c>
      <c r="C32">
        <v>1</v>
      </c>
    </row>
    <row r="33" spans="1:3">
      <c r="A33">
        <v>19</v>
      </c>
      <c r="B33" s="3">
        <v>4.6066619418851908E-2</v>
      </c>
      <c r="C33">
        <v>1</v>
      </c>
    </row>
    <row r="34" spans="1:3">
      <c r="A34">
        <v>0.40479999999999999</v>
      </c>
      <c r="B34" s="3">
        <v>0.33716475095785448</v>
      </c>
      <c r="C34">
        <v>3</v>
      </c>
    </row>
    <row r="35" spans="1:3">
      <c r="A35">
        <v>0.1164</v>
      </c>
      <c r="B35" s="3">
        <v>0.1329532132580199</v>
      </c>
      <c r="C35">
        <v>14</v>
      </c>
    </row>
    <row r="36" spans="1:3">
      <c r="A36">
        <v>0.20830000000000001</v>
      </c>
      <c r="B36" s="3">
        <v>7.1038774533269525E-2</v>
      </c>
      <c r="C36">
        <v>17</v>
      </c>
    </row>
    <row r="37" spans="1:3">
      <c r="A37">
        <v>0.11459999999999999</v>
      </c>
      <c r="B37" s="3">
        <v>3.9188566159520703E-2</v>
      </c>
      <c r="C37">
        <v>1</v>
      </c>
    </row>
    <row r="38" spans="1:3">
      <c r="A38">
        <v>0.1391</v>
      </c>
      <c r="B38" s="3">
        <v>5.8279139569785032E-2</v>
      </c>
      <c r="C38">
        <v>10</v>
      </c>
    </row>
    <row r="39" spans="1:3">
      <c r="A39">
        <v>0.27889999999999998</v>
      </c>
      <c r="B39" s="3">
        <v>2.7573529411764709E-2</v>
      </c>
      <c r="C39">
        <v>12</v>
      </c>
    </row>
    <row r="40" spans="1:3">
      <c r="A40">
        <v>0.17319999999999999</v>
      </c>
      <c r="B40" s="3">
        <v>2.249965701742352E-2</v>
      </c>
      <c r="C40">
        <v>4</v>
      </c>
    </row>
    <row r="41" spans="1:3">
      <c r="A41">
        <v>0.23630000000000001</v>
      </c>
      <c r="B41" s="3">
        <v>0.13623529411764701</v>
      </c>
      <c r="C41">
        <v>10</v>
      </c>
    </row>
    <row r="42" spans="1:3">
      <c r="A42">
        <v>0.1071</v>
      </c>
      <c r="B42" s="3">
        <v>6.5939063210550389E-2</v>
      </c>
      <c r="C42">
        <v>10</v>
      </c>
    </row>
    <row r="43" spans="1:3">
      <c r="A43">
        <v>0.18959999999999999</v>
      </c>
      <c r="B43" s="3">
        <v>0.132167152575316</v>
      </c>
      <c r="C43">
        <v>3</v>
      </c>
    </row>
    <row r="44" spans="1:3">
      <c r="A44">
        <v>0.1178</v>
      </c>
      <c r="B44" s="3">
        <v>0.29722410291130669</v>
      </c>
      <c r="C44">
        <v>12</v>
      </c>
    </row>
    <row r="45" spans="1:3">
      <c r="A45">
        <v>0.19120000000000001</v>
      </c>
      <c r="B45" s="3">
        <v>0.1228108411040368</v>
      </c>
      <c r="C45">
        <v>2</v>
      </c>
    </row>
    <row r="46" spans="1:3">
      <c r="A46">
        <v>0.20960000000000001</v>
      </c>
      <c r="B46" s="3">
        <v>0.13725783689004839</v>
      </c>
      <c r="C46">
        <v>6</v>
      </c>
    </row>
    <row r="47" spans="1:3">
      <c r="A47">
        <v>0.17730000000000001</v>
      </c>
      <c r="B47" s="3">
        <v>6.6873596984729763E-2</v>
      </c>
      <c r="C47">
        <v>4</v>
      </c>
    </row>
    <row r="48" spans="1:3">
      <c r="A48">
        <v>0.1135</v>
      </c>
      <c r="B48" s="3">
        <v>7.5851851851851781E-2</v>
      </c>
      <c r="C48">
        <v>3</v>
      </c>
    </row>
    <row r="49" spans="1:3">
      <c r="A49">
        <v>0.90700000000000003</v>
      </c>
      <c r="B49" s="3">
        <v>0.37576875768757678</v>
      </c>
      <c r="C49">
        <v>17</v>
      </c>
    </row>
    <row r="50" spans="1:3">
      <c r="A50">
        <v>0.74029999999999996</v>
      </c>
      <c r="B50" s="3">
        <v>4.6215673141326158E-2</v>
      </c>
      <c r="C50">
        <v>5</v>
      </c>
    </row>
    <row r="51" spans="1:3">
      <c r="A51">
        <v>0.78249999999999997</v>
      </c>
      <c r="B51" s="3">
        <v>0.16901408450704231</v>
      </c>
      <c r="C51">
        <v>13</v>
      </c>
    </row>
    <row r="52" spans="1:3">
      <c r="A52">
        <v>0.21410000000000001</v>
      </c>
      <c r="B52" s="3">
        <v>8.1332912192040405E-2</v>
      </c>
      <c r="C52">
        <v>1</v>
      </c>
    </row>
    <row r="53" spans="1:3">
      <c r="A53">
        <v>0.1452</v>
      </c>
      <c r="B53" s="3">
        <v>0.1171740379092477</v>
      </c>
      <c r="C53">
        <v>12</v>
      </c>
    </row>
    <row r="54" spans="1:3">
      <c r="A54">
        <v>0.21529999999999999</v>
      </c>
      <c r="B54" s="3">
        <v>0.10561949898442791</v>
      </c>
      <c r="C54">
        <v>10</v>
      </c>
    </row>
    <row r="55" spans="1:3">
      <c r="A55">
        <v>0.24859999999999999</v>
      </c>
      <c r="B55" s="3">
        <v>0.1055187637969095</v>
      </c>
      <c r="C55">
        <v>1</v>
      </c>
    </row>
    <row r="56" spans="1:3">
      <c r="A56">
        <v>0.25779999999999997</v>
      </c>
      <c r="B56" s="3">
        <v>0.13905683192261181</v>
      </c>
      <c r="C56">
        <v>5</v>
      </c>
    </row>
    <row r="57" spans="1:3">
      <c r="A57">
        <v>0.19120000000000001</v>
      </c>
      <c r="B57" s="3">
        <v>0.1228108411040368</v>
      </c>
      <c r="C57">
        <v>2</v>
      </c>
    </row>
    <row r="58" spans="1:3">
      <c r="A58">
        <v>0.20960000000000001</v>
      </c>
      <c r="B58" s="3">
        <v>0.13725783689004839</v>
      </c>
      <c r="C58">
        <v>6</v>
      </c>
    </row>
    <row r="59" spans="1:3">
      <c r="A59">
        <v>0.17730000000000001</v>
      </c>
      <c r="B59" s="3">
        <v>6.6873596984729763E-2</v>
      </c>
      <c r="C59">
        <v>4</v>
      </c>
    </row>
    <row r="60" spans="1:3">
      <c r="A60">
        <v>0.1135</v>
      </c>
      <c r="B60" s="3">
        <v>7.5851851851851781E-2</v>
      </c>
      <c r="C60">
        <v>3</v>
      </c>
    </row>
    <row r="61" spans="1:3">
      <c r="A61">
        <v>0.1132</v>
      </c>
      <c r="B61" s="3">
        <v>6.6196745102104174E-2</v>
      </c>
      <c r="C61">
        <v>3</v>
      </c>
    </row>
    <row r="62" spans="1:3">
      <c r="A62">
        <v>0.13469999999999999</v>
      </c>
      <c r="B62" s="3">
        <v>0.25832245430809408</v>
      </c>
      <c r="C62">
        <v>14</v>
      </c>
    </row>
    <row r="63" spans="1:3">
      <c r="A63">
        <v>0.1086</v>
      </c>
      <c r="B63" s="3">
        <v>0.1075979087750055</v>
      </c>
      <c r="C63">
        <v>4</v>
      </c>
    </row>
    <row r="64" spans="1:3">
      <c r="A64">
        <v>0.11210000000000001</v>
      </c>
      <c r="B64" s="3">
        <v>0.14002114413250319</v>
      </c>
      <c r="C64">
        <v>8</v>
      </c>
    </row>
    <row r="65" spans="1:3">
      <c r="A65">
        <v>0.13150000000000001</v>
      </c>
      <c r="B65" s="3">
        <v>3.0948801839242581E-3</v>
      </c>
      <c r="C65">
        <v>1</v>
      </c>
    </row>
    <row r="66" spans="1:3">
      <c r="A66">
        <v>0.17349999999999999</v>
      </c>
      <c r="B66" s="3">
        <v>5.4287305122494509E-3</v>
      </c>
      <c r="C66">
        <v>1</v>
      </c>
    </row>
    <row r="67" spans="1:3">
      <c r="A67">
        <v>0.25219999999999998</v>
      </c>
      <c r="B67" s="3">
        <v>4.9077836824007633E-2</v>
      </c>
      <c r="C67">
        <v>7</v>
      </c>
    </row>
    <row r="68" spans="1:3">
      <c r="A68">
        <v>0.1227</v>
      </c>
      <c r="B68" s="3">
        <v>0.28832887512318739</v>
      </c>
      <c r="C68">
        <v>3</v>
      </c>
    </row>
    <row r="69" spans="1:3">
      <c r="A69">
        <v>0.2676</v>
      </c>
      <c r="B69" s="3">
        <v>0.19986653319986661</v>
      </c>
      <c r="C69">
        <v>4</v>
      </c>
    </row>
    <row r="70" spans="1:3">
      <c r="A70">
        <v>0.1111</v>
      </c>
      <c r="B70" s="3">
        <v>0.1117620549797206</v>
      </c>
      <c r="C70">
        <v>8</v>
      </c>
    </row>
    <row r="71" spans="1:3">
      <c r="A71">
        <v>0.1268</v>
      </c>
      <c r="B71" s="3">
        <v>5.312868949232577E-2</v>
      </c>
      <c r="C71">
        <v>9</v>
      </c>
    </row>
    <row r="72" spans="1:3">
      <c r="A72">
        <v>0.15179999999999999</v>
      </c>
      <c r="B72" s="3">
        <v>3.4069400630914883E-2</v>
      </c>
      <c r="C72">
        <v>6</v>
      </c>
    </row>
    <row r="73" spans="1:3">
      <c r="A73">
        <v>0.68069999999999997</v>
      </c>
      <c r="B73" s="3">
        <v>0.10853293413173661</v>
      </c>
      <c r="C73">
        <v>3</v>
      </c>
    </row>
    <row r="74" spans="1:3">
      <c r="A74">
        <v>0.1062</v>
      </c>
      <c r="B74" s="3">
        <v>0.16132381570408821</v>
      </c>
      <c r="C74">
        <v>10</v>
      </c>
    </row>
    <row r="75" spans="1:3">
      <c r="A75">
        <v>0.12889999999999999</v>
      </c>
      <c r="B75" s="3">
        <v>0.19710771194971641</v>
      </c>
      <c r="C75">
        <v>4</v>
      </c>
    </row>
    <row r="76" spans="1:3">
      <c r="A76">
        <v>0.31830000000000003</v>
      </c>
      <c r="B76" s="3">
        <v>0.13101281121585701</v>
      </c>
      <c r="C76">
        <v>1</v>
      </c>
    </row>
    <row r="77" spans="1:3">
      <c r="A77">
        <v>0.24460000000000001</v>
      </c>
      <c r="B77" s="3">
        <v>0.166696604993713</v>
      </c>
      <c r="C77">
        <v>3</v>
      </c>
    </row>
    <row r="78" spans="1:3">
      <c r="A78">
        <v>0.66670000000000007</v>
      </c>
      <c r="B78" s="3">
        <v>0.1147190008920607</v>
      </c>
      <c r="C78">
        <v>16</v>
      </c>
    </row>
    <row r="79" spans="1:3">
      <c r="A79">
        <v>0.1027</v>
      </c>
      <c r="B79" s="3">
        <v>0.22171577405176621</v>
      </c>
      <c r="C79">
        <v>9</v>
      </c>
    </row>
    <row r="80" spans="1:3">
      <c r="A80">
        <v>0.1633</v>
      </c>
      <c r="B80" s="3">
        <v>7.7417282364278833E-2</v>
      </c>
      <c r="C80">
        <v>2</v>
      </c>
    </row>
    <row r="81" spans="1:3">
      <c r="A81">
        <v>0.18529999999999999</v>
      </c>
      <c r="B81" s="3">
        <v>0.15402800509183481</v>
      </c>
      <c r="C81">
        <v>13</v>
      </c>
    </row>
    <row r="82" spans="1:3">
      <c r="A82">
        <v>0.28050000000000003</v>
      </c>
      <c r="B82" s="3">
        <v>4.6516956920256668E-2</v>
      </c>
      <c r="C82">
        <v>2</v>
      </c>
    </row>
    <row r="83" spans="1:3">
      <c r="A83">
        <v>0.1158</v>
      </c>
      <c r="B83" s="3">
        <v>0.104326923076923</v>
      </c>
      <c r="C83">
        <v>10</v>
      </c>
    </row>
    <row r="84" spans="1:3">
      <c r="A84">
        <v>0.25540000000000002</v>
      </c>
      <c r="B84" s="3">
        <v>7.0950468540830022E-2</v>
      </c>
      <c r="C84">
        <v>6</v>
      </c>
    </row>
    <row r="85" spans="1:3">
      <c r="A85">
        <v>0.1409</v>
      </c>
      <c r="B85" s="3">
        <v>9.2206366630076822E-2</v>
      </c>
      <c r="C85">
        <v>16</v>
      </c>
    </row>
    <row r="86" spans="1:3">
      <c r="A86">
        <v>0.22989999999999999</v>
      </c>
      <c r="B86" s="3">
        <v>7.8306264501160183E-2</v>
      </c>
      <c r="C86">
        <v>6</v>
      </c>
    </row>
    <row r="87" spans="1:3">
      <c r="A87">
        <v>0.10580000000000001</v>
      </c>
      <c r="B87" s="3">
        <v>0.21268047708725671</v>
      </c>
      <c r="C87">
        <v>15</v>
      </c>
    </row>
    <row r="88" spans="1:3">
      <c r="A88">
        <v>0.1065</v>
      </c>
      <c r="B88" s="3">
        <v>0.31663048198002608</v>
      </c>
      <c r="C88">
        <v>16</v>
      </c>
    </row>
    <row r="89" spans="1:3">
      <c r="A89">
        <v>0.1351</v>
      </c>
      <c r="B89" s="3">
        <v>0.10487444608567199</v>
      </c>
      <c r="C89">
        <v>6</v>
      </c>
    </row>
    <row r="90" spans="1:3">
      <c r="A90">
        <v>0.1196</v>
      </c>
      <c r="B90" s="3">
        <v>3.5602663405353847E-2</v>
      </c>
      <c r="C90">
        <v>1</v>
      </c>
    </row>
    <row r="91" spans="1:3">
      <c r="A91">
        <v>0.2273</v>
      </c>
      <c r="B91" s="3">
        <v>0.1085445167077819</v>
      </c>
      <c r="C91">
        <v>8</v>
      </c>
    </row>
    <row r="92" spans="1:3">
      <c r="A92">
        <v>0.1968</v>
      </c>
      <c r="B92" s="3">
        <v>9.5839524517087604E-2</v>
      </c>
      <c r="C92">
        <v>3</v>
      </c>
    </row>
    <row r="93" spans="1:3">
      <c r="A93">
        <v>0.1429</v>
      </c>
      <c r="B93" s="3">
        <v>7.6399170861711524E-2</v>
      </c>
      <c r="C93">
        <v>1</v>
      </c>
    </row>
    <row r="94" spans="1:3">
      <c r="A94">
        <v>0.1661</v>
      </c>
      <c r="B94" s="3">
        <v>0.1230699364214351</v>
      </c>
      <c r="C94">
        <v>17</v>
      </c>
    </row>
    <row r="95" spans="1:3">
      <c r="A95">
        <v>0.16739999999999999</v>
      </c>
      <c r="B95" s="3">
        <v>3.6539494895217607E-2</v>
      </c>
      <c r="C95">
        <v>8</v>
      </c>
    </row>
    <row r="96" spans="1:3">
      <c r="A96">
        <v>0.1003</v>
      </c>
      <c r="B96" s="3">
        <v>8.6367691184818796E-2</v>
      </c>
      <c r="C96">
        <v>10</v>
      </c>
    </row>
    <row r="97" spans="1:3">
      <c r="A97">
        <v>0.1168</v>
      </c>
      <c r="B97" s="3">
        <v>0.17148843581271661</v>
      </c>
      <c r="C97">
        <v>16</v>
      </c>
    </row>
    <row r="98" spans="1:3">
      <c r="A98">
        <v>0.1221</v>
      </c>
      <c r="B98" s="3">
        <v>0.2282114105705286</v>
      </c>
      <c r="C98">
        <v>12</v>
      </c>
    </row>
    <row r="99" spans="1:3">
      <c r="A99">
        <v>0.1062</v>
      </c>
      <c r="B99" s="3">
        <v>4.3304603741854159E-2</v>
      </c>
      <c r="C99">
        <v>2</v>
      </c>
    </row>
    <row r="100" spans="1:3">
      <c r="A100">
        <v>0.1799</v>
      </c>
      <c r="B100" s="3">
        <v>2.4999999999999911E-2</v>
      </c>
      <c r="C100">
        <v>7</v>
      </c>
    </row>
    <row r="101" spans="1:3">
      <c r="A101">
        <v>0.1429</v>
      </c>
      <c r="B101" s="3">
        <v>0.1465295629820052</v>
      </c>
      <c r="C101">
        <v>13</v>
      </c>
    </row>
    <row r="102" spans="1:3">
      <c r="A102">
        <v>0.14860000000000001</v>
      </c>
      <c r="B102" s="3">
        <v>9.4408133623820473E-3</v>
      </c>
      <c r="C102">
        <v>1</v>
      </c>
    </row>
    <row r="103" spans="1:3">
      <c r="A103">
        <v>0.21829999999999999</v>
      </c>
      <c r="B103" s="3">
        <v>5.7705363204344244E-3</v>
      </c>
      <c r="C103">
        <v>1</v>
      </c>
    </row>
    <row r="104" spans="1:3">
      <c r="A104">
        <v>0.247</v>
      </c>
      <c r="B104" s="3">
        <v>0.2868674324743869</v>
      </c>
      <c r="C104">
        <v>4</v>
      </c>
    </row>
    <row r="105" spans="1:3">
      <c r="A105">
        <v>0.1124</v>
      </c>
      <c r="B105" s="3">
        <v>3.2355273592387088E-2</v>
      </c>
      <c r="C105">
        <v>5</v>
      </c>
    </row>
    <row r="106" spans="1:3">
      <c r="A106">
        <v>0.19209999999999999</v>
      </c>
      <c r="B106" s="3">
        <v>5.9023715835371658E-2</v>
      </c>
      <c r="C106">
        <v>2</v>
      </c>
    </row>
    <row r="107" spans="1:3">
      <c r="A107">
        <v>0.86309999999999998</v>
      </c>
      <c r="B107" s="3">
        <v>0.10957004160887671</v>
      </c>
      <c r="C107">
        <v>16</v>
      </c>
    </row>
    <row r="108" spans="1:3">
      <c r="A108">
        <v>0.1842</v>
      </c>
      <c r="B108" s="3">
        <v>9.7475044039929543E-2</v>
      </c>
      <c r="C108">
        <v>1</v>
      </c>
    </row>
  </sheetData>
  <mergeCells count="2">
    <mergeCell ref="I1:L1"/>
    <mergeCell ref="V1:Y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K100"/>
  <sheetViews>
    <sheetView workbookViewId="0">
      <selection activeCell="I60" sqref="I60"/>
    </sheetView>
  </sheetViews>
  <sheetFormatPr defaultRowHeight="15"/>
  <cols>
    <col min="1" max="1" width="15.5703125" bestFit="1" customWidth="1"/>
    <col min="2" max="3" width="18.28515625" bestFit="1" customWidth="1"/>
    <col min="4" max="4" width="12.7109375" bestFit="1" customWidth="1"/>
    <col min="5" max="5" width="16.85546875" bestFit="1" customWidth="1"/>
    <col min="6" max="6" width="16.42578125" bestFit="1" customWidth="1"/>
    <col min="7" max="7" width="17.28515625" bestFit="1" customWidth="1"/>
    <col min="8" max="8" width="10.42578125" bestFit="1" customWidth="1"/>
    <col min="10" max="10" width="12.7109375" bestFit="1" customWidth="1"/>
    <col min="11" max="11" width="6.5703125" bestFit="1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K1" s="5" t="s">
        <v>37</v>
      </c>
    </row>
    <row r="2" spans="1:11" hidden="1">
      <c r="A2" t="s">
        <v>8</v>
      </c>
      <c r="B2" s="2">
        <v>45532</v>
      </c>
      <c r="C2" s="2">
        <v>45616</v>
      </c>
      <c r="D2">
        <v>0.10390000000000001</v>
      </c>
      <c r="E2">
        <v>6</v>
      </c>
      <c r="F2">
        <v>0.18135498766021821</v>
      </c>
      <c r="G2">
        <v>-1</v>
      </c>
      <c r="H2">
        <v>0</v>
      </c>
      <c r="J2" t="s">
        <v>35</v>
      </c>
      <c r="K2">
        <f>COUNTIF(H2:H100,"&lt;&gt;-1")</f>
        <v>89</v>
      </c>
    </row>
    <row r="3" spans="1:11">
      <c r="A3" t="s">
        <v>8</v>
      </c>
      <c r="B3" s="2">
        <v>45251</v>
      </c>
      <c r="C3" s="2">
        <v>45343</v>
      </c>
      <c r="D3">
        <v>0.19639999999999999</v>
      </c>
      <c r="E3">
        <v>10</v>
      </c>
      <c r="F3">
        <v>8.8919589940733665E-2</v>
      </c>
      <c r="G3">
        <v>18</v>
      </c>
      <c r="H3">
        <v>0</v>
      </c>
      <c r="J3" t="s">
        <v>36</v>
      </c>
      <c r="K3">
        <f>COUNTIF(H2:H100,"=-1")</f>
        <v>10</v>
      </c>
    </row>
    <row r="4" spans="1:11">
      <c r="A4" t="s">
        <v>8</v>
      </c>
      <c r="B4" s="2">
        <v>44342</v>
      </c>
      <c r="C4" s="2">
        <v>44426</v>
      </c>
      <c r="D4">
        <v>0.1159</v>
      </c>
      <c r="E4">
        <v>1</v>
      </c>
      <c r="F4">
        <v>1.350318471337578E-2</v>
      </c>
      <c r="G4">
        <v>2</v>
      </c>
      <c r="H4">
        <v>0</v>
      </c>
      <c r="J4" t="s">
        <v>34</v>
      </c>
      <c r="K4">
        <f>K2+K3</f>
        <v>99</v>
      </c>
    </row>
    <row r="5" spans="1:11" hidden="1">
      <c r="A5" t="s">
        <v>8</v>
      </c>
      <c r="B5" s="2">
        <v>44251</v>
      </c>
      <c r="C5" s="2">
        <v>44342</v>
      </c>
      <c r="D5">
        <v>0.1071</v>
      </c>
      <c r="E5">
        <v>8</v>
      </c>
      <c r="F5">
        <v>0.20040692461549081</v>
      </c>
      <c r="G5">
        <v>-1</v>
      </c>
      <c r="H5">
        <v>0</v>
      </c>
      <c r="K5" s="3"/>
    </row>
    <row r="6" spans="1:11">
      <c r="A6" t="s">
        <v>8</v>
      </c>
      <c r="B6" s="2">
        <v>43783</v>
      </c>
      <c r="C6" s="2">
        <v>43874</v>
      </c>
      <c r="D6">
        <v>0.14099999999999999</v>
      </c>
      <c r="E6">
        <v>1</v>
      </c>
      <c r="F6">
        <v>2.6693105552165891E-2</v>
      </c>
      <c r="G6">
        <v>2</v>
      </c>
      <c r="H6">
        <v>0</v>
      </c>
      <c r="K6" s="3"/>
    </row>
    <row r="7" spans="1:11">
      <c r="A7" t="s">
        <v>8</v>
      </c>
      <c r="B7" s="2">
        <v>43230</v>
      </c>
      <c r="C7" s="2">
        <v>43328</v>
      </c>
      <c r="D7">
        <v>0.25</v>
      </c>
      <c r="E7">
        <v>8</v>
      </c>
      <c r="F7">
        <v>6.6997785705498802E-2</v>
      </c>
      <c r="G7">
        <v>16</v>
      </c>
      <c r="H7">
        <v>0</v>
      </c>
      <c r="K7" s="3"/>
    </row>
    <row r="8" spans="1:11">
      <c r="A8" t="s">
        <v>8</v>
      </c>
      <c r="B8" s="2">
        <v>42957</v>
      </c>
      <c r="C8" s="2">
        <v>43048</v>
      </c>
      <c r="D8">
        <v>0.26250000000000001</v>
      </c>
      <c r="E8">
        <v>1</v>
      </c>
      <c r="F8">
        <v>5.3296102950103202E-2</v>
      </c>
      <c r="G8">
        <v>2</v>
      </c>
      <c r="H8">
        <v>0</v>
      </c>
      <c r="K8" s="3"/>
    </row>
    <row r="9" spans="1:11" hidden="1">
      <c r="A9" t="s">
        <v>8</v>
      </c>
      <c r="B9" s="2">
        <v>42775</v>
      </c>
      <c r="C9" s="2">
        <v>42864</v>
      </c>
      <c r="D9">
        <v>0.13</v>
      </c>
      <c r="E9">
        <v>16</v>
      </c>
      <c r="F9">
        <v>0.16074926963395769</v>
      </c>
      <c r="G9">
        <v>-1</v>
      </c>
      <c r="H9">
        <v>0</v>
      </c>
      <c r="K9" s="3"/>
    </row>
    <row r="10" spans="1:11" hidden="1">
      <c r="A10" t="s">
        <v>9</v>
      </c>
      <c r="B10" s="2">
        <v>44398</v>
      </c>
      <c r="C10" s="2">
        <v>44495</v>
      </c>
      <c r="D10">
        <v>0.15959999999999999</v>
      </c>
      <c r="E10">
        <v>1</v>
      </c>
      <c r="F10">
        <v>5.3181630971993472E-2</v>
      </c>
      <c r="G10">
        <v>-1</v>
      </c>
      <c r="H10">
        <v>0</v>
      </c>
      <c r="K10" s="3"/>
    </row>
    <row r="11" spans="1:11" hidden="1">
      <c r="A11" t="s">
        <v>9</v>
      </c>
      <c r="B11" s="2">
        <v>44313</v>
      </c>
      <c r="C11" s="2">
        <v>44398</v>
      </c>
      <c r="D11">
        <v>0.12870000000000001</v>
      </c>
      <c r="E11">
        <v>11</v>
      </c>
      <c r="F11">
        <v>7.155249461121925E-2</v>
      </c>
      <c r="G11">
        <v>-1</v>
      </c>
      <c r="H11">
        <v>0</v>
      </c>
      <c r="K11" s="3"/>
    </row>
    <row r="12" spans="1:11">
      <c r="A12" t="s">
        <v>9</v>
      </c>
      <c r="B12" s="2">
        <v>44222</v>
      </c>
      <c r="C12" s="2">
        <v>44313</v>
      </c>
      <c r="D12">
        <v>0.1512</v>
      </c>
      <c r="E12">
        <v>1</v>
      </c>
      <c r="F12">
        <v>4.9804630547617607E-2</v>
      </c>
      <c r="G12">
        <v>4</v>
      </c>
      <c r="H12">
        <v>0</v>
      </c>
      <c r="K12" s="3"/>
    </row>
    <row r="13" spans="1:11">
      <c r="A13" t="s">
        <v>9</v>
      </c>
      <c r="B13" s="2">
        <v>44124</v>
      </c>
      <c r="C13" s="2">
        <v>44222</v>
      </c>
      <c r="D13">
        <v>0.18049999999999999</v>
      </c>
      <c r="E13">
        <v>6</v>
      </c>
      <c r="F13">
        <v>5.1912749453026673E-2</v>
      </c>
      <c r="G13">
        <v>11</v>
      </c>
      <c r="H13">
        <v>0</v>
      </c>
      <c r="K13" s="3"/>
    </row>
    <row r="14" spans="1:11">
      <c r="A14" t="s">
        <v>9</v>
      </c>
      <c r="B14" s="2">
        <v>44033</v>
      </c>
      <c r="C14" s="2">
        <v>44124</v>
      </c>
      <c r="D14">
        <v>0.43890000000000001</v>
      </c>
      <c r="E14">
        <v>8</v>
      </c>
      <c r="F14">
        <v>5.8532624741659232E-2</v>
      </c>
      <c r="G14">
        <v>15</v>
      </c>
      <c r="H14">
        <v>0</v>
      </c>
      <c r="K14" s="3"/>
    </row>
    <row r="15" spans="1:11">
      <c r="A15" t="s">
        <v>10</v>
      </c>
      <c r="B15" s="2">
        <v>45322</v>
      </c>
      <c r="C15" s="2">
        <v>45413</v>
      </c>
      <c r="D15">
        <v>0.1638</v>
      </c>
      <c r="E15">
        <v>1</v>
      </c>
      <c r="F15">
        <v>4.9828294390949962E-2</v>
      </c>
      <c r="G15">
        <v>7</v>
      </c>
      <c r="H15">
        <v>0</v>
      </c>
      <c r="K15" s="3"/>
    </row>
    <row r="16" spans="1:11">
      <c r="A16" t="s">
        <v>10</v>
      </c>
      <c r="B16" s="2">
        <v>43950</v>
      </c>
      <c r="C16" s="2">
        <v>44041</v>
      </c>
      <c r="D16">
        <v>0.12970000000000001</v>
      </c>
      <c r="E16">
        <v>2</v>
      </c>
      <c r="F16">
        <v>4.2167911865265272E-2</v>
      </c>
      <c r="G16">
        <v>7</v>
      </c>
      <c r="H16">
        <v>0</v>
      </c>
      <c r="K16" s="3"/>
    </row>
    <row r="17" spans="1:8" hidden="1">
      <c r="A17" t="s">
        <v>10</v>
      </c>
      <c r="B17" s="2">
        <v>43866</v>
      </c>
      <c r="C17" s="2">
        <v>43950</v>
      </c>
      <c r="D17">
        <v>0.1593</v>
      </c>
      <c r="E17">
        <v>15</v>
      </c>
      <c r="F17">
        <v>0.16466835331646679</v>
      </c>
      <c r="G17">
        <v>-1</v>
      </c>
      <c r="H17">
        <v>0</v>
      </c>
    </row>
    <row r="18" spans="1:8">
      <c r="A18" t="s">
        <v>10</v>
      </c>
      <c r="B18" s="2">
        <v>43495</v>
      </c>
      <c r="C18" s="2">
        <v>43586</v>
      </c>
      <c r="D18">
        <v>0.1019</v>
      </c>
      <c r="E18">
        <v>1</v>
      </c>
      <c r="F18">
        <v>1.295594977077932E-2</v>
      </c>
      <c r="G18">
        <v>4</v>
      </c>
      <c r="H18">
        <v>0</v>
      </c>
    </row>
    <row r="19" spans="1:8">
      <c r="A19" t="s">
        <v>10</v>
      </c>
      <c r="B19" s="2">
        <v>42676</v>
      </c>
      <c r="C19" s="2">
        <v>42760</v>
      </c>
      <c r="D19">
        <v>0.13070000000000001</v>
      </c>
      <c r="E19">
        <v>8</v>
      </c>
      <c r="F19">
        <v>1.7290207184379139E-2</v>
      </c>
      <c r="G19">
        <v>12</v>
      </c>
      <c r="H19">
        <v>0</v>
      </c>
    </row>
    <row r="20" spans="1:8" hidden="1">
      <c r="A20" t="s">
        <v>11</v>
      </c>
      <c r="B20" s="2">
        <v>44313</v>
      </c>
      <c r="C20" s="2">
        <v>44404</v>
      </c>
      <c r="D20">
        <v>0.17649999999999999</v>
      </c>
      <c r="E20">
        <v>12</v>
      </c>
      <c r="F20">
        <v>0.14223682666353701</v>
      </c>
      <c r="G20">
        <v>-1</v>
      </c>
      <c r="H20">
        <v>0</v>
      </c>
    </row>
    <row r="21" spans="1:8" hidden="1">
      <c r="A21" t="s">
        <v>11</v>
      </c>
      <c r="B21" s="2">
        <v>44222</v>
      </c>
      <c r="C21" s="2">
        <v>44313</v>
      </c>
      <c r="D21">
        <v>0.1017</v>
      </c>
      <c r="E21">
        <v>19</v>
      </c>
      <c r="F21">
        <v>0.1052687150248126</v>
      </c>
      <c r="G21">
        <v>-1</v>
      </c>
      <c r="H21">
        <v>-1</v>
      </c>
    </row>
    <row r="22" spans="1:8">
      <c r="A22" t="s">
        <v>11</v>
      </c>
      <c r="B22" s="2">
        <v>44131</v>
      </c>
      <c r="C22" s="2">
        <v>44222</v>
      </c>
      <c r="D22">
        <v>0.15820000000000001</v>
      </c>
      <c r="E22">
        <v>4</v>
      </c>
      <c r="F22">
        <v>5.2991886409736219E-2</v>
      </c>
      <c r="G22">
        <v>6</v>
      </c>
      <c r="H22">
        <v>0</v>
      </c>
    </row>
    <row r="23" spans="1:8">
      <c r="A23" t="s">
        <v>11</v>
      </c>
      <c r="B23" s="2">
        <v>43585</v>
      </c>
      <c r="C23" s="2">
        <v>43676</v>
      </c>
      <c r="D23">
        <v>0.1111</v>
      </c>
      <c r="E23">
        <v>9</v>
      </c>
      <c r="F23">
        <v>5.030763662685489E-2</v>
      </c>
      <c r="G23">
        <v>12</v>
      </c>
      <c r="H23">
        <v>0</v>
      </c>
    </row>
    <row r="24" spans="1:8" hidden="1">
      <c r="A24" t="s">
        <v>11</v>
      </c>
      <c r="B24" s="2">
        <v>43032</v>
      </c>
      <c r="C24" s="2">
        <v>43130</v>
      </c>
      <c r="D24">
        <v>0.28210000000000002</v>
      </c>
      <c r="E24">
        <v>6</v>
      </c>
      <c r="F24">
        <v>0.24210526315789471</v>
      </c>
      <c r="G24">
        <v>-1</v>
      </c>
      <c r="H24">
        <v>0</v>
      </c>
    </row>
    <row r="25" spans="1:8">
      <c r="A25" t="s">
        <v>11</v>
      </c>
      <c r="B25" s="2">
        <v>42663</v>
      </c>
      <c r="C25" s="2">
        <v>42766</v>
      </c>
      <c r="D25">
        <v>6.5</v>
      </c>
      <c r="E25">
        <v>15</v>
      </c>
      <c r="F25">
        <v>9.5545977011494254E-2</v>
      </c>
      <c r="G25">
        <v>18</v>
      </c>
      <c r="H25">
        <v>0</v>
      </c>
    </row>
    <row r="26" spans="1:8">
      <c r="A26" t="s">
        <v>11</v>
      </c>
      <c r="B26" s="2">
        <v>42292</v>
      </c>
      <c r="C26" s="2">
        <v>42388</v>
      </c>
      <c r="D26">
        <v>0.25</v>
      </c>
      <c r="E26">
        <v>1</v>
      </c>
      <c r="F26">
        <v>1.5228426395939101E-2</v>
      </c>
      <c r="G26">
        <v>2</v>
      </c>
      <c r="H26">
        <v>0</v>
      </c>
    </row>
    <row r="27" spans="1:8" hidden="1">
      <c r="A27" t="s">
        <v>13</v>
      </c>
      <c r="B27" s="2">
        <v>45434</v>
      </c>
      <c r="C27" s="2">
        <v>45525</v>
      </c>
      <c r="D27">
        <v>0.1024</v>
      </c>
      <c r="E27">
        <v>4</v>
      </c>
      <c r="F27">
        <v>5.0008327781478977E-2</v>
      </c>
      <c r="G27">
        <v>-1</v>
      </c>
      <c r="H27">
        <v>0</v>
      </c>
    </row>
    <row r="28" spans="1:8">
      <c r="A28" t="s">
        <v>13</v>
      </c>
      <c r="B28" s="2">
        <v>43159</v>
      </c>
      <c r="C28" s="2">
        <v>43250</v>
      </c>
      <c r="D28">
        <v>0.1042</v>
      </c>
      <c r="E28">
        <v>17</v>
      </c>
      <c r="F28">
        <v>2.7176927343316729E-2</v>
      </c>
      <c r="G28">
        <v>18</v>
      </c>
      <c r="H28">
        <v>0</v>
      </c>
    </row>
    <row r="29" spans="1:8" hidden="1">
      <c r="A29" t="s">
        <v>13</v>
      </c>
      <c r="B29" s="2">
        <v>42886</v>
      </c>
      <c r="C29" s="2">
        <v>42977</v>
      </c>
      <c r="D29">
        <v>0.22040000000000001</v>
      </c>
      <c r="E29">
        <v>19</v>
      </c>
      <c r="F29">
        <v>8.8852611940298559E-2</v>
      </c>
      <c r="G29">
        <v>-1</v>
      </c>
      <c r="H29">
        <v>-1</v>
      </c>
    </row>
    <row r="30" spans="1:8" hidden="1">
      <c r="A30" t="s">
        <v>13</v>
      </c>
      <c r="B30" s="2">
        <v>42332</v>
      </c>
      <c r="C30" s="2">
        <v>42417</v>
      </c>
      <c r="D30">
        <v>0.24249999999999999</v>
      </c>
      <c r="E30">
        <v>17</v>
      </c>
      <c r="F30">
        <v>8.6891757696127114E-2</v>
      </c>
      <c r="G30">
        <v>-1</v>
      </c>
      <c r="H30">
        <v>0</v>
      </c>
    </row>
    <row r="31" spans="1:8" hidden="1">
      <c r="A31" t="s">
        <v>14</v>
      </c>
      <c r="B31" s="2">
        <v>45469</v>
      </c>
      <c r="C31" s="2">
        <v>45560</v>
      </c>
      <c r="D31">
        <v>0.23749999999999999</v>
      </c>
      <c r="E31">
        <v>19</v>
      </c>
      <c r="F31">
        <v>0.2253441978083732</v>
      </c>
      <c r="G31">
        <v>-1</v>
      </c>
      <c r="H31">
        <v>-1</v>
      </c>
    </row>
    <row r="32" spans="1:8">
      <c r="A32" t="s">
        <v>14</v>
      </c>
      <c r="B32" s="2">
        <v>45105</v>
      </c>
      <c r="C32" s="2">
        <v>45196</v>
      </c>
      <c r="D32">
        <v>0.10009999999999999</v>
      </c>
      <c r="E32">
        <v>6</v>
      </c>
      <c r="F32">
        <v>9.5720888623825787E-2</v>
      </c>
      <c r="G32">
        <v>19</v>
      </c>
      <c r="H32">
        <v>0</v>
      </c>
    </row>
    <row r="33" spans="1:8">
      <c r="A33" t="s">
        <v>14</v>
      </c>
      <c r="B33" s="2">
        <v>44203</v>
      </c>
      <c r="C33" s="2">
        <v>44286</v>
      </c>
      <c r="D33">
        <v>0.18179999999999999</v>
      </c>
      <c r="E33">
        <v>13</v>
      </c>
      <c r="F33">
        <v>5.0815320439893771E-2</v>
      </c>
      <c r="G33">
        <v>16</v>
      </c>
      <c r="H33">
        <v>0</v>
      </c>
    </row>
    <row r="34" spans="1:8" hidden="1">
      <c r="A34" t="s">
        <v>14</v>
      </c>
      <c r="B34" s="2">
        <v>43734</v>
      </c>
      <c r="C34" s="2">
        <v>43817</v>
      </c>
      <c r="D34">
        <v>0.15459999999999999</v>
      </c>
      <c r="E34">
        <v>4</v>
      </c>
      <c r="F34">
        <v>0.1362139917695474</v>
      </c>
      <c r="G34">
        <v>-1</v>
      </c>
      <c r="H34">
        <v>0</v>
      </c>
    </row>
    <row r="35" spans="1:8" hidden="1">
      <c r="A35" t="s">
        <v>14</v>
      </c>
      <c r="B35" s="2">
        <v>42647</v>
      </c>
      <c r="C35" s="2">
        <v>42725</v>
      </c>
      <c r="D35">
        <v>0.40479999999999999</v>
      </c>
      <c r="E35">
        <v>6</v>
      </c>
      <c r="F35">
        <v>5.730337078651683E-2</v>
      </c>
      <c r="G35">
        <v>-1</v>
      </c>
      <c r="H35">
        <v>0</v>
      </c>
    </row>
    <row r="36" spans="1:8">
      <c r="A36" t="s">
        <v>14</v>
      </c>
      <c r="B36" s="2">
        <v>42551</v>
      </c>
      <c r="C36" s="2">
        <v>42647</v>
      </c>
      <c r="D36">
        <v>0.16669999999999999</v>
      </c>
      <c r="E36">
        <v>3</v>
      </c>
      <c r="F36">
        <v>0.14752906976744179</v>
      </c>
      <c r="G36">
        <v>16</v>
      </c>
      <c r="H36">
        <v>0</v>
      </c>
    </row>
    <row r="37" spans="1:8">
      <c r="A37" t="s">
        <v>14</v>
      </c>
      <c r="B37" s="2">
        <v>42459</v>
      </c>
      <c r="C37" s="2">
        <v>42551</v>
      </c>
      <c r="D37">
        <v>0.42530000000000001</v>
      </c>
      <c r="E37">
        <v>9</v>
      </c>
      <c r="F37">
        <v>2.9580152671755771E-2</v>
      </c>
      <c r="G37">
        <v>10</v>
      </c>
      <c r="H37">
        <v>0</v>
      </c>
    </row>
    <row r="38" spans="1:8">
      <c r="A38" t="s">
        <v>14</v>
      </c>
      <c r="B38" s="2">
        <v>42095</v>
      </c>
      <c r="C38" s="2">
        <v>42180</v>
      </c>
      <c r="D38">
        <v>0.1111</v>
      </c>
      <c r="E38">
        <v>1</v>
      </c>
      <c r="F38">
        <v>1.49281238481385E-2</v>
      </c>
      <c r="G38">
        <v>2</v>
      </c>
      <c r="H38">
        <v>0</v>
      </c>
    </row>
    <row r="39" spans="1:8">
      <c r="A39" t="s">
        <v>15</v>
      </c>
      <c r="B39" s="2">
        <v>45217</v>
      </c>
      <c r="C39" s="2">
        <v>45315</v>
      </c>
      <c r="D39">
        <v>0.11559999999999999</v>
      </c>
      <c r="E39">
        <v>5</v>
      </c>
      <c r="F39">
        <v>9.1710264075734932E-2</v>
      </c>
      <c r="G39">
        <v>15</v>
      </c>
      <c r="H39">
        <v>0</v>
      </c>
    </row>
    <row r="40" spans="1:8" hidden="1">
      <c r="A40" t="s">
        <v>15</v>
      </c>
      <c r="B40" s="2">
        <v>44307</v>
      </c>
      <c r="C40" s="2">
        <v>44405</v>
      </c>
      <c r="D40">
        <v>0.1331</v>
      </c>
      <c r="E40">
        <v>15</v>
      </c>
      <c r="F40">
        <v>0.1303391812865497</v>
      </c>
      <c r="G40">
        <v>-1</v>
      </c>
      <c r="H40">
        <v>0</v>
      </c>
    </row>
    <row r="41" spans="1:8" hidden="1">
      <c r="A41" t="s">
        <v>15</v>
      </c>
      <c r="B41" s="2">
        <v>43124</v>
      </c>
      <c r="C41" s="2">
        <v>43207</v>
      </c>
      <c r="D41">
        <v>0.16669999999999999</v>
      </c>
      <c r="E41">
        <v>11</v>
      </c>
      <c r="F41">
        <v>0.22648166690506841</v>
      </c>
      <c r="G41">
        <v>-1</v>
      </c>
      <c r="H41">
        <v>0</v>
      </c>
    </row>
    <row r="42" spans="1:8" hidden="1">
      <c r="A42" t="s">
        <v>16</v>
      </c>
      <c r="B42" s="2">
        <v>45407</v>
      </c>
      <c r="C42" s="2">
        <v>45505</v>
      </c>
      <c r="D42">
        <v>0.34329999999999999</v>
      </c>
      <c r="E42">
        <v>11</v>
      </c>
      <c r="F42">
        <v>0.1498148675590999</v>
      </c>
      <c r="G42">
        <v>-1</v>
      </c>
      <c r="H42">
        <v>0</v>
      </c>
    </row>
    <row r="43" spans="1:8" hidden="1">
      <c r="A43" t="s">
        <v>16</v>
      </c>
      <c r="B43" s="2">
        <v>45316</v>
      </c>
      <c r="C43" s="2">
        <v>45407</v>
      </c>
      <c r="D43">
        <v>0.2135</v>
      </c>
      <c r="E43">
        <v>10</v>
      </c>
      <c r="F43">
        <v>0.14228052472250249</v>
      </c>
      <c r="G43">
        <v>-1</v>
      </c>
      <c r="H43">
        <v>0</v>
      </c>
    </row>
    <row r="44" spans="1:8" hidden="1">
      <c r="A44" t="s">
        <v>16</v>
      </c>
      <c r="B44" s="2">
        <v>44587</v>
      </c>
      <c r="C44" s="2">
        <v>44679</v>
      </c>
      <c r="D44">
        <v>0.20580000000000001</v>
      </c>
      <c r="E44">
        <v>19</v>
      </c>
      <c r="F44">
        <v>0.13619655639388659</v>
      </c>
      <c r="G44">
        <v>-1</v>
      </c>
      <c r="H44">
        <v>-1</v>
      </c>
    </row>
    <row r="45" spans="1:8" hidden="1">
      <c r="A45" t="s">
        <v>16</v>
      </c>
      <c r="B45" s="2">
        <v>44490</v>
      </c>
      <c r="C45" s="2">
        <v>44587</v>
      </c>
      <c r="D45">
        <v>0.54330000000000001</v>
      </c>
      <c r="E45">
        <v>4</v>
      </c>
      <c r="F45">
        <v>0.1448214285714286</v>
      </c>
      <c r="G45">
        <v>-1</v>
      </c>
      <c r="H45">
        <v>0</v>
      </c>
    </row>
    <row r="46" spans="1:8" hidden="1">
      <c r="A46" t="s">
        <v>16</v>
      </c>
      <c r="B46" s="2">
        <v>44399</v>
      </c>
      <c r="C46" s="2">
        <v>44490</v>
      </c>
      <c r="D46">
        <v>0.1996</v>
      </c>
      <c r="E46">
        <v>19</v>
      </c>
      <c r="F46">
        <v>6.7369549678341731E-2</v>
      </c>
      <c r="G46">
        <v>-1</v>
      </c>
      <c r="H46">
        <v>-1</v>
      </c>
    </row>
    <row r="47" spans="1:8" hidden="1">
      <c r="A47" t="s">
        <v>16</v>
      </c>
      <c r="B47" s="2">
        <v>44308</v>
      </c>
      <c r="C47" s="2">
        <v>44399</v>
      </c>
      <c r="D47">
        <v>0.21820000000000001</v>
      </c>
      <c r="E47">
        <v>14</v>
      </c>
      <c r="F47">
        <v>0.1430397954291194</v>
      </c>
      <c r="G47">
        <v>-1</v>
      </c>
      <c r="H47">
        <v>0</v>
      </c>
    </row>
    <row r="48" spans="1:8">
      <c r="A48" t="s">
        <v>16</v>
      </c>
      <c r="B48" s="2">
        <v>44217</v>
      </c>
      <c r="C48" s="2">
        <v>44308</v>
      </c>
      <c r="D48">
        <v>0.36809999999999998</v>
      </c>
      <c r="E48">
        <v>4</v>
      </c>
      <c r="F48">
        <v>0.14201088696765929</v>
      </c>
      <c r="G48">
        <v>17</v>
      </c>
      <c r="H48">
        <v>0</v>
      </c>
    </row>
    <row r="49" spans="1:8" hidden="1">
      <c r="A49" t="s">
        <v>16</v>
      </c>
      <c r="B49" s="2">
        <v>44035</v>
      </c>
      <c r="C49" s="2">
        <v>44126</v>
      </c>
      <c r="D49">
        <v>0.1051</v>
      </c>
      <c r="E49">
        <v>6</v>
      </c>
      <c r="F49">
        <v>0.2097682119205298</v>
      </c>
      <c r="G49">
        <v>-1</v>
      </c>
      <c r="H49">
        <v>0</v>
      </c>
    </row>
    <row r="50" spans="1:8" hidden="1">
      <c r="A50" t="s">
        <v>16</v>
      </c>
      <c r="B50" s="2">
        <v>43671</v>
      </c>
      <c r="C50" s="2">
        <v>43762</v>
      </c>
      <c r="D50">
        <v>0.13730000000000001</v>
      </c>
      <c r="E50">
        <v>12</v>
      </c>
      <c r="F50">
        <v>0.12576687116564411</v>
      </c>
      <c r="G50">
        <v>-1</v>
      </c>
      <c r="H50">
        <v>0</v>
      </c>
    </row>
    <row r="51" spans="1:8">
      <c r="A51" t="s">
        <v>16</v>
      </c>
      <c r="B51" s="2">
        <v>43216</v>
      </c>
      <c r="C51" s="2">
        <v>43307</v>
      </c>
      <c r="D51">
        <v>0.22020000000000001</v>
      </c>
      <c r="E51">
        <v>2</v>
      </c>
      <c r="F51">
        <v>2.695570216776625E-2</v>
      </c>
      <c r="G51">
        <v>3</v>
      </c>
      <c r="H51">
        <v>0</v>
      </c>
    </row>
    <row r="52" spans="1:8" hidden="1">
      <c r="A52" t="s">
        <v>16</v>
      </c>
      <c r="B52" s="2">
        <v>42571</v>
      </c>
      <c r="C52" s="2">
        <v>42661</v>
      </c>
      <c r="D52">
        <v>0.1028</v>
      </c>
      <c r="E52">
        <v>10</v>
      </c>
      <c r="F52">
        <v>4.0347436256654462E-2</v>
      </c>
      <c r="G52">
        <v>-1</v>
      </c>
      <c r="H52">
        <v>0</v>
      </c>
    </row>
    <row r="53" spans="1:8" hidden="1">
      <c r="A53" t="s">
        <v>16</v>
      </c>
      <c r="B53" s="2">
        <v>42383</v>
      </c>
      <c r="C53" s="2">
        <v>42479</v>
      </c>
      <c r="D53">
        <v>0.14419999999999999</v>
      </c>
      <c r="E53">
        <v>19</v>
      </c>
      <c r="F53">
        <v>0.1380574221136226</v>
      </c>
      <c r="G53">
        <v>-1</v>
      </c>
      <c r="H53">
        <v>-1</v>
      </c>
    </row>
    <row r="54" spans="1:8">
      <c r="A54" t="s">
        <v>15</v>
      </c>
      <c r="B54" s="2">
        <v>45217</v>
      </c>
      <c r="C54" s="2">
        <v>45315</v>
      </c>
      <c r="D54">
        <v>0.11559999999999999</v>
      </c>
      <c r="E54">
        <v>5</v>
      </c>
      <c r="F54">
        <v>9.1710264075734932E-2</v>
      </c>
      <c r="G54">
        <v>15</v>
      </c>
      <c r="H54">
        <v>0</v>
      </c>
    </row>
    <row r="55" spans="1:8" hidden="1">
      <c r="A55" t="s">
        <v>15</v>
      </c>
      <c r="B55" s="2">
        <v>44307</v>
      </c>
      <c r="C55" s="2">
        <v>44405</v>
      </c>
      <c r="D55">
        <v>0.1331</v>
      </c>
      <c r="E55">
        <v>15</v>
      </c>
      <c r="F55">
        <v>0.1303391812865497</v>
      </c>
      <c r="G55">
        <v>-1</v>
      </c>
      <c r="H55">
        <v>0</v>
      </c>
    </row>
    <row r="56" spans="1:8" hidden="1">
      <c r="A56" t="s">
        <v>15</v>
      </c>
      <c r="B56" s="2">
        <v>43124</v>
      </c>
      <c r="C56" s="2">
        <v>43207</v>
      </c>
      <c r="D56">
        <v>0.16669999999999999</v>
      </c>
      <c r="E56">
        <v>11</v>
      </c>
      <c r="F56">
        <v>0.22648166690506841</v>
      </c>
      <c r="G56">
        <v>-1</v>
      </c>
      <c r="H56">
        <v>0</v>
      </c>
    </row>
    <row r="57" spans="1:8">
      <c r="A57" t="s">
        <v>17</v>
      </c>
      <c r="B57" s="2">
        <v>44046</v>
      </c>
      <c r="C57" s="2">
        <v>44132</v>
      </c>
      <c r="D57">
        <v>0.15379999999999999</v>
      </c>
      <c r="E57">
        <v>6</v>
      </c>
      <c r="F57">
        <v>3.4240308210931922E-2</v>
      </c>
      <c r="G57">
        <v>7</v>
      </c>
      <c r="H57">
        <v>0</v>
      </c>
    </row>
    <row r="58" spans="1:8" hidden="1">
      <c r="A58" t="s">
        <v>17</v>
      </c>
      <c r="B58" s="2">
        <v>43768</v>
      </c>
      <c r="C58" s="2">
        <v>43865</v>
      </c>
      <c r="D58">
        <v>0.1096</v>
      </c>
      <c r="E58">
        <v>17</v>
      </c>
      <c r="F58">
        <v>8.3660962072155398E-2</v>
      </c>
      <c r="G58">
        <v>-1</v>
      </c>
      <c r="H58">
        <v>0</v>
      </c>
    </row>
    <row r="59" spans="1:8" hidden="1">
      <c r="A59" t="s">
        <v>17</v>
      </c>
      <c r="B59" s="2">
        <v>42579</v>
      </c>
      <c r="C59" s="2">
        <v>42663</v>
      </c>
      <c r="D59">
        <v>0.24740000000000001</v>
      </c>
      <c r="E59">
        <v>19</v>
      </c>
      <c r="F59">
        <v>0.1327307940606843</v>
      </c>
      <c r="G59">
        <v>-1</v>
      </c>
      <c r="H59">
        <v>-1</v>
      </c>
    </row>
    <row r="60" spans="1:8">
      <c r="A60" t="s">
        <v>17</v>
      </c>
      <c r="B60" s="2">
        <v>42117</v>
      </c>
      <c r="C60" s="2">
        <v>42215</v>
      </c>
      <c r="D60">
        <v>0.1082</v>
      </c>
      <c r="E60">
        <v>9</v>
      </c>
      <c r="F60">
        <v>2.6566416040100311E-2</v>
      </c>
      <c r="G60">
        <v>16</v>
      </c>
      <c r="H60">
        <v>0</v>
      </c>
    </row>
    <row r="61" spans="1:8">
      <c r="A61" t="s">
        <v>18</v>
      </c>
      <c r="B61" s="2">
        <v>42619</v>
      </c>
      <c r="C61" s="2">
        <v>42691</v>
      </c>
      <c r="D61">
        <v>0.62159999999999993</v>
      </c>
      <c r="E61">
        <v>3</v>
      </c>
      <c r="F61">
        <v>4.8686244204018472E-2</v>
      </c>
      <c r="G61">
        <v>12</v>
      </c>
      <c r="H61">
        <v>0</v>
      </c>
    </row>
    <row r="62" spans="1:8">
      <c r="A62" t="s">
        <v>18</v>
      </c>
      <c r="B62" s="2">
        <v>42258</v>
      </c>
      <c r="C62" s="2">
        <v>42345</v>
      </c>
      <c r="D62">
        <v>1.2847</v>
      </c>
      <c r="E62">
        <v>1</v>
      </c>
      <c r="F62">
        <v>2.488687782805437E-2</v>
      </c>
      <c r="G62">
        <v>3</v>
      </c>
      <c r="H62">
        <v>0</v>
      </c>
    </row>
    <row r="63" spans="1:8">
      <c r="A63" t="s">
        <v>18</v>
      </c>
      <c r="B63" s="2">
        <v>42145</v>
      </c>
      <c r="C63" s="2">
        <v>42258</v>
      </c>
      <c r="D63">
        <v>0.27450000000000002</v>
      </c>
      <c r="E63">
        <v>1</v>
      </c>
      <c r="F63">
        <v>8.5594989561586551E-2</v>
      </c>
      <c r="G63">
        <v>14</v>
      </c>
      <c r="H63">
        <v>0</v>
      </c>
    </row>
    <row r="64" spans="1:8" hidden="1">
      <c r="A64" t="s">
        <v>21</v>
      </c>
      <c r="B64" s="2">
        <v>45510</v>
      </c>
      <c r="C64" s="2">
        <v>45601</v>
      </c>
      <c r="D64">
        <v>0.3669</v>
      </c>
      <c r="E64">
        <v>19</v>
      </c>
      <c r="F64">
        <v>1.272264631043251E-2</v>
      </c>
      <c r="G64">
        <v>-1</v>
      </c>
      <c r="H64">
        <v>-1</v>
      </c>
    </row>
    <row r="65" spans="1:8" hidden="1">
      <c r="A65" t="s">
        <v>21</v>
      </c>
      <c r="B65" s="2">
        <v>45419</v>
      </c>
      <c r="C65" s="2">
        <v>45510</v>
      </c>
      <c r="D65">
        <v>0.48330000000000001</v>
      </c>
      <c r="E65">
        <v>19</v>
      </c>
      <c r="F65">
        <v>0.10007510326699209</v>
      </c>
      <c r="G65">
        <v>-1</v>
      </c>
      <c r="H65">
        <v>-1</v>
      </c>
    </row>
    <row r="66" spans="1:8">
      <c r="A66" t="s">
        <v>21</v>
      </c>
      <c r="B66" s="2">
        <v>45237</v>
      </c>
      <c r="C66" s="2">
        <v>45335</v>
      </c>
      <c r="D66">
        <v>0.11559999999999999</v>
      </c>
      <c r="E66">
        <v>2</v>
      </c>
      <c r="F66">
        <v>6.3755297586143372E-2</v>
      </c>
      <c r="G66">
        <v>5</v>
      </c>
      <c r="H66">
        <v>0</v>
      </c>
    </row>
    <row r="67" spans="1:8" hidden="1">
      <c r="A67" t="s">
        <v>21</v>
      </c>
      <c r="B67" s="2">
        <v>44971</v>
      </c>
      <c r="C67" s="2">
        <v>45055</v>
      </c>
      <c r="D67">
        <v>0.1613</v>
      </c>
      <c r="E67">
        <v>4</v>
      </c>
      <c r="F67">
        <v>0.1201728704865468</v>
      </c>
      <c r="G67">
        <v>-1</v>
      </c>
      <c r="H67">
        <v>0</v>
      </c>
    </row>
    <row r="68" spans="1:8">
      <c r="A68" t="s">
        <v>21</v>
      </c>
      <c r="B68" s="2">
        <v>44691</v>
      </c>
      <c r="C68" s="2">
        <v>44782</v>
      </c>
      <c r="D68">
        <v>0.68669999999999998</v>
      </c>
      <c r="E68">
        <v>1</v>
      </c>
      <c r="F68">
        <v>7.0168784373221993E-2</v>
      </c>
      <c r="G68">
        <v>3</v>
      </c>
      <c r="H68">
        <v>0</v>
      </c>
    </row>
    <row r="69" spans="1:8">
      <c r="A69" t="s">
        <v>22</v>
      </c>
      <c r="B69" s="2">
        <v>42127</v>
      </c>
      <c r="C69" s="2">
        <v>42218</v>
      </c>
      <c r="D69">
        <v>0.13639999999999999</v>
      </c>
      <c r="E69">
        <v>1</v>
      </c>
      <c r="F69">
        <v>3.519999999999996E-2</v>
      </c>
      <c r="G69">
        <v>9</v>
      </c>
      <c r="H69">
        <v>0</v>
      </c>
    </row>
    <row r="70" spans="1:8" hidden="1">
      <c r="A70" t="s">
        <v>23</v>
      </c>
      <c r="B70" s="2">
        <v>45588</v>
      </c>
      <c r="C70" s="2">
        <v>45686</v>
      </c>
      <c r="D70">
        <v>0.14499999999999999</v>
      </c>
      <c r="E70">
        <v>17</v>
      </c>
      <c r="F70">
        <v>0.17560073937153431</v>
      </c>
      <c r="G70">
        <v>-1</v>
      </c>
      <c r="H70">
        <v>0</v>
      </c>
    </row>
    <row r="71" spans="1:8" hidden="1">
      <c r="A71" t="s">
        <v>23</v>
      </c>
      <c r="B71" s="2">
        <v>45497</v>
      </c>
      <c r="C71" s="2">
        <v>45588</v>
      </c>
      <c r="D71">
        <v>0.1183</v>
      </c>
      <c r="E71">
        <v>10</v>
      </c>
      <c r="F71">
        <v>0.20405461892155491</v>
      </c>
      <c r="G71">
        <v>-1</v>
      </c>
      <c r="H71">
        <v>0</v>
      </c>
    </row>
    <row r="72" spans="1:8" hidden="1">
      <c r="A72" t="s">
        <v>23</v>
      </c>
      <c r="B72" s="2">
        <v>45321</v>
      </c>
      <c r="C72" s="2">
        <v>45406</v>
      </c>
      <c r="D72">
        <v>0.1003</v>
      </c>
      <c r="E72">
        <v>2</v>
      </c>
      <c r="F72">
        <v>9.0352806195621027E-2</v>
      </c>
      <c r="G72">
        <v>-1</v>
      </c>
      <c r="H72">
        <v>0</v>
      </c>
    </row>
    <row r="73" spans="1:8">
      <c r="A73" t="s">
        <v>23</v>
      </c>
      <c r="B73" s="2">
        <v>45224</v>
      </c>
      <c r="C73" s="2">
        <v>45321</v>
      </c>
      <c r="D73">
        <v>0.1019</v>
      </c>
      <c r="E73">
        <v>5</v>
      </c>
      <c r="F73">
        <v>5.8582641337731667E-2</v>
      </c>
      <c r="G73">
        <v>12</v>
      </c>
      <c r="H73">
        <v>0</v>
      </c>
    </row>
    <row r="74" spans="1:8" hidden="1">
      <c r="A74" t="s">
        <v>23</v>
      </c>
      <c r="B74" s="2">
        <v>45133</v>
      </c>
      <c r="C74" s="2">
        <v>45224</v>
      </c>
      <c r="D74">
        <v>0.2117</v>
      </c>
      <c r="E74">
        <v>16</v>
      </c>
      <c r="F74">
        <v>0.1222958827634333</v>
      </c>
      <c r="G74">
        <v>-1</v>
      </c>
      <c r="H74">
        <v>0</v>
      </c>
    </row>
    <row r="75" spans="1:8">
      <c r="A75" t="s">
        <v>23</v>
      </c>
      <c r="B75" s="2">
        <v>45042</v>
      </c>
      <c r="C75" s="2">
        <v>45133</v>
      </c>
      <c r="D75">
        <v>0.26150000000000001</v>
      </c>
      <c r="E75">
        <v>6</v>
      </c>
      <c r="F75">
        <v>3.5894139076395527E-2</v>
      </c>
      <c r="G75">
        <v>13</v>
      </c>
      <c r="H75">
        <v>0</v>
      </c>
    </row>
    <row r="76" spans="1:8">
      <c r="A76" t="s">
        <v>23</v>
      </c>
      <c r="B76" s="2">
        <v>44677</v>
      </c>
      <c r="C76" s="2">
        <v>44768</v>
      </c>
      <c r="D76">
        <v>0.10730000000000001</v>
      </c>
      <c r="E76">
        <v>9</v>
      </c>
      <c r="F76">
        <v>6.9365772123688357E-2</v>
      </c>
      <c r="G76">
        <v>15</v>
      </c>
      <c r="H76">
        <v>0</v>
      </c>
    </row>
    <row r="77" spans="1:8">
      <c r="A77" t="s">
        <v>23</v>
      </c>
      <c r="B77" s="2">
        <v>44223</v>
      </c>
      <c r="C77" s="2">
        <v>44313</v>
      </c>
      <c r="D77">
        <v>0.1011</v>
      </c>
      <c r="E77">
        <v>2</v>
      </c>
      <c r="F77">
        <v>0.12781492583198839</v>
      </c>
      <c r="G77">
        <v>11</v>
      </c>
      <c r="H77">
        <v>0</v>
      </c>
    </row>
    <row r="78" spans="1:8">
      <c r="A78" t="s">
        <v>23</v>
      </c>
      <c r="B78" s="2">
        <v>44033</v>
      </c>
      <c r="C78" s="2">
        <v>44124</v>
      </c>
      <c r="D78">
        <v>0.30780000000000002</v>
      </c>
      <c r="E78">
        <v>3</v>
      </c>
      <c r="F78">
        <v>6.8992420864913043E-2</v>
      </c>
      <c r="G78">
        <v>9</v>
      </c>
      <c r="H78">
        <v>0</v>
      </c>
    </row>
    <row r="79" spans="1:8">
      <c r="A79" t="s">
        <v>23</v>
      </c>
      <c r="B79" s="2">
        <v>43396</v>
      </c>
      <c r="C79" s="2">
        <v>43488</v>
      </c>
      <c r="D79">
        <v>0.1234</v>
      </c>
      <c r="E79">
        <v>1</v>
      </c>
      <c r="F79">
        <v>6.1180124223602562E-2</v>
      </c>
      <c r="G79">
        <v>2</v>
      </c>
      <c r="H79">
        <v>0</v>
      </c>
    </row>
    <row r="80" spans="1:8" hidden="1">
      <c r="A80" t="s">
        <v>23</v>
      </c>
      <c r="B80" s="2">
        <v>43124</v>
      </c>
      <c r="C80" s="2">
        <v>43214</v>
      </c>
      <c r="D80">
        <v>0.31809999999999999</v>
      </c>
      <c r="E80">
        <v>11</v>
      </c>
      <c r="F80">
        <v>0.1521692669373797</v>
      </c>
      <c r="G80">
        <v>-1</v>
      </c>
      <c r="H80">
        <v>0</v>
      </c>
    </row>
    <row r="81" spans="1:8" hidden="1">
      <c r="A81" t="s">
        <v>23</v>
      </c>
      <c r="B81" s="2">
        <v>42578</v>
      </c>
      <c r="C81" s="2">
        <v>42669</v>
      </c>
      <c r="D81">
        <v>0.1022</v>
      </c>
      <c r="E81">
        <v>4</v>
      </c>
      <c r="F81">
        <v>7.8959810874704411E-2</v>
      </c>
      <c r="G81">
        <v>-1</v>
      </c>
      <c r="H81">
        <v>0</v>
      </c>
    </row>
    <row r="82" spans="1:8" hidden="1">
      <c r="A82" t="s">
        <v>23</v>
      </c>
      <c r="B82" s="2">
        <v>42487</v>
      </c>
      <c r="C82" s="2">
        <v>42578</v>
      </c>
      <c r="D82">
        <v>0.14810000000000001</v>
      </c>
      <c r="E82">
        <v>14</v>
      </c>
      <c r="F82">
        <v>0.1257741781800856</v>
      </c>
      <c r="G82">
        <v>-1</v>
      </c>
      <c r="H82">
        <v>0</v>
      </c>
    </row>
    <row r="83" spans="1:8" hidden="1">
      <c r="A83" t="s">
        <v>23</v>
      </c>
      <c r="B83" s="2">
        <v>42396</v>
      </c>
      <c r="C83" s="2">
        <v>42487</v>
      </c>
      <c r="D83">
        <v>0.3</v>
      </c>
      <c r="E83">
        <v>11</v>
      </c>
      <c r="F83">
        <v>0.1198595787362086</v>
      </c>
      <c r="G83">
        <v>-1</v>
      </c>
      <c r="H83">
        <v>0</v>
      </c>
    </row>
    <row r="84" spans="1:8" hidden="1">
      <c r="A84" t="s">
        <v>24</v>
      </c>
      <c r="B84" s="2">
        <v>45141</v>
      </c>
      <c r="C84" s="2">
        <v>45232</v>
      </c>
      <c r="D84">
        <v>0.16200000000000001</v>
      </c>
      <c r="E84">
        <v>10</v>
      </c>
      <c r="F84">
        <v>8.4971773408604151E-2</v>
      </c>
      <c r="G84">
        <v>-1</v>
      </c>
      <c r="H84">
        <v>0</v>
      </c>
    </row>
    <row r="85" spans="1:8">
      <c r="A85" t="s">
        <v>24</v>
      </c>
      <c r="B85" s="2">
        <v>44035</v>
      </c>
      <c r="C85" s="2">
        <v>44126</v>
      </c>
      <c r="D85">
        <v>0.23710000000000001</v>
      </c>
      <c r="E85">
        <v>1</v>
      </c>
      <c r="F85">
        <v>2.598707824838481E-2</v>
      </c>
      <c r="G85">
        <v>4</v>
      </c>
      <c r="H85">
        <v>0</v>
      </c>
    </row>
    <row r="86" spans="1:8">
      <c r="A86" t="s">
        <v>24</v>
      </c>
      <c r="B86" s="2">
        <v>43216</v>
      </c>
      <c r="C86" s="2">
        <v>43307</v>
      </c>
      <c r="D86">
        <v>0.11899999999999999</v>
      </c>
      <c r="E86">
        <v>2</v>
      </c>
      <c r="F86">
        <v>3.5928143712574717E-2</v>
      </c>
      <c r="G86">
        <v>6</v>
      </c>
      <c r="H86">
        <v>0</v>
      </c>
    </row>
    <row r="87" spans="1:8">
      <c r="A87" t="s">
        <v>24</v>
      </c>
      <c r="B87" s="2">
        <v>43137</v>
      </c>
      <c r="C87" s="2">
        <v>43216</v>
      </c>
      <c r="D87">
        <v>0.13819999999999999</v>
      </c>
      <c r="E87">
        <v>2</v>
      </c>
      <c r="F87">
        <v>9.1883614088820828E-2</v>
      </c>
      <c r="G87">
        <v>7</v>
      </c>
      <c r="H87">
        <v>0</v>
      </c>
    </row>
    <row r="88" spans="1:8" hidden="1">
      <c r="A88" t="s">
        <v>24</v>
      </c>
      <c r="B88" s="2">
        <v>42943</v>
      </c>
      <c r="C88" s="2">
        <v>43034</v>
      </c>
      <c r="D88">
        <v>0.14860000000000001</v>
      </c>
      <c r="E88">
        <v>15</v>
      </c>
      <c r="F88">
        <v>0.118421052631579</v>
      </c>
      <c r="G88">
        <v>-1</v>
      </c>
      <c r="H88">
        <v>0</v>
      </c>
    </row>
    <row r="89" spans="1:8" hidden="1">
      <c r="A89" t="s">
        <v>24</v>
      </c>
      <c r="B89" s="2">
        <v>42852</v>
      </c>
      <c r="C89" s="2">
        <v>42943</v>
      </c>
      <c r="D89">
        <v>0.1067</v>
      </c>
      <c r="E89">
        <v>14</v>
      </c>
      <c r="F89">
        <v>8.6614173228346428E-2</v>
      </c>
      <c r="G89">
        <v>-1</v>
      </c>
      <c r="H89">
        <v>0</v>
      </c>
    </row>
    <row r="90" spans="1:8">
      <c r="A90" t="s">
        <v>24</v>
      </c>
      <c r="B90" s="2">
        <v>42578</v>
      </c>
      <c r="C90" s="2">
        <v>42669</v>
      </c>
      <c r="D90">
        <v>0.50539999999999996</v>
      </c>
      <c r="E90">
        <v>6</v>
      </c>
      <c r="F90">
        <v>1.6519174041297789E-2</v>
      </c>
      <c r="G90">
        <v>7</v>
      </c>
      <c r="H90">
        <v>0</v>
      </c>
    </row>
    <row r="91" spans="1:8">
      <c r="A91" t="s">
        <v>24</v>
      </c>
      <c r="B91" s="2">
        <v>42409</v>
      </c>
      <c r="C91" s="2">
        <v>42486</v>
      </c>
      <c r="D91">
        <v>0.2195</v>
      </c>
      <c r="E91">
        <v>1</v>
      </c>
      <c r="F91">
        <v>1.5384615384615359E-2</v>
      </c>
      <c r="G91">
        <v>4</v>
      </c>
      <c r="H91">
        <v>0</v>
      </c>
    </row>
    <row r="92" spans="1:8">
      <c r="A92" t="s">
        <v>25</v>
      </c>
      <c r="B92" s="2">
        <v>45418</v>
      </c>
      <c r="C92" s="2">
        <v>45519</v>
      </c>
      <c r="D92">
        <v>0.31509999999999999</v>
      </c>
      <c r="E92">
        <v>4</v>
      </c>
      <c r="F92">
        <v>7.3031767955801172E-2</v>
      </c>
      <c r="G92">
        <v>8</v>
      </c>
      <c r="H92">
        <v>0</v>
      </c>
    </row>
    <row r="93" spans="1:8" hidden="1">
      <c r="A93" t="s">
        <v>25</v>
      </c>
      <c r="B93" s="2">
        <v>44418</v>
      </c>
      <c r="C93" s="2">
        <v>44509</v>
      </c>
      <c r="D93">
        <v>0.33040000000000003</v>
      </c>
      <c r="E93">
        <v>7</v>
      </c>
      <c r="F93">
        <v>7.6994148444718205E-2</v>
      </c>
      <c r="G93">
        <v>-1</v>
      </c>
      <c r="H93">
        <v>0</v>
      </c>
    </row>
    <row r="94" spans="1:8" hidden="1">
      <c r="A94" t="s">
        <v>25</v>
      </c>
      <c r="B94" s="2">
        <v>44056</v>
      </c>
      <c r="C94" s="2">
        <v>44140</v>
      </c>
      <c r="D94">
        <v>0.55259999999999998</v>
      </c>
      <c r="E94">
        <v>19</v>
      </c>
      <c r="F94">
        <v>0.26459378134403222</v>
      </c>
      <c r="G94">
        <v>-1</v>
      </c>
      <c r="H94">
        <v>-1</v>
      </c>
    </row>
    <row r="95" spans="1:8">
      <c r="A95" t="s">
        <v>25</v>
      </c>
      <c r="B95" s="2">
        <v>43319</v>
      </c>
      <c r="C95" s="2">
        <v>43405</v>
      </c>
      <c r="D95">
        <v>0.215</v>
      </c>
      <c r="E95">
        <v>1</v>
      </c>
      <c r="F95">
        <v>3.1938325991189342E-2</v>
      </c>
      <c r="G95">
        <v>5</v>
      </c>
      <c r="H95">
        <v>0</v>
      </c>
    </row>
    <row r="96" spans="1:8" hidden="1">
      <c r="A96" t="s">
        <v>25</v>
      </c>
      <c r="B96" s="2">
        <v>42954</v>
      </c>
      <c r="C96" s="2">
        <v>43039</v>
      </c>
      <c r="D96">
        <v>0.36990000000000001</v>
      </c>
      <c r="E96">
        <v>10</v>
      </c>
      <c r="F96">
        <v>9.5674967234600228E-2</v>
      </c>
      <c r="G96">
        <v>-1</v>
      </c>
      <c r="H96">
        <v>0</v>
      </c>
    </row>
    <row r="97" spans="1:8">
      <c r="A97" t="s">
        <v>25</v>
      </c>
      <c r="B97" s="2">
        <v>42584</v>
      </c>
      <c r="C97" s="2">
        <v>42668</v>
      </c>
      <c r="D97">
        <v>0.61939999999999995</v>
      </c>
      <c r="E97">
        <v>2</v>
      </c>
      <c r="F97">
        <v>5.1570557899671729E-2</v>
      </c>
      <c r="G97">
        <v>8</v>
      </c>
      <c r="H97">
        <v>0</v>
      </c>
    </row>
    <row r="98" spans="1:8" hidden="1">
      <c r="A98" t="s">
        <v>25</v>
      </c>
      <c r="B98" s="2">
        <v>42486</v>
      </c>
      <c r="C98" s="2">
        <v>42584</v>
      </c>
      <c r="D98">
        <v>0.28210000000000002</v>
      </c>
      <c r="E98">
        <v>15</v>
      </c>
      <c r="F98">
        <v>0.17026793431287821</v>
      </c>
      <c r="G98">
        <v>-1</v>
      </c>
      <c r="H98">
        <v>0</v>
      </c>
    </row>
    <row r="99" spans="1:8">
      <c r="A99" t="s">
        <v>25</v>
      </c>
      <c r="B99" s="2">
        <v>42395</v>
      </c>
      <c r="C99" s="2">
        <v>42486</v>
      </c>
      <c r="D99">
        <v>0.11940000000000001</v>
      </c>
      <c r="E99">
        <v>1</v>
      </c>
      <c r="F99">
        <v>2.0481310803892828E-3</v>
      </c>
      <c r="G99">
        <v>2</v>
      </c>
      <c r="H99">
        <v>0</v>
      </c>
    </row>
    <row r="100" spans="1:8">
      <c r="A100" t="s">
        <v>25</v>
      </c>
      <c r="B100" s="2">
        <v>42122</v>
      </c>
      <c r="C100" s="2">
        <v>42220</v>
      </c>
      <c r="D100">
        <v>0.122</v>
      </c>
      <c r="E100">
        <v>5</v>
      </c>
      <c r="F100">
        <v>7.9166666666666649E-2</v>
      </c>
      <c r="G100">
        <v>17</v>
      </c>
      <c r="H100">
        <v>0</v>
      </c>
    </row>
  </sheetData>
  <autoFilter ref="A1:H100" xr:uid="{00000000-0001-0000-0100-000000000000}">
    <filterColumn colId="6">
      <filters>
        <filter val="10"/>
        <filter val="11"/>
        <filter val="12"/>
        <filter val="13"/>
        <filter val="14"/>
        <filter val="15"/>
        <filter val="16"/>
        <filter val="17"/>
        <filter val="18"/>
        <filter val="19"/>
        <filter val="2"/>
        <filter val="3"/>
        <filter val="4"/>
        <filter val="5"/>
        <filter val="6"/>
        <filter val="7"/>
        <filter val="8"/>
        <filter val="9"/>
      </filters>
    </filterColumn>
  </autoFilter>
  <phoneticPr fontId="3" type="noConversion"/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6"/>
  <sheetViews>
    <sheetView workbookViewId="0">
      <selection activeCell="K2" sqref="K2:K4"/>
    </sheetView>
  </sheetViews>
  <sheetFormatPr defaultRowHeight="15"/>
  <cols>
    <col min="1" max="1" width="15.140625" bestFit="1" customWidth="1"/>
    <col min="2" max="3" width="18.28515625" bestFit="1" customWidth="1"/>
    <col min="4" max="4" width="8.7109375" bestFit="1" customWidth="1"/>
    <col min="5" max="5" width="12.28515625" bestFit="1" customWidth="1"/>
    <col min="6" max="6" width="12" bestFit="1" customWidth="1"/>
    <col min="7" max="7" width="12.7109375" bestFit="1" customWidth="1"/>
    <col min="8" max="8" width="5.85546875" bestFit="1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K1" s="5" t="s">
        <v>37</v>
      </c>
    </row>
    <row r="2" spans="1:11">
      <c r="A2" t="s">
        <v>14</v>
      </c>
      <c r="B2" s="2">
        <v>45013</v>
      </c>
      <c r="C2" s="2">
        <v>45105</v>
      </c>
      <c r="D2">
        <v>-2.0316999999999998</v>
      </c>
      <c r="E2">
        <v>9</v>
      </c>
      <c r="F2">
        <v>7.2368421052631568E-2</v>
      </c>
      <c r="G2">
        <v>19</v>
      </c>
      <c r="H2">
        <v>0</v>
      </c>
      <c r="J2" t="s">
        <v>35</v>
      </c>
      <c r="K2">
        <f>COUNTIF(H2:H6,"&lt;&gt;-1")</f>
        <v>3</v>
      </c>
    </row>
    <row r="3" spans="1:11">
      <c r="A3" t="s">
        <v>16</v>
      </c>
      <c r="B3" s="2">
        <v>45596</v>
      </c>
      <c r="C3" s="2">
        <v>45687</v>
      </c>
      <c r="D3">
        <v>-15.428599999999999</v>
      </c>
      <c r="E3">
        <v>5</v>
      </c>
      <c r="F3">
        <v>0.2188661710037175</v>
      </c>
      <c r="G3">
        <v>-1</v>
      </c>
      <c r="H3">
        <v>0</v>
      </c>
      <c r="J3" t="s">
        <v>36</v>
      </c>
      <c r="K3">
        <f>COUNTIF(H2:H100,"=-1")</f>
        <v>2</v>
      </c>
    </row>
    <row r="4" spans="1:11">
      <c r="A4" t="s">
        <v>18</v>
      </c>
      <c r="B4" s="2">
        <v>42578</v>
      </c>
      <c r="C4" s="2">
        <v>42619</v>
      </c>
      <c r="D4">
        <v>-0.85510000000000008</v>
      </c>
      <c r="E4">
        <v>18</v>
      </c>
      <c r="F4">
        <v>6.5124250214224494E-2</v>
      </c>
      <c r="G4">
        <v>-1</v>
      </c>
      <c r="H4">
        <v>-1</v>
      </c>
      <c r="J4" t="s">
        <v>34</v>
      </c>
      <c r="K4">
        <f>K2+K3</f>
        <v>5</v>
      </c>
    </row>
    <row r="5" spans="1:11">
      <c r="A5" t="s">
        <v>20</v>
      </c>
      <c r="B5" s="2">
        <v>44504</v>
      </c>
      <c r="C5" s="2">
        <v>44595</v>
      </c>
      <c r="D5">
        <v>-0.49619999999999997</v>
      </c>
      <c r="E5">
        <v>1</v>
      </c>
      <c r="F5">
        <v>3.4249879401833133E-2</v>
      </c>
      <c r="G5">
        <v>3</v>
      </c>
      <c r="H5">
        <v>0</v>
      </c>
    </row>
    <row r="6" spans="1:11">
      <c r="A6" t="s">
        <v>20</v>
      </c>
      <c r="B6" s="2">
        <v>44411</v>
      </c>
      <c r="C6" s="2">
        <v>44504</v>
      </c>
      <c r="D6">
        <v>-0.48060000000000003</v>
      </c>
      <c r="E6">
        <v>18</v>
      </c>
      <c r="F6">
        <v>8.5546928211415352E-2</v>
      </c>
      <c r="G6">
        <v>-1</v>
      </c>
      <c r="H6">
        <v>-1</v>
      </c>
    </row>
  </sheetData>
  <phoneticPr fontId="3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K12"/>
  <sheetViews>
    <sheetView workbookViewId="0">
      <selection activeCell="E1" sqref="E1:F12"/>
    </sheetView>
  </sheetViews>
  <sheetFormatPr defaultRowHeight="15"/>
  <cols>
    <col min="1" max="1" width="15.140625" bestFit="1" customWidth="1"/>
    <col min="2" max="2" width="18.28515625" bestFit="1" customWidth="1"/>
    <col min="3" max="3" width="19" bestFit="1" customWidth="1"/>
    <col min="4" max="4" width="12.7109375" bestFit="1" customWidth="1"/>
    <col min="5" max="5" width="16.85546875" bestFit="1" customWidth="1"/>
    <col min="6" max="6" width="16.42578125" bestFit="1" customWidth="1"/>
    <col min="7" max="7" width="17.28515625" bestFit="1" customWidth="1"/>
    <col min="8" max="8" width="10.42578125" bestFit="1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K1" s="5" t="s">
        <v>37</v>
      </c>
    </row>
    <row r="2" spans="1:11">
      <c r="A2" t="s">
        <v>8</v>
      </c>
      <c r="B2" s="2">
        <v>44881</v>
      </c>
      <c r="C2" s="2">
        <v>44979</v>
      </c>
      <c r="D2">
        <v>-0.1714</v>
      </c>
      <c r="E2">
        <v>3</v>
      </c>
      <c r="F2">
        <v>3.7272155876807038E-2</v>
      </c>
      <c r="G2">
        <v>4</v>
      </c>
      <c r="H2">
        <v>0</v>
      </c>
      <c r="J2" t="s">
        <v>35</v>
      </c>
      <c r="K2">
        <f>COUNTIFS(H:H,"&lt;&gt;-1", H:H, "&lt;&gt;")</f>
        <v>11</v>
      </c>
    </row>
    <row r="3" spans="1:11">
      <c r="A3" t="s">
        <v>11</v>
      </c>
      <c r="B3" s="2">
        <v>42110</v>
      </c>
      <c r="C3" s="2">
        <v>42201</v>
      </c>
      <c r="D3">
        <v>-0.73080000000000001</v>
      </c>
      <c r="E3">
        <v>10</v>
      </c>
      <c r="F3">
        <v>0.21254355400696881</v>
      </c>
      <c r="G3">
        <v>-1</v>
      </c>
      <c r="H3">
        <v>0</v>
      </c>
      <c r="J3" t="s">
        <v>36</v>
      </c>
      <c r="K3">
        <f>COUNTIFS(H:H,"=-1", H:H, "&lt;&gt;")</f>
        <v>1</v>
      </c>
    </row>
    <row r="4" spans="1:11">
      <c r="A4" t="s">
        <v>14</v>
      </c>
      <c r="B4" s="2">
        <v>44916</v>
      </c>
      <c r="C4" s="2">
        <v>45013</v>
      </c>
      <c r="D4">
        <v>-2.0769000000000002</v>
      </c>
      <c r="E4">
        <v>4</v>
      </c>
      <c r="F4">
        <v>4.0437585465911322E-2</v>
      </c>
      <c r="G4">
        <v>8</v>
      </c>
      <c r="H4">
        <v>0</v>
      </c>
      <c r="J4" t="s">
        <v>34</v>
      </c>
      <c r="K4">
        <f>K2+K3</f>
        <v>12</v>
      </c>
    </row>
    <row r="5" spans="1:11">
      <c r="A5" t="s">
        <v>16</v>
      </c>
      <c r="B5" s="2">
        <v>45505</v>
      </c>
      <c r="C5" s="2">
        <v>45596</v>
      </c>
      <c r="D5">
        <v>-0.80390000000000006</v>
      </c>
      <c r="E5">
        <v>4</v>
      </c>
      <c r="F5">
        <v>0.3462994836488813</v>
      </c>
      <c r="G5">
        <v>-1</v>
      </c>
      <c r="H5">
        <v>0</v>
      </c>
    </row>
    <row r="6" spans="1:11" hidden="1">
      <c r="A6" t="s">
        <v>16</v>
      </c>
      <c r="B6" s="2">
        <v>44952</v>
      </c>
      <c r="C6" s="2">
        <v>45043</v>
      </c>
      <c r="D6">
        <v>-0.48449999999999999</v>
      </c>
      <c r="E6">
        <v>18</v>
      </c>
      <c r="F6">
        <v>0.15353938185443669</v>
      </c>
      <c r="G6">
        <v>-1</v>
      </c>
      <c r="H6">
        <v>-1</v>
      </c>
    </row>
    <row r="7" spans="1:11">
      <c r="A7" t="s">
        <v>16</v>
      </c>
      <c r="B7" s="2">
        <v>44770</v>
      </c>
      <c r="C7" s="2">
        <v>44861</v>
      </c>
      <c r="D7">
        <v>-0.57229999999999992</v>
      </c>
      <c r="E7">
        <v>17</v>
      </c>
      <c r="F7">
        <v>0.14782170737849401</v>
      </c>
      <c r="G7">
        <v>-1</v>
      </c>
      <c r="H7">
        <v>0</v>
      </c>
    </row>
    <row r="8" spans="1:11">
      <c r="A8" t="s">
        <v>18</v>
      </c>
      <c r="B8" s="2">
        <v>43349</v>
      </c>
      <c r="C8" s="2">
        <v>43438</v>
      </c>
      <c r="D8">
        <v>-0.1837</v>
      </c>
      <c r="E8">
        <v>4</v>
      </c>
      <c r="F8">
        <v>5.8067831449126542E-2</v>
      </c>
      <c r="G8">
        <v>19</v>
      </c>
      <c r="H8">
        <v>0</v>
      </c>
    </row>
    <row r="9" spans="1:11">
      <c r="A9" t="s">
        <v>18</v>
      </c>
      <c r="B9" s="2">
        <v>42345</v>
      </c>
      <c r="C9" s="2">
        <v>42570</v>
      </c>
      <c r="D9">
        <v>-0.61829999999999996</v>
      </c>
      <c r="E9">
        <v>5</v>
      </c>
      <c r="F9">
        <v>0.1155115511551156</v>
      </c>
      <c r="G9">
        <v>-1</v>
      </c>
      <c r="H9">
        <v>0</v>
      </c>
    </row>
    <row r="10" spans="1:11">
      <c r="A10" t="s">
        <v>22</v>
      </c>
      <c r="B10" s="2">
        <v>43960</v>
      </c>
      <c r="C10" s="2">
        <v>44051</v>
      </c>
      <c r="D10">
        <v>-0.32890000000000003</v>
      </c>
      <c r="E10">
        <v>2</v>
      </c>
      <c r="F10">
        <v>0.10280970625798209</v>
      </c>
      <c r="G10">
        <v>7</v>
      </c>
      <c r="H10">
        <v>0</v>
      </c>
    </row>
    <row r="11" spans="1:11">
      <c r="A11" t="s">
        <v>24</v>
      </c>
      <c r="B11" s="2">
        <v>44867</v>
      </c>
      <c r="C11" s="2">
        <v>44971</v>
      </c>
      <c r="D11">
        <v>-0.1318</v>
      </c>
      <c r="E11">
        <v>1</v>
      </c>
      <c r="F11">
        <v>6.2982207526372455E-4</v>
      </c>
      <c r="G11">
        <v>2</v>
      </c>
      <c r="H11">
        <v>0</v>
      </c>
    </row>
    <row r="12" spans="1:11">
      <c r="A12" t="s">
        <v>25</v>
      </c>
      <c r="B12" s="2">
        <v>45056</v>
      </c>
      <c r="C12" s="2">
        <v>45153</v>
      </c>
      <c r="D12">
        <v>-0.29099999999999998</v>
      </c>
      <c r="E12">
        <v>4</v>
      </c>
      <c r="F12">
        <v>8.7429891125041195E-2</v>
      </c>
      <c r="G12">
        <v>6</v>
      </c>
      <c r="H12">
        <v>0</v>
      </c>
    </row>
  </sheetData>
  <autoFilter ref="A1:H12" xr:uid="{00000000-0001-0000-0300-000000000000}">
    <filterColumn colId="7">
      <filters>
        <filter val="0"/>
      </filters>
    </filterColumn>
  </autoFilter>
  <phoneticPr fontId="3" type="noConversion"/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E972B-52BE-416A-9FFD-2B62181F74A5}">
  <dimension ref="A1:E13"/>
  <sheetViews>
    <sheetView workbookViewId="0">
      <selection sqref="A1:E5"/>
    </sheetView>
  </sheetViews>
  <sheetFormatPr defaultRowHeight="15"/>
  <cols>
    <col min="1" max="1" width="12.7109375" bestFit="1" customWidth="1"/>
    <col min="2" max="2" width="19.5703125" bestFit="1" customWidth="1"/>
    <col min="3" max="3" width="23.140625" bestFit="1" customWidth="1"/>
    <col min="4" max="4" width="39" bestFit="1" customWidth="1"/>
    <col min="5" max="5" width="16.5703125" bestFit="1" customWidth="1"/>
  </cols>
  <sheetData>
    <row r="1" spans="1:5">
      <c r="A1" s="7"/>
      <c r="B1" s="7" t="s">
        <v>45</v>
      </c>
      <c r="C1" s="7" t="s">
        <v>46</v>
      </c>
      <c r="D1" s="7" t="s">
        <v>47</v>
      </c>
      <c r="E1" s="7" t="s">
        <v>44</v>
      </c>
    </row>
    <row r="2" spans="1:5">
      <c r="A2" s="7" t="s">
        <v>38</v>
      </c>
      <c r="B2" s="7">
        <v>107</v>
      </c>
      <c r="C2" s="7">
        <v>35</v>
      </c>
      <c r="D2" s="8">
        <f>C2/E2</f>
        <v>0.24647887323943662</v>
      </c>
      <c r="E2" s="7">
        <v>142</v>
      </c>
    </row>
    <row r="3" spans="1:5">
      <c r="A3" s="7" t="s">
        <v>39</v>
      </c>
      <c r="B3" s="7">
        <v>89</v>
      </c>
      <c r="C3" s="7">
        <v>10</v>
      </c>
      <c r="D3" s="8">
        <f t="shared" ref="D3:D5" si="0">C3/E3</f>
        <v>0.10101010101010101</v>
      </c>
      <c r="E3" s="7">
        <v>99</v>
      </c>
    </row>
    <row r="4" spans="1:5">
      <c r="A4" s="7" t="s">
        <v>40</v>
      </c>
      <c r="B4" s="7">
        <v>3</v>
      </c>
      <c r="C4" s="7">
        <v>2</v>
      </c>
      <c r="D4" s="8">
        <f t="shared" si="0"/>
        <v>0.4</v>
      </c>
      <c r="E4" s="7">
        <v>5</v>
      </c>
    </row>
    <row r="5" spans="1:5">
      <c r="A5" s="7" t="s">
        <v>41</v>
      </c>
      <c r="B5" s="7">
        <v>11</v>
      </c>
      <c r="C5" s="7">
        <v>1</v>
      </c>
      <c r="D5" s="8">
        <f t="shared" si="0"/>
        <v>8.3333333333333329E-2</v>
      </c>
      <c r="E5" s="7">
        <v>12</v>
      </c>
    </row>
    <row r="8" spans="1:5">
      <c r="A8" s="7"/>
      <c r="B8" s="7" t="s">
        <v>38</v>
      </c>
      <c r="C8" s="7" t="s">
        <v>39</v>
      </c>
      <c r="D8" s="7" t="s">
        <v>41</v>
      </c>
    </row>
    <row r="9" spans="1:5">
      <c r="A9" s="7" t="s">
        <v>43</v>
      </c>
      <c r="B9" s="8">
        <f>53/B2</f>
        <v>0.49532710280373832</v>
      </c>
      <c r="C9" s="8">
        <f>50/B3</f>
        <v>0.5617977528089888</v>
      </c>
      <c r="D9" s="8">
        <f>6/B5</f>
        <v>0.54545454545454541</v>
      </c>
      <c r="E9" s="7"/>
    </row>
    <row r="10" spans="1:5">
      <c r="A10" s="7"/>
      <c r="B10" s="7"/>
      <c r="C10" s="7"/>
      <c r="D10" s="8"/>
      <c r="E10" s="7"/>
    </row>
    <row r="11" spans="1:5">
      <c r="A11" s="7"/>
      <c r="B11" s="7"/>
      <c r="C11" s="7"/>
      <c r="D11" s="8"/>
      <c r="E11" s="7"/>
    </row>
    <row r="12" spans="1:5">
      <c r="A12" s="7"/>
      <c r="B12" s="7"/>
      <c r="C12" s="7"/>
      <c r="D12" s="8"/>
      <c r="E12" s="7"/>
    </row>
    <row r="13" spans="1:5">
      <c r="A13" s="7"/>
      <c r="B13" s="7"/>
      <c r="C13" s="7"/>
      <c r="D13" s="8"/>
      <c r="E13" s="7"/>
    </row>
  </sheetData>
  <phoneticPr fontId="3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C631F-F529-42C5-8B0C-99FA223BFA3C}">
  <dimension ref="A1:O109"/>
  <sheetViews>
    <sheetView topLeftCell="F43" zoomScale="130" zoomScaleNormal="130" workbookViewId="0">
      <selection activeCell="L44" sqref="L44:N62"/>
    </sheetView>
  </sheetViews>
  <sheetFormatPr defaultRowHeight="15"/>
  <cols>
    <col min="1" max="1" width="12.28515625" bestFit="1" customWidth="1"/>
    <col min="2" max="2" width="11.85546875" bestFit="1" customWidth="1"/>
    <col min="3" max="3" width="12.7109375" bestFit="1" customWidth="1"/>
    <col min="4" max="4" width="12.28515625" bestFit="1" customWidth="1"/>
    <col min="5" max="5" width="11.85546875" bestFit="1" customWidth="1"/>
    <col min="6" max="6" width="12.7109375" bestFit="1" customWidth="1"/>
    <col min="7" max="7" width="12.28515625" bestFit="1" customWidth="1"/>
    <col min="8" max="8" width="11.85546875" bestFit="1" customWidth="1"/>
    <col min="9" max="9" width="12.7109375" bestFit="1" customWidth="1"/>
    <col min="12" max="12" width="12.7109375" bestFit="1" customWidth="1"/>
    <col min="13" max="15" width="20.42578125" bestFit="1" customWidth="1"/>
  </cols>
  <sheetData>
    <row r="1" spans="1:15">
      <c r="A1" s="11" t="s">
        <v>28</v>
      </c>
      <c r="B1" s="11"/>
      <c r="C1" s="11"/>
      <c r="D1" s="12" t="s">
        <v>29</v>
      </c>
      <c r="E1" s="12"/>
      <c r="F1" s="12"/>
      <c r="G1" s="11" t="s">
        <v>30</v>
      </c>
      <c r="H1" s="11"/>
      <c r="I1" s="11"/>
      <c r="M1" t="s">
        <v>31</v>
      </c>
      <c r="N1" t="s">
        <v>32</v>
      </c>
      <c r="O1" t="s">
        <v>33</v>
      </c>
    </row>
    <row r="2" spans="1:15">
      <c r="A2" s="1" t="s">
        <v>4</v>
      </c>
      <c r="B2" s="1" t="s">
        <v>5</v>
      </c>
      <c r="C2" s="1" t="s">
        <v>6</v>
      </c>
      <c r="D2" s="1" t="s">
        <v>4</v>
      </c>
      <c r="E2" s="1" t="s">
        <v>5</v>
      </c>
      <c r="F2" s="1" t="s">
        <v>6</v>
      </c>
      <c r="G2" s="1" t="s">
        <v>4</v>
      </c>
      <c r="H2" s="1" t="s">
        <v>5</v>
      </c>
      <c r="I2" s="1" t="s">
        <v>6</v>
      </c>
      <c r="L2" s="5" t="s">
        <v>27</v>
      </c>
      <c r="M2" s="4" t="s">
        <v>26</v>
      </c>
      <c r="N2" s="4" t="s">
        <v>26</v>
      </c>
      <c r="O2" s="4" t="s">
        <v>26</v>
      </c>
    </row>
    <row r="3" spans="1:15">
      <c r="A3">
        <v>11</v>
      </c>
      <c r="B3" s="3">
        <v>0.37344379890917723</v>
      </c>
      <c r="C3">
        <v>9</v>
      </c>
      <c r="D3">
        <v>6</v>
      </c>
      <c r="E3">
        <v>0.18135498766021821</v>
      </c>
      <c r="F3">
        <v>-1</v>
      </c>
      <c r="G3">
        <v>3</v>
      </c>
      <c r="H3">
        <v>3.7272155876807038E-2</v>
      </c>
      <c r="I3">
        <v>4</v>
      </c>
      <c r="L3">
        <v>1</v>
      </c>
      <c r="M3">
        <f>IFERROR(AVERAGEIF($A$3:$A$109,L3,$B$3:$B$109), 0)</f>
        <v>4.9007893162985566E-2</v>
      </c>
      <c r="N3">
        <f>IFERROR(AVERAGEIF($D$3:$D$52,$L3,$E$3:$E$52), 0)</f>
        <v>3.2157716571229206E-2</v>
      </c>
      <c r="O3">
        <f>IFERROR(AVERAGEIF($G$3:$G$12,$L3,$H$3:$H$12), 0)</f>
        <v>6.2982207526372455E-4</v>
      </c>
    </row>
    <row r="4" spans="1:15">
      <c r="A4">
        <v>6</v>
      </c>
      <c r="B4" s="3">
        <v>4.7521011970455843E-2</v>
      </c>
      <c r="C4">
        <v>13</v>
      </c>
      <c r="D4">
        <v>10</v>
      </c>
      <c r="E4">
        <v>8.8919589940733665E-2</v>
      </c>
      <c r="F4">
        <v>18</v>
      </c>
      <c r="G4">
        <v>10</v>
      </c>
      <c r="H4">
        <v>0.21254355400696881</v>
      </c>
      <c r="I4">
        <v>-1</v>
      </c>
      <c r="L4">
        <v>2</v>
      </c>
      <c r="M4">
        <f t="shared" ref="M4:M21" si="0">IFERROR(AVERAGEIF($A$3:$A$109,L4,$B$3:$B$109), 0)</f>
        <v>8.5995637919365209E-2</v>
      </c>
      <c r="N4">
        <f>IFERROR(AVERAGEIF($D$3:$D$52,$L4,$E$3:$E$52), 0)</f>
        <v>3.4561807016515761E-2</v>
      </c>
      <c r="O4">
        <f t="shared" ref="O4:O21" si="1">IFERROR(AVERAGEIF($G$3:$G$12,$L4,$H$3:$H$12), 0)</f>
        <v>0.10280970625798209</v>
      </c>
    </row>
    <row r="5" spans="1:15">
      <c r="A5">
        <v>17</v>
      </c>
      <c r="B5" s="3">
        <v>0.43454057240159799</v>
      </c>
      <c r="C5">
        <v>13</v>
      </c>
      <c r="D5">
        <v>1</v>
      </c>
      <c r="E5">
        <v>1.350318471337578E-2</v>
      </c>
      <c r="F5">
        <v>2</v>
      </c>
      <c r="G5">
        <v>4</v>
      </c>
      <c r="H5">
        <v>4.0437585465911322E-2</v>
      </c>
      <c r="I5">
        <v>8</v>
      </c>
      <c r="L5">
        <v>3</v>
      </c>
      <c r="M5">
        <f t="shared" si="0"/>
        <v>0.15088283854986759</v>
      </c>
      <c r="N5">
        <f t="shared" ref="N5:N21" si="2">IFERROR(AVERAGEIF($D$3:$D$52,$L5,$E$3:$E$52), 0)</f>
        <v>0.14752906976744179</v>
      </c>
      <c r="O5">
        <f t="shared" si="1"/>
        <v>3.7272155876807038E-2</v>
      </c>
    </row>
    <row r="6" spans="1:15">
      <c r="A6">
        <v>12</v>
      </c>
      <c r="B6" s="3">
        <v>1.3255093530322819E-2</v>
      </c>
      <c r="C6">
        <v>7</v>
      </c>
      <c r="D6">
        <v>8</v>
      </c>
      <c r="E6">
        <v>0.20040692461549081</v>
      </c>
      <c r="F6">
        <v>-1</v>
      </c>
      <c r="G6">
        <v>4</v>
      </c>
      <c r="H6">
        <v>0.3462994836488813</v>
      </c>
      <c r="I6">
        <v>-1</v>
      </c>
      <c r="L6">
        <v>4</v>
      </c>
      <c r="M6">
        <f t="shared" si="0"/>
        <v>0.12876729255530112</v>
      </c>
      <c r="N6">
        <f>IFERROR(AVERAGEIF($D$3:$D$52,$L6,$E$3:$E$52), 0)</f>
        <v>0.10520930429997008</v>
      </c>
      <c r="O6">
        <f t="shared" si="1"/>
        <v>0.13305869792224009</v>
      </c>
    </row>
    <row r="7" spans="1:15">
      <c r="A7">
        <v>10</v>
      </c>
      <c r="B7" s="3">
        <v>0.1819005643201384</v>
      </c>
      <c r="C7">
        <v>13</v>
      </c>
      <c r="D7">
        <v>1</v>
      </c>
      <c r="E7">
        <v>2.6693105552165891E-2</v>
      </c>
      <c r="F7">
        <v>2</v>
      </c>
      <c r="G7">
        <v>17</v>
      </c>
      <c r="H7">
        <v>0.14782170737849401</v>
      </c>
      <c r="I7">
        <v>-1</v>
      </c>
      <c r="L7">
        <v>5</v>
      </c>
      <c r="M7">
        <f t="shared" si="0"/>
        <v>7.2542592885441681E-2</v>
      </c>
      <c r="N7">
        <f t="shared" si="2"/>
        <v>9.1710264075734932E-2</v>
      </c>
      <c r="O7">
        <f t="shared" si="1"/>
        <v>0.1155115511551156</v>
      </c>
    </row>
    <row r="8" spans="1:15">
      <c r="A8">
        <v>3</v>
      </c>
      <c r="B8" s="3">
        <v>0.16219809439397301</v>
      </c>
      <c r="C8">
        <v>13</v>
      </c>
      <c r="D8">
        <v>8</v>
      </c>
      <c r="E8">
        <v>6.6997785705498802E-2</v>
      </c>
      <c r="F8">
        <v>16</v>
      </c>
      <c r="G8">
        <v>4</v>
      </c>
      <c r="H8">
        <v>5.8067831449126542E-2</v>
      </c>
      <c r="I8">
        <v>19</v>
      </c>
      <c r="L8">
        <v>6</v>
      </c>
      <c r="M8">
        <f t="shared" si="0"/>
        <v>0.11362987016401097</v>
      </c>
      <c r="N8">
        <f>IFERROR(AVERAGEIF($D$3:$D$52,$L8,$E$3:$E$52), 0)</f>
        <v>0.139694245267002</v>
      </c>
      <c r="O8">
        <f t="shared" si="1"/>
        <v>0</v>
      </c>
    </row>
    <row r="9" spans="1:15">
      <c r="A9">
        <v>7</v>
      </c>
      <c r="B9" s="3">
        <v>0.14509010665685931</v>
      </c>
      <c r="C9">
        <v>8</v>
      </c>
      <c r="D9">
        <v>1</v>
      </c>
      <c r="E9">
        <v>5.3296102950103202E-2</v>
      </c>
      <c r="F9">
        <v>2</v>
      </c>
      <c r="G9">
        <v>5</v>
      </c>
      <c r="H9">
        <v>0.1155115511551156</v>
      </c>
      <c r="I9">
        <v>-1</v>
      </c>
      <c r="L9">
        <v>7</v>
      </c>
      <c r="M9">
        <f t="shared" si="0"/>
        <v>0.12455481579421934</v>
      </c>
      <c r="N9">
        <f t="shared" si="2"/>
        <v>0</v>
      </c>
      <c r="O9">
        <f t="shared" si="1"/>
        <v>0</v>
      </c>
    </row>
    <row r="10" spans="1:15">
      <c r="A10">
        <v>10</v>
      </c>
      <c r="B10" s="3">
        <v>5.6691992986557638E-2</v>
      </c>
      <c r="C10">
        <v>2</v>
      </c>
      <c r="D10">
        <v>16</v>
      </c>
      <c r="E10">
        <v>0.16074926963395769</v>
      </c>
      <c r="F10">
        <v>-1</v>
      </c>
      <c r="G10">
        <v>2</v>
      </c>
      <c r="H10">
        <v>0.10280970625798209</v>
      </c>
      <c r="I10">
        <v>7</v>
      </c>
      <c r="L10">
        <v>8</v>
      </c>
      <c r="M10">
        <f t="shared" si="0"/>
        <v>9.9216802678805824E-2</v>
      </c>
      <c r="N10">
        <f t="shared" si="2"/>
        <v>8.5806885561756988E-2</v>
      </c>
      <c r="O10">
        <f t="shared" si="1"/>
        <v>0</v>
      </c>
    </row>
    <row r="11" spans="1:15">
      <c r="A11">
        <v>15</v>
      </c>
      <c r="B11" s="3">
        <v>5.7755443886097192E-2</v>
      </c>
      <c r="C11">
        <v>9</v>
      </c>
      <c r="D11">
        <v>1</v>
      </c>
      <c r="E11">
        <v>5.3181630971993472E-2</v>
      </c>
      <c r="F11">
        <v>-1</v>
      </c>
      <c r="G11">
        <v>1</v>
      </c>
      <c r="H11">
        <v>6.2982207526372455E-4</v>
      </c>
      <c r="I11">
        <v>2</v>
      </c>
      <c r="L11">
        <v>9</v>
      </c>
      <c r="M11">
        <f t="shared" si="0"/>
        <v>0.13742223177204599</v>
      </c>
      <c r="N11">
        <f t="shared" si="2"/>
        <v>3.9943894649305332E-2</v>
      </c>
      <c r="O11">
        <f t="shared" si="1"/>
        <v>0</v>
      </c>
    </row>
    <row r="12" spans="1:15">
      <c r="A12">
        <v>10</v>
      </c>
      <c r="B12" s="3">
        <v>0.1908893709327549</v>
      </c>
      <c r="C12">
        <v>6</v>
      </c>
      <c r="D12">
        <v>11</v>
      </c>
      <c r="E12">
        <v>7.155249461121925E-2</v>
      </c>
      <c r="F12">
        <v>-1</v>
      </c>
      <c r="G12">
        <v>4</v>
      </c>
      <c r="H12">
        <v>8.7429891125041195E-2</v>
      </c>
      <c r="I12">
        <v>6</v>
      </c>
      <c r="L12">
        <v>10</v>
      </c>
      <c r="M12">
        <f t="shared" si="0"/>
        <v>0.11563736097085214</v>
      </c>
      <c r="N12">
        <f t="shared" si="2"/>
        <v>0.11560005733161807</v>
      </c>
      <c r="O12">
        <f t="shared" si="1"/>
        <v>0.21254355400696881</v>
      </c>
    </row>
    <row r="13" spans="1:15">
      <c r="A13">
        <v>17</v>
      </c>
      <c r="B13" s="3">
        <v>0.18187066974595839</v>
      </c>
      <c r="C13">
        <v>5</v>
      </c>
      <c r="D13">
        <v>1</v>
      </c>
      <c r="E13">
        <v>4.9804630547617607E-2</v>
      </c>
      <c r="F13">
        <v>4</v>
      </c>
      <c r="L13">
        <v>11</v>
      </c>
      <c r="M13">
        <f t="shared" si="0"/>
        <v>0.35945442400687055</v>
      </c>
      <c r="N13">
        <f t="shared" si="2"/>
        <v>0.14928300969179584</v>
      </c>
      <c r="O13">
        <f t="shared" si="1"/>
        <v>0</v>
      </c>
    </row>
    <row r="14" spans="1:15">
      <c r="A14">
        <v>2</v>
      </c>
      <c r="B14" s="3">
        <v>0.16272247212986521</v>
      </c>
      <c r="C14">
        <v>15</v>
      </c>
      <c r="D14">
        <v>6</v>
      </c>
      <c r="E14">
        <v>5.1912749453026673E-2</v>
      </c>
      <c r="F14">
        <v>11</v>
      </c>
      <c r="L14">
        <v>12</v>
      </c>
      <c r="M14">
        <f t="shared" si="0"/>
        <v>0.1366876348666341</v>
      </c>
      <c r="N14">
        <f t="shared" si="2"/>
        <v>0.13400184891459055</v>
      </c>
      <c r="O14">
        <f t="shared" si="1"/>
        <v>0</v>
      </c>
    </row>
    <row r="15" spans="1:15">
      <c r="A15">
        <v>14</v>
      </c>
      <c r="B15" s="3">
        <v>0.15269833374782391</v>
      </c>
      <c r="C15">
        <v>4</v>
      </c>
      <c r="D15">
        <v>8</v>
      </c>
      <c r="E15">
        <v>5.8532624741659232E-2</v>
      </c>
      <c r="F15">
        <v>15</v>
      </c>
      <c r="L15">
        <v>13</v>
      </c>
      <c r="M15">
        <f t="shared" si="0"/>
        <v>0.15652388419362745</v>
      </c>
      <c r="N15">
        <f t="shared" si="2"/>
        <v>5.0815320439893771E-2</v>
      </c>
      <c r="O15">
        <f t="shared" si="1"/>
        <v>0</v>
      </c>
    </row>
    <row r="16" spans="1:15">
      <c r="A16">
        <v>6</v>
      </c>
      <c r="B16" s="3">
        <v>7.978845711657849E-2</v>
      </c>
      <c r="C16">
        <v>14</v>
      </c>
      <c r="D16">
        <v>1</v>
      </c>
      <c r="E16">
        <v>4.9828294390949962E-2</v>
      </c>
      <c r="F16">
        <v>7</v>
      </c>
      <c r="L16">
        <v>14</v>
      </c>
      <c r="M16">
        <f t="shared" si="0"/>
        <v>0.18132466710464598</v>
      </c>
      <c r="N16">
        <f t="shared" si="2"/>
        <v>0.1430397954291194</v>
      </c>
      <c r="O16">
        <f t="shared" si="1"/>
        <v>0</v>
      </c>
    </row>
    <row r="17" spans="1:15">
      <c r="A17">
        <v>6</v>
      </c>
      <c r="B17" s="3">
        <v>0.11755896667914641</v>
      </c>
      <c r="C17">
        <v>8</v>
      </c>
      <c r="D17">
        <v>2</v>
      </c>
      <c r="E17">
        <v>4.2167911865265272E-2</v>
      </c>
      <c r="F17">
        <v>7</v>
      </c>
      <c r="L17">
        <v>15</v>
      </c>
      <c r="M17">
        <f t="shared" si="0"/>
        <v>0.13521796048667695</v>
      </c>
      <c r="N17">
        <f t="shared" si="2"/>
        <v>0.13018450387150357</v>
      </c>
      <c r="O17">
        <f t="shared" si="1"/>
        <v>0</v>
      </c>
    </row>
    <row r="18" spans="1:15">
      <c r="A18">
        <v>1</v>
      </c>
      <c r="B18" s="3">
        <v>6.8246587670616208E-3</v>
      </c>
      <c r="C18">
        <v>3</v>
      </c>
      <c r="D18">
        <v>15</v>
      </c>
      <c r="E18">
        <v>0.16466835331646679</v>
      </c>
      <c r="F18">
        <v>-1</v>
      </c>
      <c r="L18">
        <v>16</v>
      </c>
      <c r="M18">
        <f t="shared" si="0"/>
        <v>0.18226924154303545</v>
      </c>
      <c r="N18">
        <f t="shared" si="2"/>
        <v>0.16074926963395769</v>
      </c>
      <c r="O18">
        <f t="shared" si="1"/>
        <v>0</v>
      </c>
    </row>
    <row r="19" spans="1:15">
      <c r="A19">
        <v>4</v>
      </c>
      <c r="B19" s="3">
        <v>8.2451903056550396E-2</v>
      </c>
      <c r="C19">
        <v>3</v>
      </c>
      <c r="D19">
        <v>1</v>
      </c>
      <c r="E19">
        <v>1.295594977077932E-2</v>
      </c>
      <c r="F19">
        <v>4</v>
      </c>
      <c r="L19">
        <v>17</v>
      </c>
      <c r="M19">
        <f t="shared" si="0"/>
        <v>0.25418577723599939</v>
      </c>
      <c r="N19">
        <f t="shared" si="2"/>
        <v>5.703434251972192E-2</v>
      </c>
      <c r="O19">
        <f t="shared" si="1"/>
        <v>0.14782170737849401</v>
      </c>
    </row>
    <row r="20" spans="1:15">
      <c r="A20">
        <v>1</v>
      </c>
      <c r="B20" s="3">
        <v>1.7614710431345691E-2</v>
      </c>
      <c r="C20">
        <v>5</v>
      </c>
      <c r="D20">
        <v>8</v>
      </c>
      <c r="E20">
        <v>1.7290207184379139E-2</v>
      </c>
      <c r="F20">
        <v>12</v>
      </c>
      <c r="L20">
        <v>18</v>
      </c>
      <c r="M20">
        <f>IFERROR(AVERAGEIF($A$3:$A$109,L20,$B$3:$B$109), 0)</f>
        <v>0</v>
      </c>
      <c r="N20">
        <f t="shared" si="2"/>
        <v>0</v>
      </c>
      <c r="O20">
        <f t="shared" si="1"/>
        <v>0</v>
      </c>
    </row>
    <row r="21" spans="1:15">
      <c r="A21">
        <v>2</v>
      </c>
      <c r="B21" s="3">
        <v>2.8282304099636831E-2</v>
      </c>
      <c r="C21">
        <v>16</v>
      </c>
      <c r="D21">
        <v>12</v>
      </c>
      <c r="E21">
        <v>0.14223682666353701</v>
      </c>
      <c r="F21">
        <v>-1</v>
      </c>
      <c r="L21">
        <v>19</v>
      </c>
      <c r="M21">
        <f t="shared" si="0"/>
        <v>0</v>
      </c>
      <c r="N21">
        <f t="shared" si="2"/>
        <v>0.12460632616914254</v>
      </c>
      <c r="O21">
        <f t="shared" si="1"/>
        <v>0</v>
      </c>
    </row>
    <row r="22" spans="1:15">
      <c r="A22">
        <v>11</v>
      </c>
      <c r="B22" s="3">
        <v>0.34546504910456388</v>
      </c>
      <c r="C22">
        <v>6</v>
      </c>
      <c r="D22">
        <v>19</v>
      </c>
      <c r="E22">
        <v>0.1052687150248126</v>
      </c>
      <c r="F22">
        <v>-1</v>
      </c>
    </row>
    <row r="23" spans="1:15">
      <c r="A23">
        <v>1</v>
      </c>
      <c r="B23" s="3">
        <v>6.0025273799494613E-2</v>
      </c>
      <c r="C23">
        <v>18</v>
      </c>
      <c r="D23">
        <v>4</v>
      </c>
      <c r="E23">
        <v>5.2991886409736219E-2</v>
      </c>
      <c r="F23">
        <v>6</v>
      </c>
    </row>
    <row r="24" spans="1:15">
      <c r="A24">
        <v>1</v>
      </c>
      <c r="B24" s="3">
        <v>4.4738961704620453E-2</v>
      </c>
      <c r="C24">
        <v>13</v>
      </c>
      <c r="D24">
        <v>9</v>
      </c>
      <c r="E24">
        <v>5.030763662685489E-2</v>
      </c>
      <c r="F24">
        <v>12</v>
      </c>
      <c r="L24">
        <v>1</v>
      </c>
      <c r="M24">
        <f>IFERROR(AVERAGEIF($A$3:$A$109,L24,$B$3:$B$109), 0)</f>
        <v>4.9007893162985566E-2</v>
      </c>
    </row>
    <row r="25" spans="1:15">
      <c r="A25">
        <v>2</v>
      </c>
      <c r="B25" s="3">
        <v>0.1110717239749499</v>
      </c>
      <c r="C25">
        <v>18</v>
      </c>
      <c r="D25">
        <v>6</v>
      </c>
      <c r="E25">
        <v>0.24210526315789471</v>
      </c>
      <c r="F25">
        <v>-1</v>
      </c>
      <c r="L25">
        <v>2</v>
      </c>
      <c r="M25">
        <f t="shared" ref="M25:M40" si="3">IFERROR(AVERAGEIF($A$3:$A$109,L25,$B$3:$B$109), 0)</f>
        <v>8.5995637919365209E-2</v>
      </c>
      <c r="O25">
        <v>6.2982207526372455E-4</v>
      </c>
    </row>
    <row r="26" spans="1:15">
      <c r="A26">
        <v>16</v>
      </c>
      <c r="B26" s="3">
        <v>0.28900112233445557</v>
      </c>
      <c r="C26">
        <v>16</v>
      </c>
      <c r="D26">
        <v>15</v>
      </c>
      <c r="E26">
        <v>9.5545977011494254E-2</v>
      </c>
      <c r="F26">
        <v>18</v>
      </c>
      <c r="L26">
        <v>3</v>
      </c>
      <c r="M26">
        <f t="shared" si="3"/>
        <v>0.15088283854986759</v>
      </c>
      <c r="O26">
        <v>0.10280970625798209</v>
      </c>
    </row>
    <row r="27" spans="1:15">
      <c r="A27">
        <v>7</v>
      </c>
      <c r="B27" s="3">
        <v>0.1211035471157291</v>
      </c>
      <c r="C27">
        <v>8</v>
      </c>
      <c r="D27">
        <v>1</v>
      </c>
      <c r="E27">
        <v>1.5228426395939101E-2</v>
      </c>
      <c r="F27">
        <v>2</v>
      </c>
      <c r="L27">
        <v>4</v>
      </c>
      <c r="M27">
        <f t="shared" si="3"/>
        <v>0.12876729255530112</v>
      </c>
      <c r="O27">
        <v>3.7272155876807038E-2</v>
      </c>
    </row>
    <row r="28" spans="1:15">
      <c r="A28">
        <v>10</v>
      </c>
      <c r="B28" s="3">
        <v>0.1244376165916823</v>
      </c>
      <c r="C28">
        <v>10</v>
      </c>
      <c r="D28">
        <v>4</v>
      </c>
      <c r="E28">
        <v>5.0008327781478977E-2</v>
      </c>
      <c r="F28">
        <v>-1</v>
      </c>
      <c r="L28">
        <v>5</v>
      </c>
      <c r="M28">
        <f t="shared" si="3"/>
        <v>7.2542592885441681E-2</v>
      </c>
      <c r="O28">
        <v>0.13305869792224009</v>
      </c>
    </row>
    <row r="29" spans="1:15">
      <c r="A29">
        <v>6</v>
      </c>
      <c r="B29" s="3">
        <v>0.13760917965405031</v>
      </c>
      <c r="C29">
        <v>7</v>
      </c>
      <c r="D29">
        <v>17</v>
      </c>
      <c r="E29">
        <v>2.7176927343316729E-2</v>
      </c>
      <c r="F29">
        <v>18</v>
      </c>
      <c r="L29">
        <v>6</v>
      </c>
      <c r="M29">
        <f t="shared" si="3"/>
        <v>0.11362987016401097</v>
      </c>
      <c r="O29">
        <v>0.1155115511551156</v>
      </c>
    </row>
    <row r="30" spans="1:15">
      <c r="A30">
        <v>6</v>
      </c>
      <c r="B30" s="3">
        <v>0.30473470284521581</v>
      </c>
      <c r="C30">
        <v>18</v>
      </c>
      <c r="D30">
        <v>19</v>
      </c>
      <c r="E30">
        <v>8.8852611940298559E-2</v>
      </c>
      <c r="F30">
        <v>-1</v>
      </c>
      <c r="L30">
        <v>7</v>
      </c>
      <c r="M30">
        <f t="shared" si="3"/>
        <v>0.12455481579421934</v>
      </c>
      <c r="O30">
        <v>0.21254355400696881</v>
      </c>
    </row>
    <row r="31" spans="1:15">
      <c r="A31">
        <v>7</v>
      </c>
      <c r="B31" s="3">
        <v>0.28250258837450071</v>
      </c>
      <c r="C31">
        <v>16</v>
      </c>
      <c r="D31">
        <v>17</v>
      </c>
      <c r="E31">
        <v>8.6891757696127114E-2</v>
      </c>
      <c r="F31">
        <v>-1</v>
      </c>
      <c r="L31">
        <v>8</v>
      </c>
      <c r="M31">
        <f t="shared" si="3"/>
        <v>9.9216802678805824E-2</v>
      </c>
      <c r="O31">
        <v>0.14782170737849401</v>
      </c>
    </row>
    <row r="32" spans="1:15">
      <c r="A32">
        <v>17</v>
      </c>
      <c r="B32" s="3">
        <v>0.3388259526261585</v>
      </c>
      <c r="C32">
        <v>8</v>
      </c>
      <c r="D32">
        <v>19</v>
      </c>
      <c r="E32">
        <v>0.2253441978083732</v>
      </c>
      <c r="F32">
        <v>-1</v>
      </c>
      <c r="L32">
        <v>9</v>
      </c>
      <c r="M32">
        <f t="shared" si="3"/>
        <v>0.13742223177204599</v>
      </c>
    </row>
    <row r="33" spans="1:14">
      <c r="A33">
        <v>1</v>
      </c>
      <c r="B33" s="3">
        <v>6.7599067599067683E-2</v>
      </c>
      <c r="C33">
        <v>11</v>
      </c>
      <c r="D33">
        <v>6</v>
      </c>
      <c r="E33">
        <v>9.5720888623825787E-2</v>
      </c>
      <c r="F33">
        <v>19</v>
      </c>
      <c r="L33">
        <v>10</v>
      </c>
      <c r="M33">
        <f t="shared" si="3"/>
        <v>0.11563736097085214</v>
      </c>
    </row>
    <row r="34" spans="1:14">
      <c r="A34">
        <v>1</v>
      </c>
      <c r="B34" s="3">
        <v>4.6066619418851908E-2</v>
      </c>
      <c r="C34">
        <v>14</v>
      </c>
      <c r="D34">
        <v>13</v>
      </c>
      <c r="E34">
        <v>5.0815320439893771E-2</v>
      </c>
      <c r="F34">
        <v>16</v>
      </c>
      <c r="L34">
        <v>11</v>
      </c>
      <c r="M34">
        <f t="shared" si="3"/>
        <v>0.35945442400687055</v>
      </c>
    </row>
    <row r="35" spans="1:14">
      <c r="A35">
        <v>3</v>
      </c>
      <c r="B35" s="3">
        <v>0.33716475095785448</v>
      </c>
      <c r="C35">
        <v>2</v>
      </c>
      <c r="D35">
        <v>4</v>
      </c>
      <c r="E35">
        <v>0.1362139917695474</v>
      </c>
      <c r="F35">
        <v>-1</v>
      </c>
      <c r="L35">
        <v>12</v>
      </c>
      <c r="M35">
        <f t="shared" si="3"/>
        <v>0.1366876348666341</v>
      </c>
    </row>
    <row r="36" spans="1:14">
      <c r="A36">
        <v>14</v>
      </c>
      <c r="B36" s="3">
        <v>0.1329532132580199</v>
      </c>
      <c r="C36">
        <v>2</v>
      </c>
      <c r="D36">
        <v>6</v>
      </c>
      <c r="E36">
        <v>5.730337078651683E-2</v>
      </c>
      <c r="F36">
        <v>-1</v>
      </c>
      <c r="L36">
        <v>13</v>
      </c>
      <c r="M36">
        <f t="shared" si="3"/>
        <v>0.15652388419362745</v>
      </c>
    </row>
    <row r="37" spans="1:14">
      <c r="A37">
        <v>17</v>
      </c>
      <c r="B37" s="3">
        <v>7.1038774533269525E-2</v>
      </c>
      <c r="C37">
        <v>13</v>
      </c>
      <c r="D37">
        <v>3</v>
      </c>
      <c r="E37">
        <v>0.14752906976744179</v>
      </c>
      <c r="F37">
        <v>16</v>
      </c>
      <c r="L37">
        <v>14</v>
      </c>
      <c r="M37">
        <f t="shared" si="3"/>
        <v>0.18132466710464598</v>
      </c>
    </row>
    <row r="38" spans="1:14">
      <c r="A38">
        <v>1</v>
      </c>
      <c r="B38" s="3">
        <v>3.9188566159520703E-2</v>
      </c>
      <c r="C38">
        <v>16</v>
      </c>
      <c r="D38">
        <v>9</v>
      </c>
      <c r="E38">
        <v>2.9580152671755771E-2</v>
      </c>
      <c r="F38">
        <v>10</v>
      </c>
      <c r="L38">
        <v>15</v>
      </c>
      <c r="M38">
        <f t="shared" si="3"/>
        <v>0.13521796048667695</v>
      </c>
    </row>
    <row r="39" spans="1:14">
      <c r="A39">
        <v>10</v>
      </c>
      <c r="B39" s="3">
        <v>5.8279139569785032E-2</v>
      </c>
      <c r="C39">
        <v>8</v>
      </c>
      <c r="D39">
        <v>1</v>
      </c>
      <c r="E39">
        <v>1.49281238481385E-2</v>
      </c>
      <c r="F39">
        <v>2</v>
      </c>
      <c r="L39">
        <v>16</v>
      </c>
      <c r="M39">
        <f t="shared" si="3"/>
        <v>0.18226924154303545</v>
      </c>
    </row>
    <row r="40" spans="1:14">
      <c r="A40">
        <v>12</v>
      </c>
      <c r="B40" s="3">
        <v>2.7573529411764709E-2</v>
      </c>
      <c r="C40">
        <v>18</v>
      </c>
      <c r="D40">
        <v>5</v>
      </c>
      <c r="E40">
        <v>9.1710264075734932E-2</v>
      </c>
      <c r="F40">
        <v>15</v>
      </c>
      <c r="L40">
        <v>17</v>
      </c>
      <c r="M40">
        <f t="shared" si="3"/>
        <v>0.25418577723599939</v>
      </c>
    </row>
    <row r="41" spans="1:14">
      <c r="A41">
        <v>4</v>
      </c>
      <c r="B41" s="3">
        <v>2.249965701742352E-2</v>
      </c>
      <c r="C41">
        <v>4</v>
      </c>
      <c r="D41">
        <v>15</v>
      </c>
      <c r="E41">
        <v>0.1303391812865497</v>
      </c>
      <c r="F41">
        <v>-1</v>
      </c>
    </row>
    <row r="42" spans="1:14">
      <c r="A42">
        <v>10</v>
      </c>
      <c r="B42" s="3">
        <v>0.13623529411764701</v>
      </c>
      <c r="C42">
        <v>8</v>
      </c>
      <c r="D42">
        <v>11</v>
      </c>
      <c r="E42">
        <v>0.22648166690506841</v>
      </c>
      <c r="F42">
        <v>-1</v>
      </c>
    </row>
    <row r="43" spans="1:14">
      <c r="A43">
        <v>10</v>
      </c>
      <c r="B43" s="3">
        <v>6.5939063210550389E-2</v>
      </c>
      <c r="C43">
        <v>18</v>
      </c>
      <c r="D43">
        <v>11</v>
      </c>
      <c r="E43">
        <v>0.1498148675590999</v>
      </c>
      <c r="F43">
        <v>-1</v>
      </c>
    </row>
    <row r="44" spans="1:14">
      <c r="A44">
        <v>3</v>
      </c>
      <c r="B44" s="3">
        <v>0.132167152575316</v>
      </c>
      <c r="C44">
        <v>8</v>
      </c>
      <c r="D44">
        <v>10</v>
      </c>
      <c r="E44">
        <v>0.14228052472250249</v>
      </c>
      <c r="F44">
        <v>-1</v>
      </c>
      <c r="L44" s="7"/>
      <c r="M44" s="7" t="s">
        <v>31</v>
      </c>
      <c r="N44" s="7" t="s">
        <v>33</v>
      </c>
    </row>
    <row r="45" spans="1:14">
      <c r="A45">
        <v>12</v>
      </c>
      <c r="B45" s="3">
        <v>0.29722410291130669</v>
      </c>
      <c r="C45">
        <v>2</v>
      </c>
      <c r="D45">
        <v>19</v>
      </c>
      <c r="E45">
        <v>0.13619655639388659</v>
      </c>
      <c r="F45">
        <v>-1</v>
      </c>
      <c r="L45" s="5" t="s">
        <v>27</v>
      </c>
      <c r="M45" s="4" t="s">
        <v>48</v>
      </c>
      <c r="N45" s="4" t="s">
        <v>49</v>
      </c>
    </row>
    <row r="46" spans="1:14">
      <c r="A46">
        <v>2</v>
      </c>
      <c r="B46" s="3">
        <v>0.1228108411040368</v>
      </c>
      <c r="C46">
        <v>19</v>
      </c>
      <c r="D46">
        <v>4</v>
      </c>
      <c r="E46">
        <v>0.1448214285714286</v>
      </c>
      <c r="F46">
        <v>-1</v>
      </c>
      <c r="L46" s="7">
        <v>1</v>
      </c>
      <c r="M46" s="8">
        <v>4.9007893162985566E-2</v>
      </c>
      <c r="N46" s="8">
        <v>6.2982207526372455E-4</v>
      </c>
    </row>
    <row r="47" spans="1:14">
      <c r="A47">
        <v>6</v>
      </c>
      <c r="B47" s="3">
        <v>0.13725783689004839</v>
      </c>
      <c r="C47">
        <v>16</v>
      </c>
      <c r="D47">
        <v>19</v>
      </c>
      <c r="E47">
        <v>6.7369549678341731E-2</v>
      </c>
      <c r="F47">
        <v>-1</v>
      </c>
      <c r="L47" s="7">
        <v>2</v>
      </c>
      <c r="M47" s="8">
        <v>8.5995637919365209E-2</v>
      </c>
      <c r="N47" s="8">
        <v>0.10280970625798209</v>
      </c>
    </row>
    <row r="48" spans="1:14">
      <c r="A48">
        <v>4</v>
      </c>
      <c r="B48" s="3">
        <v>6.6873596984729763E-2</v>
      </c>
      <c r="C48">
        <v>11</v>
      </c>
      <c r="D48">
        <v>14</v>
      </c>
      <c r="E48">
        <v>0.1430397954291194</v>
      </c>
      <c r="F48">
        <v>-1</v>
      </c>
      <c r="L48" s="7">
        <v>3</v>
      </c>
      <c r="M48" s="8">
        <v>0.15088283854986759</v>
      </c>
      <c r="N48" s="8">
        <v>3.7272155876807038E-2</v>
      </c>
    </row>
    <row r="49" spans="1:14">
      <c r="A49">
        <v>3</v>
      </c>
      <c r="B49" s="3">
        <v>7.5851851851851781E-2</v>
      </c>
      <c r="C49">
        <v>19</v>
      </c>
      <c r="D49">
        <v>4</v>
      </c>
      <c r="E49">
        <v>0.14201088696765929</v>
      </c>
      <c r="F49">
        <v>17</v>
      </c>
      <c r="L49" s="7">
        <v>4</v>
      </c>
      <c r="M49" s="8">
        <v>0.12876729255530112</v>
      </c>
      <c r="N49" s="8">
        <v>0.13305869792224009</v>
      </c>
    </row>
    <row r="50" spans="1:14">
      <c r="A50">
        <v>17</v>
      </c>
      <c r="B50" s="3">
        <v>0.37576875768757678</v>
      </c>
      <c r="C50">
        <v>10</v>
      </c>
      <c r="D50">
        <v>6</v>
      </c>
      <c r="E50">
        <v>0.2097682119205298</v>
      </c>
      <c r="F50">
        <v>-1</v>
      </c>
      <c r="L50" s="7">
        <v>5</v>
      </c>
      <c r="M50" s="8">
        <v>7.2542592885441681E-2</v>
      </c>
      <c r="N50" s="8">
        <v>0.1155115511551156</v>
      </c>
    </row>
    <row r="51" spans="1:14">
      <c r="A51">
        <v>5</v>
      </c>
      <c r="B51" s="3">
        <v>4.6215673141326158E-2</v>
      </c>
      <c r="C51">
        <v>2</v>
      </c>
      <c r="D51">
        <v>12</v>
      </c>
      <c r="E51">
        <v>0.12576687116564411</v>
      </c>
      <c r="F51">
        <v>-1</v>
      </c>
      <c r="L51" s="7">
        <v>6</v>
      </c>
      <c r="M51" s="8">
        <v>0.11362987016401097</v>
      </c>
      <c r="N51" s="8">
        <v>0</v>
      </c>
    </row>
    <row r="52" spans="1:14">
      <c r="A52">
        <v>13</v>
      </c>
      <c r="B52" s="3">
        <v>0.16901408450704231</v>
      </c>
      <c r="C52">
        <v>2</v>
      </c>
      <c r="D52">
        <v>2</v>
      </c>
      <c r="E52">
        <v>2.695570216776625E-2</v>
      </c>
      <c r="F52">
        <v>3</v>
      </c>
      <c r="L52" s="7">
        <v>7</v>
      </c>
      <c r="M52" s="8">
        <v>0.12455481579421934</v>
      </c>
      <c r="N52" s="8">
        <v>0</v>
      </c>
    </row>
    <row r="53" spans="1:14">
      <c r="A53">
        <v>1</v>
      </c>
      <c r="B53" s="3">
        <v>8.1332912192040405E-2</v>
      </c>
      <c r="C53">
        <v>7</v>
      </c>
      <c r="D53">
        <v>10</v>
      </c>
      <c r="E53">
        <v>4.0347436256654462E-2</v>
      </c>
      <c r="F53">
        <v>-1</v>
      </c>
      <c r="L53" s="7">
        <v>8</v>
      </c>
      <c r="M53" s="8">
        <v>9.9216802678805824E-2</v>
      </c>
      <c r="N53" s="8">
        <v>0</v>
      </c>
    </row>
    <row r="54" spans="1:14">
      <c r="A54">
        <v>12</v>
      </c>
      <c r="B54" s="3">
        <v>0.1171740379092477</v>
      </c>
      <c r="C54">
        <v>3</v>
      </c>
      <c r="D54">
        <v>19</v>
      </c>
      <c r="E54">
        <v>0.1380574221136226</v>
      </c>
      <c r="F54">
        <v>-1</v>
      </c>
      <c r="L54" s="7">
        <v>9</v>
      </c>
      <c r="M54" s="8">
        <v>0.13742223177204599</v>
      </c>
      <c r="N54" s="8">
        <v>0</v>
      </c>
    </row>
    <row r="55" spans="1:14">
      <c r="A55">
        <v>10</v>
      </c>
      <c r="B55" s="3">
        <v>0.10561949898442791</v>
      </c>
      <c r="C55">
        <v>14</v>
      </c>
      <c r="D55">
        <v>5</v>
      </c>
      <c r="E55">
        <v>9.1710264075734932E-2</v>
      </c>
      <c r="F55">
        <v>15</v>
      </c>
      <c r="L55" s="7">
        <v>10</v>
      </c>
      <c r="M55" s="8">
        <v>0.11563736097085214</v>
      </c>
      <c r="N55" s="8">
        <v>0.21254355400696881</v>
      </c>
    </row>
    <row r="56" spans="1:14">
      <c r="A56">
        <v>1</v>
      </c>
      <c r="B56">
        <v>0.1055187637969095</v>
      </c>
      <c r="D56">
        <v>15</v>
      </c>
      <c r="E56">
        <v>0.1303391812865497</v>
      </c>
      <c r="F56">
        <v>-1</v>
      </c>
      <c r="L56" s="7">
        <v>11</v>
      </c>
      <c r="M56" s="8">
        <v>0.35945442400687055</v>
      </c>
      <c r="N56" s="8">
        <v>0</v>
      </c>
    </row>
    <row r="57" spans="1:14">
      <c r="A57">
        <v>5</v>
      </c>
      <c r="B57">
        <v>0.13905683192261181</v>
      </c>
      <c r="D57">
        <v>11</v>
      </c>
      <c r="E57">
        <v>0.22648166690506841</v>
      </c>
      <c r="F57">
        <v>-1</v>
      </c>
      <c r="L57" s="7">
        <v>12</v>
      </c>
      <c r="M57" s="8">
        <v>0.1366876348666341</v>
      </c>
      <c r="N57" s="8">
        <v>0</v>
      </c>
    </row>
    <row r="58" spans="1:14">
      <c r="A58">
        <v>2</v>
      </c>
      <c r="B58">
        <v>0.1228108411040368</v>
      </c>
      <c r="D58">
        <v>6</v>
      </c>
      <c r="E58">
        <v>3.4240308210931922E-2</v>
      </c>
      <c r="F58">
        <v>7</v>
      </c>
      <c r="L58" s="7">
        <v>13</v>
      </c>
      <c r="M58" s="8">
        <v>0.15652388419362745</v>
      </c>
      <c r="N58" s="8">
        <v>0</v>
      </c>
    </row>
    <row r="59" spans="1:14">
      <c r="A59">
        <v>6</v>
      </c>
      <c r="B59">
        <v>0.13725783689004839</v>
      </c>
      <c r="D59">
        <v>17</v>
      </c>
      <c r="E59">
        <v>8.3660962072155398E-2</v>
      </c>
      <c r="F59">
        <v>-1</v>
      </c>
      <c r="L59" s="7">
        <v>14</v>
      </c>
      <c r="M59" s="8">
        <v>0.18132466710464598</v>
      </c>
      <c r="N59" s="8">
        <v>0</v>
      </c>
    </row>
    <row r="60" spans="1:14">
      <c r="A60">
        <v>4</v>
      </c>
      <c r="B60">
        <v>6.6873596984729763E-2</v>
      </c>
      <c r="D60">
        <v>19</v>
      </c>
      <c r="E60">
        <v>0.1327307940606843</v>
      </c>
      <c r="F60">
        <v>-1</v>
      </c>
      <c r="L60" s="7">
        <v>15</v>
      </c>
      <c r="M60" s="8">
        <v>0.13521796048667695</v>
      </c>
      <c r="N60" s="8">
        <v>0</v>
      </c>
    </row>
    <row r="61" spans="1:14">
      <c r="A61">
        <v>3</v>
      </c>
      <c r="B61">
        <v>7.5851851851851781E-2</v>
      </c>
      <c r="D61">
        <v>9</v>
      </c>
      <c r="E61">
        <v>2.6566416040100311E-2</v>
      </c>
      <c r="F61">
        <v>16</v>
      </c>
      <c r="L61" s="7">
        <v>16</v>
      </c>
      <c r="M61" s="8">
        <v>0.18226924154303545</v>
      </c>
      <c r="N61" s="8">
        <v>0</v>
      </c>
    </row>
    <row r="62" spans="1:14">
      <c r="A62">
        <v>3</v>
      </c>
      <c r="B62">
        <v>6.6196745102104174E-2</v>
      </c>
      <c r="D62">
        <v>3</v>
      </c>
      <c r="E62">
        <v>4.8686244204018472E-2</v>
      </c>
      <c r="F62">
        <v>12</v>
      </c>
      <c r="L62" s="7">
        <v>17</v>
      </c>
      <c r="M62" s="8">
        <v>0.25418577723599939</v>
      </c>
      <c r="N62" s="8">
        <v>0.14782170737849401</v>
      </c>
    </row>
    <row r="63" spans="1:14">
      <c r="A63">
        <v>14</v>
      </c>
      <c r="B63">
        <v>0.25832245430809408</v>
      </c>
      <c r="D63">
        <v>1</v>
      </c>
      <c r="E63">
        <v>2.488687782805437E-2</v>
      </c>
      <c r="F63">
        <v>3</v>
      </c>
    </row>
    <row r="64" spans="1:14">
      <c r="A64">
        <v>4</v>
      </c>
      <c r="B64">
        <v>0.1075979087750055</v>
      </c>
      <c r="D64">
        <v>1</v>
      </c>
      <c r="E64">
        <v>8.5594989561586551E-2</v>
      </c>
      <c r="F64">
        <v>14</v>
      </c>
    </row>
    <row r="65" spans="1:6">
      <c r="A65">
        <v>8</v>
      </c>
      <c r="B65">
        <v>0.14002114413250319</v>
      </c>
      <c r="D65">
        <v>19</v>
      </c>
      <c r="E65">
        <v>1.272264631043251E-2</v>
      </c>
      <c r="F65">
        <v>-1</v>
      </c>
    </row>
    <row r="66" spans="1:6">
      <c r="A66">
        <v>1</v>
      </c>
      <c r="B66">
        <v>3.0948801839242581E-3</v>
      </c>
      <c r="D66">
        <v>19</v>
      </c>
      <c r="E66">
        <v>0.10007510326699209</v>
      </c>
      <c r="F66">
        <v>-1</v>
      </c>
    </row>
    <row r="67" spans="1:6">
      <c r="A67">
        <v>1</v>
      </c>
      <c r="B67">
        <v>5.4287305122494509E-3</v>
      </c>
      <c r="D67">
        <v>2</v>
      </c>
      <c r="E67">
        <v>6.3755297586143372E-2</v>
      </c>
      <c r="F67">
        <v>5</v>
      </c>
    </row>
    <row r="68" spans="1:6">
      <c r="A68">
        <v>7</v>
      </c>
      <c r="B68">
        <v>4.9077836824007633E-2</v>
      </c>
      <c r="D68">
        <v>4</v>
      </c>
      <c r="E68">
        <v>0.1201728704865468</v>
      </c>
      <c r="F68">
        <v>-1</v>
      </c>
    </row>
    <row r="69" spans="1:6">
      <c r="A69">
        <v>3</v>
      </c>
      <c r="B69">
        <v>0.28832887512318739</v>
      </c>
      <c r="D69">
        <v>1</v>
      </c>
      <c r="E69">
        <v>7.0168784373221993E-2</v>
      </c>
      <c r="F69">
        <v>3</v>
      </c>
    </row>
    <row r="70" spans="1:6">
      <c r="A70">
        <v>4</v>
      </c>
      <c r="B70">
        <v>0.19986653319986661</v>
      </c>
      <c r="D70">
        <v>1</v>
      </c>
      <c r="E70">
        <v>3.519999999999996E-2</v>
      </c>
      <c r="F70">
        <v>9</v>
      </c>
    </row>
    <row r="71" spans="1:6">
      <c r="A71">
        <v>8</v>
      </c>
      <c r="B71">
        <v>0.1117620549797206</v>
      </c>
      <c r="D71">
        <v>17</v>
      </c>
      <c r="E71">
        <v>0.17560073937153431</v>
      </c>
      <c r="F71">
        <v>-1</v>
      </c>
    </row>
    <row r="72" spans="1:6">
      <c r="A72">
        <v>9</v>
      </c>
      <c r="B72">
        <v>5.312868949232577E-2</v>
      </c>
      <c r="D72">
        <v>10</v>
      </c>
      <c r="E72">
        <v>0.20405461892155491</v>
      </c>
      <c r="F72">
        <v>-1</v>
      </c>
    </row>
    <row r="73" spans="1:6">
      <c r="A73">
        <v>6</v>
      </c>
      <c r="B73">
        <v>3.4069400630914883E-2</v>
      </c>
      <c r="D73">
        <v>2</v>
      </c>
      <c r="E73">
        <v>9.0352806195621027E-2</v>
      </c>
      <c r="F73">
        <v>-1</v>
      </c>
    </row>
    <row r="74" spans="1:6">
      <c r="A74">
        <v>3</v>
      </c>
      <c r="B74">
        <v>0.10853293413173661</v>
      </c>
      <c r="D74">
        <v>5</v>
      </c>
      <c r="E74">
        <v>5.8582641337731667E-2</v>
      </c>
      <c r="F74">
        <v>12</v>
      </c>
    </row>
    <row r="75" spans="1:6">
      <c r="A75">
        <v>10</v>
      </c>
      <c r="B75">
        <v>0.16132381570408821</v>
      </c>
      <c r="D75">
        <v>16</v>
      </c>
      <c r="E75">
        <v>0.1222958827634333</v>
      </c>
      <c r="F75">
        <v>-1</v>
      </c>
    </row>
    <row r="76" spans="1:6">
      <c r="A76">
        <v>4</v>
      </c>
      <c r="B76">
        <v>0.19710771194971641</v>
      </c>
      <c r="D76">
        <v>6</v>
      </c>
      <c r="E76">
        <v>3.5894139076395527E-2</v>
      </c>
      <c r="F76">
        <v>13</v>
      </c>
    </row>
    <row r="77" spans="1:6">
      <c r="A77">
        <v>1</v>
      </c>
      <c r="B77">
        <v>0.13101281121585701</v>
      </c>
      <c r="D77">
        <v>9</v>
      </c>
      <c r="E77">
        <v>6.9365772123688357E-2</v>
      </c>
      <c r="F77">
        <v>15</v>
      </c>
    </row>
    <row r="78" spans="1:6">
      <c r="A78">
        <v>3</v>
      </c>
      <c r="B78">
        <v>0.166696604993713</v>
      </c>
      <c r="D78">
        <v>2</v>
      </c>
      <c r="E78">
        <v>0.12781492583198839</v>
      </c>
      <c r="F78">
        <v>11</v>
      </c>
    </row>
    <row r="79" spans="1:6">
      <c r="A79">
        <v>16</v>
      </c>
      <c r="B79">
        <v>0.1147190008920607</v>
      </c>
      <c r="D79">
        <v>3</v>
      </c>
      <c r="E79">
        <v>6.8992420864913043E-2</v>
      </c>
      <c r="F79">
        <v>9</v>
      </c>
    </row>
    <row r="80" spans="1:6">
      <c r="A80">
        <v>9</v>
      </c>
      <c r="B80">
        <v>0.22171577405176621</v>
      </c>
      <c r="D80">
        <v>1</v>
      </c>
      <c r="E80">
        <v>6.1180124223602562E-2</v>
      </c>
      <c r="F80">
        <v>2</v>
      </c>
    </row>
    <row r="81" spans="1:6">
      <c r="A81">
        <v>2</v>
      </c>
      <c r="B81">
        <v>7.7417282364278833E-2</v>
      </c>
      <c r="D81">
        <v>11</v>
      </c>
      <c r="E81">
        <v>0.1521692669373797</v>
      </c>
      <c r="F81">
        <v>-1</v>
      </c>
    </row>
    <row r="82" spans="1:6">
      <c r="A82">
        <v>13</v>
      </c>
      <c r="B82">
        <v>0.15402800509183481</v>
      </c>
      <c r="D82">
        <v>4</v>
      </c>
      <c r="E82">
        <v>7.8959810874704411E-2</v>
      </c>
      <c r="F82">
        <v>-1</v>
      </c>
    </row>
    <row r="83" spans="1:6">
      <c r="A83">
        <v>2</v>
      </c>
      <c r="B83">
        <v>4.6516956920256668E-2</v>
      </c>
      <c r="D83">
        <v>14</v>
      </c>
      <c r="E83">
        <v>0.1257741781800856</v>
      </c>
      <c r="F83">
        <v>-1</v>
      </c>
    </row>
    <row r="84" spans="1:6">
      <c r="A84">
        <v>10</v>
      </c>
      <c r="B84">
        <v>0.104326923076923</v>
      </c>
      <c r="D84">
        <v>11</v>
      </c>
      <c r="E84">
        <v>0.1198595787362086</v>
      </c>
      <c r="F84">
        <v>-1</v>
      </c>
    </row>
    <row r="85" spans="1:6">
      <c r="A85">
        <v>6</v>
      </c>
      <c r="B85">
        <v>7.0950468540830022E-2</v>
      </c>
      <c r="D85">
        <v>10</v>
      </c>
      <c r="E85">
        <v>8.4971773408604151E-2</v>
      </c>
      <c r="F85">
        <v>-1</v>
      </c>
    </row>
    <row r="86" spans="1:6">
      <c r="A86">
        <v>16</v>
      </c>
      <c r="B86">
        <v>9.2206366630076822E-2</v>
      </c>
      <c r="D86">
        <v>1</v>
      </c>
      <c r="E86">
        <v>2.598707824838481E-2</v>
      </c>
      <c r="F86">
        <v>4</v>
      </c>
    </row>
    <row r="87" spans="1:6">
      <c r="A87">
        <v>6</v>
      </c>
      <c r="B87">
        <v>7.8306264501160183E-2</v>
      </c>
      <c r="D87">
        <v>2</v>
      </c>
      <c r="E87">
        <v>3.5928143712574717E-2</v>
      </c>
      <c r="F87">
        <v>6</v>
      </c>
    </row>
    <row r="88" spans="1:6">
      <c r="A88">
        <v>15</v>
      </c>
      <c r="B88">
        <v>0.21268047708725671</v>
      </c>
      <c r="D88">
        <v>2</v>
      </c>
      <c r="E88">
        <v>9.1883614088820828E-2</v>
      </c>
      <c r="F88">
        <v>7</v>
      </c>
    </row>
    <row r="89" spans="1:6">
      <c r="A89">
        <v>16</v>
      </c>
      <c r="B89">
        <v>0.31663048198002608</v>
      </c>
      <c r="D89">
        <v>15</v>
      </c>
      <c r="E89">
        <v>0.118421052631579</v>
      </c>
      <c r="F89">
        <v>-1</v>
      </c>
    </row>
    <row r="90" spans="1:6">
      <c r="A90">
        <v>6</v>
      </c>
      <c r="B90">
        <v>0.10487444608567199</v>
      </c>
      <c r="D90">
        <v>14</v>
      </c>
      <c r="E90">
        <v>8.6614173228346428E-2</v>
      </c>
      <c r="F90">
        <v>-1</v>
      </c>
    </row>
    <row r="91" spans="1:6">
      <c r="A91">
        <v>1</v>
      </c>
      <c r="B91">
        <v>3.5602663405353847E-2</v>
      </c>
      <c r="D91">
        <v>6</v>
      </c>
      <c r="E91">
        <v>1.6519174041297789E-2</v>
      </c>
      <c r="F91">
        <v>7</v>
      </c>
    </row>
    <row r="92" spans="1:6">
      <c r="A92">
        <v>8</v>
      </c>
      <c r="B92">
        <v>0.1085445167077819</v>
      </c>
      <c r="D92">
        <v>1</v>
      </c>
      <c r="E92">
        <v>1.5384615384615359E-2</v>
      </c>
      <c r="F92">
        <v>4</v>
      </c>
    </row>
    <row r="93" spans="1:6">
      <c r="A93">
        <v>3</v>
      </c>
      <c r="B93">
        <v>9.5839524517087604E-2</v>
      </c>
      <c r="D93">
        <v>4</v>
      </c>
      <c r="E93">
        <v>7.3031767955801172E-2</v>
      </c>
      <c r="F93">
        <v>8</v>
      </c>
    </row>
    <row r="94" spans="1:6">
      <c r="A94">
        <v>1</v>
      </c>
      <c r="B94">
        <v>7.6399170861711524E-2</v>
      </c>
      <c r="D94">
        <v>7</v>
      </c>
      <c r="E94">
        <v>7.6994148444718205E-2</v>
      </c>
      <c r="F94">
        <v>-1</v>
      </c>
    </row>
    <row r="95" spans="1:6">
      <c r="A95">
        <v>17</v>
      </c>
      <c r="B95">
        <v>0.1230699364214351</v>
      </c>
      <c r="D95">
        <v>19</v>
      </c>
      <c r="E95">
        <v>0.26459378134403222</v>
      </c>
      <c r="F95">
        <v>-1</v>
      </c>
    </row>
    <row r="96" spans="1:6">
      <c r="A96">
        <v>8</v>
      </c>
      <c r="B96">
        <v>3.6539494895217607E-2</v>
      </c>
      <c r="D96">
        <v>1</v>
      </c>
      <c r="E96">
        <v>3.1938325991189342E-2</v>
      </c>
      <c r="F96">
        <v>5</v>
      </c>
    </row>
    <row r="97" spans="1:6">
      <c r="A97">
        <v>10</v>
      </c>
      <c r="B97">
        <v>8.6367691184818796E-2</v>
      </c>
      <c r="D97">
        <v>10</v>
      </c>
      <c r="E97">
        <v>9.5674967234600228E-2</v>
      </c>
      <c r="F97">
        <v>-1</v>
      </c>
    </row>
    <row r="98" spans="1:6">
      <c r="A98">
        <v>16</v>
      </c>
      <c r="B98">
        <v>0.17148843581271661</v>
      </c>
      <c r="D98">
        <v>2</v>
      </c>
      <c r="E98">
        <v>5.1570557899671729E-2</v>
      </c>
      <c r="F98">
        <v>8</v>
      </c>
    </row>
    <row r="99" spans="1:6">
      <c r="A99">
        <v>12</v>
      </c>
      <c r="B99">
        <v>0.2282114105705286</v>
      </c>
      <c r="D99">
        <v>15</v>
      </c>
      <c r="E99">
        <v>0.17026793431287821</v>
      </c>
      <c r="F99">
        <v>-1</v>
      </c>
    </row>
    <row r="100" spans="1:6">
      <c r="A100">
        <v>2</v>
      </c>
      <c r="B100">
        <v>4.3304603741854159E-2</v>
      </c>
      <c r="D100">
        <v>1</v>
      </c>
      <c r="E100">
        <v>2.0481310803892828E-3</v>
      </c>
      <c r="F100">
        <v>2</v>
      </c>
    </row>
    <row r="101" spans="1:6">
      <c r="A101">
        <v>7</v>
      </c>
      <c r="B101">
        <v>2.4999999999999911E-2</v>
      </c>
      <c r="D101">
        <v>5</v>
      </c>
      <c r="E101">
        <v>7.9166666666666649E-2</v>
      </c>
      <c r="F101">
        <v>17</v>
      </c>
    </row>
    <row r="102" spans="1:6">
      <c r="A102">
        <v>13</v>
      </c>
      <c r="B102">
        <v>0.1465295629820052</v>
      </c>
    </row>
    <row r="103" spans="1:6">
      <c r="A103">
        <v>1</v>
      </c>
      <c r="B103">
        <v>9.4408133623820473E-3</v>
      </c>
    </row>
    <row r="104" spans="1:6">
      <c r="A104">
        <v>1</v>
      </c>
      <c r="B104">
        <v>5.7705363204344244E-3</v>
      </c>
    </row>
    <row r="105" spans="1:6">
      <c r="A105">
        <v>4</v>
      </c>
      <c r="B105">
        <v>0.2868674324743869</v>
      </c>
    </row>
    <row r="106" spans="1:6">
      <c r="A106">
        <v>5</v>
      </c>
      <c r="B106">
        <v>3.2355273592387088E-2</v>
      </c>
    </row>
    <row r="107" spans="1:6">
      <c r="A107">
        <v>2</v>
      </c>
      <c r="B107">
        <v>5.9023715835371658E-2</v>
      </c>
    </row>
    <row r="108" spans="1:6">
      <c r="A108">
        <v>16</v>
      </c>
      <c r="B108">
        <v>0.10957004160887671</v>
      </c>
    </row>
    <row r="109" spans="1:6">
      <c r="A109">
        <v>1</v>
      </c>
      <c r="B109">
        <v>9.7475044039929543E-2</v>
      </c>
    </row>
  </sheetData>
  <mergeCells count="3">
    <mergeCell ref="A1:C1"/>
    <mergeCell ref="D1:F1"/>
    <mergeCell ref="G1:I1"/>
  </mergeCells>
  <phoneticPr fontId="3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C729EB-85FD-4137-ABBF-2FACF0C09D7D}">
  <dimension ref="A1:L57"/>
  <sheetViews>
    <sheetView workbookViewId="0">
      <selection activeCell="T16" sqref="T16"/>
    </sheetView>
  </sheetViews>
  <sheetFormatPr defaultColWidth="9" defaultRowHeight="15"/>
  <cols>
    <col min="1" max="1" width="11.42578125" style="6" bestFit="1" customWidth="1"/>
    <col min="2" max="2" width="11.85546875" style="6" bestFit="1" customWidth="1"/>
    <col min="3" max="3" width="11.140625" style="6" bestFit="1" customWidth="1"/>
    <col min="4" max="4" width="11.42578125" style="6" bestFit="1" customWidth="1"/>
    <col min="5" max="5" width="11.85546875" style="6" bestFit="1" customWidth="1"/>
    <col min="6" max="6" width="11.85546875" style="6" customWidth="1"/>
    <col min="7" max="7" width="9" style="6"/>
    <col min="8" max="8" width="12.28515625" style="7" bestFit="1" customWidth="1"/>
    <col min="9" max="9" width="22.5703125" style="7" bestFit="1" customWidth="1"/>
    <col min="10" max="16384" width="9" style="6"/>
  </cols>
  <sheetData>
    <row r="1" spans="1:12">
      <c r="A1" s="6" t="s">
        <v>38</v>
      </c>
      <c r="D1" s="6" t="s">
        <v>41</v>
      </c>
    </row>
    <row r="2" spans="1:12">
      <c r="A2" s="1" t="s">
        <v>4</v>
      </c>
      <c r="B2" s="1" t="s">
        <v>6</v>
      </c>
      <c r="C2" s="1" t="s">
        <v>5</v>
      </c>
      <c r="D2" s="1" t="s">
        <v>4</v>
      </c>
      <c r="E2" s="1" t="s">
        <v>6</v>
      </c>
      <c r="F2" s="1" t="s">
        <v>5</v>
      </c>
      <c r="H2" s="7" t="s">
        <v>42</v>
      </c>
      <c r="I2" s="7" t="s">
        <v>50</v>
      </c>
    </row>
    <row r="3" spans="1:12">
      <c r="A3">
        <v>6</v>
      </c>
      <c r="B3">
        <v>9</v>
      </c>
      <c r="C3" s="3">
        <v>4.7521011970455843E-2</v>
      </c>
      <c r="D3">
        <v>3</v>
      </c>
      <c r="E3">
        <v>4</v>
      </c>
      <c r="F3" s="9">
        <v>3.7272155876807038E-2</v>
      </c>
      <c r="H3" s="7">
        <v>1</v>
      </c>
      <c r="I3" s="10">
        <f>IFERROR(AVERAGEIF($B$3:$B$55, H3, $A$3:$A$55), 0)</f>
        <v>0</v>
      </c>
    </row>
    <row r="4" spans="1:12">
      <c r="A4">
        <v>12</v>
      </c>
      <c r="B4">
        <v>13</v>
      </c>
      <c r="C4" s="3">
        <v>1.3255093530322819E-2</v>
      </c>
      <c r="D4">
        <v>4</v>
      </c>
      <c r="E4">
        <v>8</v>
      </c>
      <c r="F4" s="9">
        <v>4.0437585465911322E-2</v>
      </c>
      <c r="H4" s="7">
        <v>2</v>
      </c>
      <c r="I4" s="10">
        <f t="shared" ref="I4:I22" si="0">IFERROR(AVERAGEIF($B$3:$B$55, H4, $A$3:$A$55), 0)</f>
        <v>1</v>
      </c>
      <c r="K4" s="6">
        <v>2</v>
      </c>
      <c r="L4" s="6">
        <v>1</v>
      </c>
    </row>
    <row r="5" spans="1:12">
      <c r="A5">
        <v>10</v>
      </c>
      <c r="B5">
        <v>13</v>
      </c>
      <c r="C5" s="3">
        <v>0.1819005643201384</v>
      </c>
      <c r="D5">
        <v>4</v>
      </c>
      <c r="E5">
        <v>19</v>
      </c>
      <c r="F5" s="9">
        <v>5.8067831449126542E-2</v>
      </c>
      <c r="H5" s="7">
        <v>3</v>
      </c>
      <c r="I5" s="10">
        <f t="shared" si="0"/>
        <v>1.3333333333333333</v>
      </c>
      <c r="K5" s="6">
        <v>3</v>
      </c>
      <c r="L5" s="6">
        <v>1.3333333333333333</v>
      </c>
    </row>
    <row r="6" spans="1:12">
      <c r="A6">
        <v>3</v>
      </c>
      <c r="B6">
        <v>7</v>
      </c>
      <c r="C6" s="3">
        <v>0.16219809439397301</v>
      </c>
      <c r="D6">
        <v>2</v>
      </c>
      <c r="E6">
        <v>7</v>
      </c>
      <c r="F6" s="9">
        <v>0.10280970625798209</v>
      </c>
      <c r="H6" s="7">
        <v>4</v>
      </c>
      <c r="I6" s="10">
        <f t="shared" si="0"/>
        <v>1.5</v>
      </c>
      <c r="K6" s="6">
        <v>4</v>
      </c>
      <c r="L6" s="6">
        <v>1.5</v>
      </c>
    </row>
    <row r="7" spans="1:12">
      <c r="A7">
        <v>10</v>
      </c>
      <c r="B7">
        <v>13</v>
      </c>
      <c r="C7" s="3">
        <v>5.6691992986557638E-2</v>
      </c>
      <c r="D7">
        <v>1</v>
      </c>
      <c r="E7">
        <v>2</v>
      </c>
      <c r="F7" s="9">
        <v>6.2982207526372455E-4</v>
      </c>
      <c r="H7" s="7">
        <v>5</v>
      </c>
      <c r="I7" s="10">
        <f t="shared" si="0"/>
        <v>1.5</v>
      </c>
      <c r="K7" s="6">
        <v>5</v>
      </c>
      <c r="L7" s="6">
        <v>1.5</v>
      </c>
    </row>
    <row r="8" spans="1:12">
      <c r="A8">
        <v>2</v>
      </c>
      <c r="B8">
        <v>13</v>
      </c>
      <c r="C8" s="3">
        <v>0.16272247212986521</v>
      </c>
      <c r="D8">
        <v>4</v>
      </c>
      <c r="E8">
        <v>6</v>
      </c>
      <c r="F8" s="9">
        <v>8.7429891125041195E-2</v>
      </c>
      <c r="H8" s="7">
        <v>6</v>
      </c>
      <c r="I8" s="10">
        <f t="shared" si="0"/>
        <v>2.5</v>
      </c>
      <c r="K8" s="6">
        <v>6</v>
      </c>
      <c r="L8" s="6">
        <v>2.5</v>
      </c>
    </row>
    <row r="9" spans="1:12">
      <c r="A9">
        <v>6</v>
      </c>
      <c r="B9">
        <v>8</v>
      </c>
      <c r="C9" s="3">
        <v>7.978845711657849E-2</v>
      </c>
      <c r="H9" s="7">
        <v>7</v>
      </c>
      <c r="I9" s="10">
        <f t="shared" si="0"/>
        <v>3</v>
      </c>
      <c r="K9" s="6">
        <v>7</v>
      </c>
      <c r="L9" s="6">
        <v>3</v>
      </c>
    </row>
    <row r="10" spans="1:12">
      <c r="A10">
        <v>1</v>
      </c>
      <c r="B10">
        <v>2</v>
      </c>
      <c r="C10" s="3">
        <v>6.8246587670616208E-3</v>
      </c>
      <c r="H10" s="7">
        <v>8</v>
      </c>
      <c r="I10" s="10">
        <f t="shared" si="0"/>
        <v>3.8571428571428572</v>
      </c>
      <c r="K10" s="6">
        <v>8</v>
      </c>
      <c r="L10" s="6">
        <v>3.8571428571428572</v>
      </c>
    </row>
    <row r="11" spans="1:12">
      <c r="A11">
        <v>4</v>
      </c>
      <c r="B11">
        <v>9</v>
      </c>
      <c r="C11" s="3">
        <v>8.2451903056550396E-2</v>
      </c>
      <c r="H11" s="7">
        <v>9</v>
      </c>
      <c r="I11" s="10">
        <f t="shared" si="0"/>
        <v>5</v>
      </c>
      <c r="K11" s="6">
        <v>9</v>
      </c>
      <c r="L11" s="6">
        <v>5</v>
      </c>
    </row>
    <row r="12" spans="1:12">
      <c r="A12">
        <v>1</v>
      </c>
      <c r="B12">
        <v>6</v>
      </c>
      <c r="C12" s="3">
        <v>1.7614710431345691E-2</v>
      </c>
      <c r="H12" s="7">
        <v>10</v>
      </c>
      <c r="I12" s="10">
        <f t="shared" si="0"/>
        <v>6</v>
      </c>
      <c r="K12" s="6">
        <v>10</v>
      </c>
      <c r="L12" s="6">
        <v>6</v>
      </c>
    </row>
    <row r="13" spans="1:12">
      <c r="A13">
        <v>2</v>
      </c>
      <c r="B13">
        <v>5</v>
      </c>
      <c r="C13" s="3">
        <v>2.8282304099636831E-2</v>
      </c>
      <c r="H13" s="7">
        <v>11</v>
      </c>
      <c r="I13" s="10">
        <f t="shared" si="0"/>
        <v>5.5</v>
      </c>
      <c r="K13" s="6">
        <v>11</v>
      </c>
      <c r="L13" s="6">
        <v>5.5</v>
      </c>
    </row>
    <row r="14" spans="1:12">
      <c r="A14">
        <v>1</v>
      </c>
      <c r="B14">
        <v>15</v>
      </c>
      <c r="C14" s="3">
        <v>6.0025273799494613E-2</v>
      </c>
      <c r="H14" s="7">
        <v>12</v>
      </c>
      <c r="I14" s="10">
        <f t="shared" si="0"/>
        <v>0</v>
      </c>
    </row>
    <row r="15" spans="1:12">
      <c r="A15">
        <v>1</v>
      </c>
      <c r="B15">
        <v>4</v>
      </c>
      <c r="C15" s="3">
        <v>4.4738961704620453E-2</v>
      </c>
      <c r="H15" s="7">
        <v>13</v>
      </c>
      <c r="I15" s="10">
        <f t="shared" si="0"/>
        <v>8.3333333333333339</v>
      </c>
      <c r="K15" s="6">
        <v>13</v>
      </c>
      <c r="L15" s="6">
        <v>8.3333333333333339</v>
      </c>
    </row>
    <row r="16" spans="1:12">
      <c r="A16">
        <v>2</v>
      </c>
      <c r="B16">
        <v>14</v>
      </c>
      <c r="C16" s="3">
        <v>0.1110717239749499</v>
      </c>
      <c r="H16" s="7">
        <v>14</v>
      </c>
      <c r="I16" s="10">
        <f t="shared" si="0"/>
        <v>2.3333333333333335</v>
      </c>
      <c r="K16" s="6">
        <v>14</v>
      </c>
      <c r="L16" s="6">
        <v>2.3333333333333335</v>
      </c>
    </row>
    <row r="17" spans="1:12">
      <c r="A17">
        <v>6</v>
      </c>
      <c r="B17">
        <v>8</v>
      </c>
      <c r="C17" s="3">
        <v>0.13760917965405031</v>
      </c>
      <c r="H17" s="7">
        <v>15</v>
      </c>
      <c r="I17" s="10">
        <f t="shared" si="0"/>
        <v>1</v>
      </c>
      <c r="K17" s="6">
        <v>15</v>
      </c>
      <c r="L17" s="6">
        <v>1</v>
      </c>
    </row>
    <row r="18" spans="1:12">
      <c r="A18">
        <v>1</v>
      </c>
      <c r="B18">
        <v>3</v>
      </c>
      <c r="C18" s="3">
        <v>6.7599067599067683E-2</v>
      </c>
      <c r="H18" s="7">
        <v>16</v>
      </c>
      <c r="I18" s="10">
        <f t="shared" si="0"/>
        <v>5</v>
      </c>
      <c r="K18" s="6">
        <v>16</v>
      </c>
      <c r="L18" s="6">
        <v>5</v>
      </c>
    </row>
    <row r="19" spans="1:12">
      <c r="A19">
        <v>1</v>
      </c>
      <c r="B19">
        <v>3</v>
      </c>
      <c r="C19" s="3">
        <v>4.6066619418851908E-2</v>
      </c>
      <c r="H19" s="7">
        <v>17</v>
      </c>
      <c r="I19" s="10">
        <f t="shared" si="0"/>
        <v>0</v>
      </c>
    </row>
    <row r="20" spans="1:12">
      <c r="A20">
        <v>1</v>
      </c>
      <c r="B20">
        <v>5</v>
      </c>
      <c r="C20" s="3">
        <v>3.9188566159520703E-2</v>
      </c>
      <c r="H20" s="7">
        <v>18</v>
      </c>
      <c r="I20" s="10">
        <f t="shared" si="0"/>
        <v>8.8000000000000007</v>
      </c>
      <c r="K20" s="6">
        <v>18</v>
      </c>
      <c r="L20" s="6">
        <v>8.8000000000000007</v>
      </c>
    </row>
    <row r="21" spans="1:12">
      <c r="A21">
        <v>10</v>
      </c>
      <c r="B21">
        <v>16</v>
      </c>
      <c r="C21" s="3">
        <v>5.8279139569785032E-2</v>
      </c>
      <c r="H21" s="7">
        <v>19</v>
      </c>
      <c r="I21" s="10">
        <f t="shared" si="0"/>
        <v>5</v>
      </c>
      <c r="K21" s="6">
        <v>19</v>
      </c>
      <c r="L21" s="6">
        <v>5</v>
      </c>
    </row>
    <row r="22" spans="1:12">
      <c r="A22">
        <v>4</v>
      </c>
      <c r="B22">
        <v>6</v>
      </c>
      <c r="C22" s="3">
        <v>2.249965701742352E-2</v>
      </c>
      <c r="H22" s="7">
        <v>20</v>
      </c>
      <c r="I22" s="10">
        <f t="shared" si="0"/>
        <v>0</v>
      </c>
    </row>
    <row r="23" spans="1:12">
      <c r="A23">
        <v>10</v>
      </c>
      <c r="B23">
        <v>18</v>
      </c>
      <c r="C23" s="3">
        <v>0.13623529411764701</v>
      </c>
    </row>
    <row r="24" spans="1:12">
      <c r="A24">
        <v>10</v>
      </c>
      <c r="B24">
        <v>13</v>
      </c>
      <c r="C24" s="3">
        <v>6.5939063210550389E-2</v>
      </c>
    </row>
    <row r="25" spans="1:12">
      <c r="A25">
        <v>6</v>
      </c>
      <c r="B25">
        <v>18</v>
      </c>
      <c r="C25" s="3">
        <v>0.13725783689004839</v>
      </c>
    </row>
    <row r="26" spans="1:12">
      <c r="A26">
        <v>4</v>
      </c>
      <c r="B26">
        <v>16</v>
      </c>
      <c r="C26" s="3">
        <v>6.6873596984729763E-2</v>
      </c>
    </row>
    <row r="27" spans="1:12">
      <c r="A27">
        <v>3</v>
      </c>
      <c r="B27">
        <v>8</v>
      </c>
      <c r="C27" s="3">
        <v>7.5851851851851781E-2</v>
      </c>
    </row>
    <row r="28" spans="1:12">
      <c r="A28">
        <v>5</v>
      </c>
      <c r="B28">
        <v>10</v>
      </c>
      <c r="C28" s="3">
        <v>4.6215673141326158E-2</v>
      </c>
    </row>
    <row r="29" spans="1:12">
      <c r="A29">
        <v>1</v>
      </c>
      <c r="B29">
        <v>7</v>
      </c>
      <c r="C29" s="3">
        <v>0.1055187637969095</v>
      </c>
    </row>
    <row r="30" spans="1:12">
      <c r="A30">
        <v>6</v>
      </c>
      <c r="B30">
        <v>18</v>
      </c>
      <c r="C30" s="3">
        <v>0.13725783689004839</v>
      </c>
    </row>
    <row r="31" spans="1:12">
      <c r="A31">
        <v>4</v>
      </c>
      <c r="B31">
        <v>16</v>
      </c>
      <c r="C31" s="3">
        <v>6.6873596984729763E-2</v>
      </c>
    </row>
    <row r="32" spans="1:12">
      <c r="A32">
        <v>3</v>
      </c>
      <c r="B32">
        <v>8</v>
      </c>
      <c r="C32" s="3">
        <v>7.5851851851851781E-2</v>
      </c>
    </row>
    <row r="33" spans="1:3">
      <c r="A33">
        <v>3</v>
      </c>
      <c r="B33">
        <v>11</v>
      </c>
      <c r="C33" s="3">
        <v>6.6196745102104174E-2</v>
      </c>
    </row>
    <row r="34" spans="1:3">
      <c r="A34">
        <v>4</v>
      </c>
      <c r="B34">
        <v>14</v>
      </c>
      <c r="C34" s="3">
        <v>0.1075979087750055</v>
      </c>
    </row>
    <row r="35" spans="1:3">
      <c r="A35">
        <v>1</v>
      </c>
      <c r="B35">
        <v>2</v>
      </c>
      <c r="C35" s="3">
        <v>3.0948801839242581E-3</v>
      </c>
    </row>
    <row r="36" spans="1:3">
      <c r="A36">
        <v>1</v>
      </c>
      <c r="B36">
        <v>2</v>
      </c>
      <c r="C36" s="3">
        <v>5.4287305122494509E-3</v>
      </c>
    </row>
    <row r="37" spans="1:3">
      <c r="A37">
        <v>6</v>
      </c>
      <c r="B37">
        <v>13</v>
      </c>
      <c r="C37" s="3">
        <v>3.4069400630914883E-2</v>
      </c>
    </row>
    <row r="38" spans="1:3">
      <c r="A38">
        <v>4</v>
      </c>
      <c r="B38">
        <v>16</v>
      </c>
      <c r="C38" s="3">
        <v>0.19710771194971641</v>
      </c>
    </row>
    <row r="39" spans="1:3">
      <c r="A39">
        <v>1</v>
      </c>
      <c r="B39">
        <v>8</v>
      </c>
      <c r="C39" s="3">
        <v>0.13101281121585701</v>
      </c>
    </row>
    <row r="40" spans="1:3">
      <c r="A40">
        <v>16</v>
      </c>
      <c r="B40">
        <v>18</v>
      </c>
      <c r="C40" s="3">
        <v>0.1147190008920607</v>
      </c>
    </row>
    <row r="41" spans="1:3">
      <c r="A41">
        <v>2</v>
      </c>
      <c r="B41">
        <v>4</v>
      </c>
      <c r="C41" s="3">
        <v>7.7417282364278833E-2</v>
      </c>
    </row>
    <row r="42" spans="1:3">
      <c r="A42">
        <v>2</v>
      </c>
      <c r="B42">
        <v>8</v>
      </c>
      <c r="C42" s="3">
        <v>4.6516956920256668E-2</v>
      </c>
    </row>
    <row r="43" spans="1:3">
      <c r="A43">
        <v>6</v>
      </c>
      <c r="B43">
        <v>18</v>
      </c>
      <c r="C43" s="3">
        <v>7.8306264501160183E-2</v>
      </c>
    </row>
    <row r="44" spans="1:3">
      <c r="A44">
        <v>6</v>
      </c>
      <c r="B44">
        <v>8</v>
      </c>
      <c r="C44" s="3">
        <v>0.10487444608567199</v>
      </c>
    </row>
    <row r="45" spans="1:3">
      <c r="A45">
        <v>1</v>
      </c>
      <c r="B45">
        <v>2</v>
      </c>
      <c r="C45" s="3">
        <v>3.5602663405353847E-2</v>
      </c>
    </row>
    <row r="46" spans="1:3">
      <c r="A46">
        <v>8</v>
      </c>
      <c r="B46">
        <v>19</v>
      </c>
      <c r="C46" s="3">
        <v>0.1085445167077819</v>
      </c>
    </row>
    <row r="47" spans="1:3">
      <c r="A47">
        <v>3</v>
      </c>
      <c r="B47">
        <v>16</v>
      </c>
      <c r="C47" s="3">
        <v>9.5839524517087604E-2</v>
      </c>
    </row>
    <row r="48" spans="1:3">
      <c r="A48">
        <v>8</v>
      </c>
      <c r="B48">
        <v>11</v>
      </c>
      <c r="C48" s="3">
        <v>3.6539494895217607E-2</v>
      </c>
    </row>
    <row r="49" spans="1:6">
      <c r="A49">
        <v>2</v>
      </c>
      <c r="B49">
        <v>19</v>
      </c>
      <c r="C49" s="3">
        <v>4.3304603741854159E-2</v>
      </c>
    </row>
    <row r="50" spans="1:6">
      <c r="A50">
        <v>7</v>
      </c>
      <c r="B50">
        <v>10</v>
      </c>
      <c r="C50" s="3">
        <v>2.4999999999999911E-2</v>
      </c>
    </row>
    <row r="51" spans="1:6">
      <c r="A51">
        <v>1</v>
      </c>
      <c r="B51">
        <v>2</v>
      </c>
      <c r="C51" s="3">
        <v>9.4408133623820473E-3</v>
      </c>
    </row>
    <row r="52" spans="1:6">
      <c r="A52">
        <v>1</v>
      </c>
      <c r="B52">
        <v>2</v>
      </c>
      <c r="C52" s="3">
        <v>5.7705363204344244E-3</v>
      </c>
    </row>
    <row r="53" spans="1:6">
      <c r="A53">
        <v>5</v>
      </c>
      <c r="B53">
        <v>7</v>
      </c>
      <c r="C53" s="3">
        <v>3.2355273592387088E-2</v>
      </c>
    </row>
    <row r="54" spans="1:6">
      <c r="A54">
        <v>2</v>
      </c>
      <c r="B54">
        <v>3</v>
      </c>
      <c r="C54" s="3">
        <v>5.9023715835371658E-2</v>
      </c>
    </row>
    <row r="55" spans="1:6">
      <c r="A55">
        <v>1</v>
      </c>
      <c r="B55">
        <v>14</v>
      </c>
      <c r="C55" s="3">
        <v>9.7475044039929543E-2</v>
      </c>
    </row>
    <row r="57" spans="1:6">
      <c r="C57" s="6">
        <v>53</v>
      </c>
      <c r="F57" s="6">
        <v>6</v>
      </c>
    </row>
  </sheetData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beat_up</vt:lpstr>
      <vt:lpstr>Sheet1</vt:lpstr>
      <vt:lpstr>beat_down</vt:lpstr>
      <vt:lpstr>miss_up</vt:lpstr>
      <vt:lpstr>miss_down</vt:lpstr>
      <vt:lpstr>summary</vt:lpstr>
      <vt:lpstr>average_retrace_rate</vt:lpstr>
      <vt:lpstr>recover_date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Dingming Xue</cp:lastModifiedBy>
  <dcterms:created xsi:type="dcterms:W3CDTF">2025-03-27T06:35:45Z</dcterms:created>
  <dcterms:modified xsi:type="dcterms:W3CDTF">2025-04-01T04:49:17Z</dcterms:modified>
</cp:coreProperties>
</file>