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/>
  <mc:AlternateContent xmlns:mc="http://schemas.openxmlformats.org/markup-compatibility/2006">
    <mc:Choice Requires="x15">
      <x15ac:absPath xmlns:x15ac="http://schemas.microsoft.com/office/spreadsheetml/2010/11/ac" url="C:\code\Consensus\progressive report\"/>
    </mc:Choice>
  </mc:AlternateContent>
  <xr:revisionPtr revIDLastSave="0" documentId="13_ncr:1_{24B1A464-F23D-4AA8-B3D5-60972302FF42}" xr6:coauthVersionLast="47" xr6:coauthVersionMax="47" xr10:uidLastSave="{00000000-0000-0000-0000-000000000000}"/>
  <bookViews>
    <workbookView xWindow="-120" yWindow="-120" windowWidth="29040" windowHeight="15720" activeTab="6" xr2:uid="{00000000-000D-0000-FFFF-FFFF00000000}"/>
  </bookViews>
  <sheets>
    <sheet name="summary" sheetId="6" r:id="rId1"/>
    <sheet name="analysis" sheetId="5" r:id="rId2"/>
    <sheet name="analysis on trough date2345" sheetId="7" r:id="rId3"/>
    <sheet name="group2-5" sheetId="8" r:id="rId4"/>
    <sheet name="group6-10" sheetId="9" r:id="rId5"/>
    <sheet name="group2-10" sheetId="11" r:id="rId6"/>
    <sheet name="group_analysis" sheetId="10" r:id="rId7"/>
    <sheet name="buy analysis" sheetId="12" r:id="rId8"/>
    <sheet name="buy analysis 1+2+3" sheetId="13" r:id="rId9"/>
    <sheet name="situation_1" sheetId="1" r:id="rId10"/>
    <sheet name="situation_2" sheetId="2" r:id="rId11"/>
    <sheet name="situation_3" sheetId="3" r:id="rId12"/>
    <sheet name="situation_4" sheetId="4" r:id="rId13"/>
  </sheets>
  <definedNames>
    <definedName name="_xlnm._FilterDatabase" localSheetId="1" hidden="1">analysis!$A$1:$G$85</definedName>
    <definedName name="_xlnm._FilterDatabase" localSheetId="9" hidden="1">situation_1!$E$1:$I$85</definedName>
    <definedName name="_xlchart.v1.0" hidden="1">analysis!$C$2:$C$85</definedName>
    <definedName name="_xlchart.v1.1" hidden="1">analysis!$E$2:$E$85</definedName>
  </definedNames>
  <calcPr calcId="191029"/>
  <pivotCaches>
    <pivotCache cacheId="0" r:id="rId14"/>
    <pivotCache cacheId="1" r:id="rId15"/>
    <pivotCache cacheId="2" r:id="rId16"/>
    <pivotCache cacheId="3" r:id="rId1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C2" i="12" l="1"/>
  <c r="Y13" i="5"/>
  <c r="X13" i="5"/>
  <c r="W13" i="5"/>
  <c r="V13" i="5"/>
  <c r="V22" i="5"/>
  <c r="V23" i="5"/>
  <c r="V24" i="5"/>
  <c r="V25" i="5"/>
  <c r="V26" i="5"/>
  <c r="V27" i="5"/>
  <c r="V28" i="5"/>
  <c r="V29" i="5"/>
  <c r="V30" i="5"/>
  <c r="V31" i="5"/>
  <c r="V32" i="5"/>
  <c r="V33" i="5"/>
  <c r="V34" i="5"/>
  <c r="V21" i="5"/>
  <c r="V20" i="5"/>
  <c r="M21" i="12"/>
  <c r="CZ86" i="12"/>
  <c r="CR2" i="12"/>
  <c r="CS2" i="12"/>
  <c r="CS86" i="12" s="1"/>
  <c r="CT2" i="12"/>
  <c r="CT86" i="12" s="1"/>
  <c r="CU2" i="12"/>
  <c r="CU86" i="12" s="1"/>
  <c r="CV2" i="12"/>
  <c r="CW2" i="12"/>
  <c r="CW86" i="12" s="1"/>
  <c r="CX2" i="12"/>
  <c r="CX86" i="12" s="1"/>
  <c r="CY2" i="12"/>
  <c r="CZ2" i="12"/>
  <c r="CR3" i="12"/>
  <c r="CR86" i="12" s="1"/>
  <c r="CS3" i="12"/>
  <c r="CT3" i="12"/>
  <c r="CU3" i="12"/>
  <c r="CV3" i="12"/>
  <c r="CW3" i="12"/>
  <c r="CX3" i="12"/>
  <c r="CY3" i="12"/>
  <c r="CZ3" i="12"/>
  <c r="CR4" i="12"/>
  <c r="CS4" i="12"/>
  <c r="CT4" i="12"/>
  <c r="CU4" i="12"/>
  <c r="CV4" i="12"/>
  <c r="CW4" i="12"/>
  <c r="CX4" i="12"/>
  <c r="CY4" i="12"/>
  <c r="CY86" i="12" s="1"/>
  <c r="CZ4" i="12"/>
  <c r="CR5" i="12"/>
  <c r="CS5" i="12"/>
  <c r="CT5" i="12"/>
  <c r="CU5" i="12"/>
  <c r="CV5" i="12"/>
  <c r="CW5" i="12"/>
  <c r="CX5" i="12"/>
  <c r="CY5" i="12"/>
  <c r="CZ5" i="12"/>
  <c r="CR6" i="12"/>
  <c r="CS6" i="12"/>
  <c r="CT6" i="12"/>
  <c r="CU6" i="12"/>
  <c r="CV6" i="12"/>
  <c r="CW6" i="12"/>
  <c r="CX6" i="12"/>
  <c r="CY6" i="12"/>
  <c r="CZ6" i="12"/>
  <c r="CR7" i="12"/>
  <c r="CS7" i="12"/>
  <c r="CT7" i="12"/>
  <c r="CU7" i="12"/>
  <c r="CV7" i="12"/>
  <c r="CW7" i="12"/>
  <c r="CX7" i="12"/>
  <c r="CY7" i="12"/>
  <c r="CZ7" i="12"/>
  <c r="CR8" i="12"/>
  <c r="CS8" i="12"/>
  <c r="CT8" i="12"/>
  <c r="CU8" i="12"/>
  <c r="CV8" i="12"/>
  <c r="CV86" i="12" s="1"/>
  <c r="CW8" i="12"/>
  <c r="CX8" i="12"/>
  <c r="CY8" i="12"/>
  <c r="CZ8" i="12"/>
  <c r="CR9" i="12"/>
  <c r="CS9" i="12"/>
  <c r="CT9" i="12"/>
  <c r="CU9" i="12"/>
  <c r="CV9" i="12"/>
  <c r="CW9" i="12"/>
  <c r="CX9" i="12"/>
  <c r="CY9" i="12"/>
  <c r="CZ9" i="12"/>
  <c r="CR10" i="12"/>
  <c r="CS10" i="12"/>
  <c r="CT10" i="12"/>
  <c r="CU10" i="12"/>
  <c r="CV10" i="12"/>
  <c r="CW10" i="12"/>
  <c r="CX10" i="12"/>
  <c r="CY10" i="12"/>
  <c r="CZ10" i="12"/>
  <c r="CR11" i="12"/>
  <c r="CS11" i="12"/>
  <c r="CT11" i="12"/>
  <c r="CU11" i="12"/>
  <c r="CV11" i="12"/>
  <c r="CW11" i="12"/>
  <c r="CX11" i="12"/>
  <c r="CY11" i="12"/>
  <c r="CZ11" i="12"/>
  <c r="CR12" i="12"/>
  <c r="CS12" i="12"/>
  <c r="CT12" i="12"/>
  <c r="CU12" i="12"/>
  <c r="CV12" i="12"/>
  <c r="CW12" i="12"/>
  <c r="CX12" i="12"/>
  <c r="CY12" i="12"/>
  <c r="CZ12" i="12"/>
  <c r="CR13" i="12"/>
  <c r="CS13" i="12"/>
  <c r="CT13" i="12"/>
  <c r="CU13" i="12"/>
  <c r="CV13" i="12"/>
  <c r="CW13" i="12"/>
  <c r="CX13" i="12"/>
  <c r="CY13" i="12"/>
  <c r="CZ13" i="12"/>
  <c r="CR14" i="12"/>
  <c r="CS14" i="12"/>
  <c r="CT14" i="12"/>
  <c r="CU14" i="12"/>
  <c r="CV14" i="12"/>
  <c r="CW14" i="12"/>
  <c r="CX14" i="12"/>
  <c r="CY14" i="12"/>
  <c r="CZ14" i="12"/>
  <c r="CR15" i="12"/>
  <c r="CS15" i="12"/>
  <c r="CT15" i="12"/>
  <c r="CU15" i="12"/>
  <c r="CV15" i="12"/>
  <c r="CW15" i="12"/>
  <c r="CX15" i="12"/>
  <c r="CY15" i="12"/>
  <c r="CZ15" i="12"/>
  <c r="CR16" i="12"/>
  <c r="CS16" i="12"/>
  <c r="CT16" i="12"/>
  <c r="CU16" i="12"/>
  <c r="CV16" i="12"/>
  <c r="CW16" i="12"/>
  <c r="CX16" i="12"/>
  <c r="CY16" i="12"/>
  <c r="CZ16" i="12"/>
  <c r="CR17" i="12"/>
  <c r="CS17" i="12"/>
  <c r="CT17" i="12"/>
  <c r="CU17" i="12"/>
  <c r="CV17" i="12"/>
  <c r="CW17" i="12"/>
  <c r="CX17" i="12"/>
  <c r="CY17" i="12"/>
  <c r="CZ17" i="12"/>
  <c r="CR18" i="12"/>
  <c r="CS18" i="12"/>
  <c r="CT18" i="12"/>
  <c r="CU18" i="12"/>
  <c r="CV18" i="12"/>
  <c r="CW18" i="12"/>
  <c r="CX18" i="12"/>
  <c r="CY18" i="12"/>
  <c r="CZ18" i="12"/>
  <c r="CR19" i="12"/>
  <c r="CS19" i="12"/>
  <c r="CT19" i="12"/>
  <c r="CU19" i="12"/>
  <c r="CV19" i="12"/>
  <c r="CW19" i="12"/>
  <c r="CX19" i="12"/>
  <c r="CY19" i="12"/>
  <c r="CZ19" i="12"/>
  <c r="CR20" i="12"/>
  <c r="CS20" i="12"/>
  <c r="CT20" i="12"/>
  <c r="CU20" i="12"/>
  <c r="CV20" i="12"/>
  <c r="CW20" i="12"/>
  <c r="CX20" i="12"/>
  <c r="CY20" i="12"/>
  <c r="CZ20" i="12"/>
  <c r="CR21" i="12"/>
  <c r="CS21" i="12"/>
  <c r="CT21" i="12"/>
  <c r="CU21" i="12"/>
  <c r="CV21" i="12"/>
  <c r="CW21" i="12"/>
  <c r="CX21" i="12"/>
  <c r="CY21" i="12"/>
  <c r="CZ21" i="12"/>
  <c r="CR22" i="12"/>
  <c r="CS22" i="12"/>
  <c r="CT22" i="12"/>
  <c r="CU22" i="12"/>
  <c r="CV22" i="12"/>
  <c r="CW22" i="12"/>
  <c r="CX22" i="12"/>
  <c r="CY22" i="12"/>
  <c r="CZ22" i="12"/>
  <c r="CR23" i="12"/>
  <c r="CS23" i="12"/>
  <c r="CT23" i="12"/>
  <c r="CU23" i="12"/>
  <c r="CV23" i="12"/>
  <c r="CW23" i="12"/>
  <c r="CX23" i="12"/>
  <c r="CY23" i="12"/>
  <c r="CZ23" i="12"/>
  <c r="CR24" i="12"/>
  <c r="CS24" i="12"/>
  <c r="CT24" i="12"/>
  <c r="CU24" i="12"/>
  <c r="CV24" i="12"/>
  <c r="CW24" i="12"/>
  <c r="CX24" i="12"/>
  <c r="CY24" i="12"/>
  <c r="CZ24" i="12"/>
  <c r="CR25" i="12"/>
  <c r="CS25" i="12"/>
  <c r="CT25" i="12"/>
  <c r="CU25" i="12"/>
  <c r="CV25" i="12"/>
  <c r="CW25" i="12"/>
  <c r="CX25" i="12"/>
  <c r="CY25" i="12"/>
  <c r="CZ25" i="12"/>
  <c r="CR26" i="12"/>
  <c r="CS26" i="12"/>
  <c r="CT26" i="12"/>
  <c r="CU26" i="12"/>
  <c r="CV26" i="12"/>
  <c r="CW26" i="12"/>
  <c r="CX26" i="12"/>
  <c r="CY26" i="12"/>
  <c r="CZ26" i="12"/>
  <c r="CR27" i="12"/>
  <c r="CS27" i="12"/>
  <c r="CT27" i="12"/>
  <c r="CU27" i="12"/>
  <c r="CV27" i="12"/>
  <c r="CW27" i="12"/>
  <c r="CX27" i="12"/>
  <c r="CY27" i="12"/>
  <c r="CZ27" i="12"/>
  <c r="CR28" i="12"/>
  <c r="CS28" i="12"/>
  <c r="CT28" i="12"/>
  <c r="CU28" i="12"/>
  <c r="CV28" i="12"/>
  <c r="CW28" i="12"/>
  <c r="CX28" i="12"/>
  <c r="CY28" i="12"/>
  <c r="CZ28" i="12"/>
  <c r="CR29" i="12"/>
  <c r="CS29" i="12"/>
  <c r="CT29" i="12"/>
  <c r="CU29" i="12"/>
  <c r="CV29" i="12"/>
  <c r="CW29" i="12"/>
  <c r="CX29" i="12"/>
  <c r="CY29" i="12"/>
  <c r="CZ29" i="12"/>
  <c r="CR30" i="12"/>
  <c r="CS30" i="12"/>
  <c r="CT30" i="12"/>
  <c r="CU30" i="12"/>
  <c r="CV30" i="12"/>
  <c r="CW30" i="12"/>
  <c r="CX30" i="12"/>
  <c r="CY30" i="12"/>
  <c r="CZ30" i="12"/>
  <c r="CR31" i="12"/>
  <c r="CS31" i="12"/>
  <c r="CT31" i="12"/>
  <c r="CU31" i="12"/>
  <c r="CV31" i="12"/>
  <c r="CW31" i="12"/>
  <c r="CX31" i="12"/>
  <c r="CY31" i="12"/>
  <c r="CZ31" i="12"/>
  <c r="CR32" i="12"/>
  <c r="CS32" i="12"/>
  <c r="CT32" i="12"/>
  <c r="CU32" i="12"/>
  <c r="CV32" i="12"/>
  <c r="CW32" i="12"/>
  <c r="CX32" i="12"/>
  <c r="CY32" i="12"/>
  <c r="CZ32" i="12"/>
  <c r="CR33" i="12"/>
  <c r="CS33" i="12"/>
  <c r="CT33" i="12"/>
  <c r="CU33" i="12"/>
  <c r="CV33" i="12"/>
  <c r="CW33" i="12"/>
  <c r="CX33" i="12"/>
  <c r="CY33" i="12"/>
  <c r="CZ33" i="12"/>
  <c r="CR34" i="12"/>
  <c r="CS34" i="12"/>
  <c r="CT34" i="12"/>
  <c r="CU34" i="12"/>
  <c r="CV34" i="12"/>
  <c r="CW34" i="12"/>
  <c r="CX34" i="12"/>
  <c r="CY34" i="12"/>
  <c r="CZ34" i="12"/>
  <c r="CR35" i="12"/>
  <c r="CS35" i="12"/>
  <c r="CT35" i="12"/>
  <c r="CU35" i="12"/>
  <c r="CV35" i="12"/>
  <c r="CW35" i="12"/>
  <c r="CX35" i="12"/>
  <c r="CY35" i="12"/>
  <c r="CZ35" i="12"/>
  <c r="CR36" i="12"/>
  <c r="CS36" i="12"/>
  <c r="CT36" i="12"/>
  <c r="CU36" i="12"/>
  <c r="CV36" i="12"/>
  <c r="CW36" i="12"/>
  <c r="CX36" i="12"/>
  <c r="CY36" i="12"/>
  <c r="CZ36" i="12"/>
  <c r="CR37" i="12"/>
  <c r="CS37" i="12"/>
  <c r="CT37" i="12"/>
  <c r="CU37" i="12"/>
  <c r="CV37" i="12"/>
  <c r="CW37" i="12"/>
  <c r="CX37" i="12"/>
  <c r="CY37" i="12"/>
  <c r="CZ37" i="12"/>
  <c r="CR38" i="12"/>
  <c r="CS38" i="12"/>
  <c r="CT38" i="12"/>
  <c r="CU38" i="12"/>
  <c r="CV38" i="12"/>
  <c r="CW38" i="12"/>
  <c r="CX38" i="12"/>
  <c r="CY38" i="12"/>
  <c r="CZ38" i="12"/>
  <c r="CR39" i="12"/>
  <c r="CS39" i="12"/>
  <c r="CT39" i="12"/>
  <c r="CU39" i="12"/>
  <c r="CV39" i="12"/>
  <c r="CW39" i="12"/>
  <c r="CX39" i="12"/>
  <c r="CY39" i="12"/>
  <c r="CZ39" i="12"/>
  <c r="CR40" i="12"/>
  <c r="CS40" i="12"/>
  <c r="CT40" i="12"/>
  <c r="CU40" i="12"/>
  <c r="CV40" i="12"/>
  <c r="CW40" i="12"/>
  <c r="CX40" i="12"/>
  <c r="CY40" i="12"/>
  <c r="CZ40" i="12"/>
  <c r="CR41" i="12"/>
  <c r="CS41" i="12"/>
  <c r="CT41" i="12"/>
  <c r="CU41" i="12"/>
  <c r="CV41" i="12"/>
  <c r="CW41" i="12"/>
  <c r="CX41" i="12"/>
  <c r="CY41" i="12"/>
  <c r="CZ41" i="12"/>
  <c r="CR42" i="12"/>
  <c r="CS42" i="12"/>
  <c r="CT42" i="12"/>
  <c r="CU42" i="12"/>
  <c r="CV42" i="12"/>
  <c r="CW42" i="12"/>
  <c r="CX42" i="12"/>
  <c r="CY42" i="12"/>
  <c r="CZ42" i="12"/>
  <c r="CR43" i="12"/>
  <c r="CS43" i="12"/>
  <c r="CT43" i="12"/>
  <c r="CU43" i="12"/>
  <c r="CV43" i="12"/>
  <c r="CW43" i="12"/>
  <c r="CX43" i="12"/>
  <c r="CY43" i="12"/>
  <c r="CZ43" i="12"/>
  <c r="CR44" i="12"/>
  <c r="CS44" i="12"/>
  <c r="CT44" i="12"/>
  <c r="CU44" i="12"/>
  <c r="CV44" i="12"/>
  <c r="CW44" i="12"/>
  <c r="CX44" i="12"/>
  <c r="CY44" i="12"/>
  <c r="CZ44" i="12"/>
  <c r="CR45" i="12"/>
  <c r="CS45" i="12"/>
  <c r="CT45" i="12"/>
  <c r="CU45" i="12"/>
  <c r="CV45" i="12"/>
  <c r="CW45" i="12"/>
  <c r="CX45" i="12"/>
  <c r="CY45" i="12"/>
  <c r="CZ45" i="12"/>
  <c r="CR46" i="12"/>
  <c r="CS46" i="12"/>
  <c r="CT46" i="12"/>
  <c r="CU46" i="12"/>
  <c r="CV46" i="12"/>
  <c r="CW46" i="12"/>
  <c r="CX46" i="12"/>
  <c r="CY46" i="12"/>
  <c r="CZ46" i="12"/>
  <c r="CR47" i="12"/>
  <c r="CS47" i="12"/>
  <c r="CT47" i="12"/>
  <c r="CU47" i="12"/>
  <c r="CV47" i="12"/>
  <c r="CW47" i="12"/>
  <c r="CX47" i="12"/>
  <c r="CY47" i="12"/>
  <c r="CZ47" i="12"/>
  <c r="CR48" i="12"/>
  <c r="CS48" i="12"/>
  <c r="CT48" i="12"/>
  <c r="CU48" i="12"/>
  <c r="CV48" i="12"/>
  <c r="CW48" i="12"/>
  <c r="CX48" i="12"/>
  <c r="CY48" i="12"/>
  <c r="CZ48" i="12"/>
  <c r="CR49" i="12"/>
  <c r="CS49" i="12"/>
  <c r="CT49" i="12"/>
  <c r="CU49" i="12"/>
  <c r="CV49" i="12"/>
  <c r="CW49" i="12"/>
  <c r="CX49" i="12"/>
  <c r="CY49" i="12"/>
  <c r="CZ49" i="12"/>
  <c r="CR50" i="12"/>
  <c r="CS50" i="12"/>
  <c r="CT50" i="12"/>
  <c r="CU50" i="12"/>
  <c r="CV50" i="12"/>
  <c r="CW50" i="12"/>
  <c r="CX50" i="12"/>
  <c r="CY50" i="12"/>
  <c r="CZ50" i="12"/>
  <c r="CR51" i="12"/>
  <c r="CS51" i="12"/>
  <c r="CT51" i="12"/>
  <c r="CU51" i="12"/>
  <c r="CV51" i="12"/>
  <c r="CW51" i="12"/>
  <c r="CX51" i="12"/>
  <c r="CY51" i="12"/>
  <c r="CZ51" i="12"/>
  <c r="CR52" i="12"/>
  <c r="CS52" i="12"/>
  <c r="CT52" i="12"/>
  <c r="CU52" i="12"/>
  <c r="CV52" i="12"/>
  <c r="CW52" i="12"/>
  <c r="CX52" i="12"/>
  <c r="CY52" i="12"/>
  <c r="CZ52" i="12"/>
  <c r="CR53" i="12"/>
  <c r="CS53" i="12"/>
  <c r="CT53" i="12"/>
  <c r="CU53" i="12"/>
  <c r="CV53" i="12"/>
  <c r="CW53" i="12"/>
  <c r="CX53" i="12"/>
  <c r="CY53" i="12"/>
  <c r="CZ53" i="12"/>
  <c r="CR54" i="12"/>
  <c r="CS54" i="12"/>
  <c r="CT54" i="12"/>
  <c r="CU54" i="12"/>
  <c r="CV54" i="12"/>
  <c r="CW54" i="12"/>
  <c r="CX54" i="12"/>
  <c r="CY54" i="12"/>
  <c r="CZ54" i="12"/>
  <c r="CR55" i="12"/>
  <c r="CS55" i="12"/>
  <c r="CT55" i="12"/>
  <c r="CU55" i="12"/>
  <c r="CV55" i="12"/>
  <c r="CW55" i="12"/>
  <c r="CX55" i="12"/>
  <c r="CY55" i="12"/>
  <c r="CZ55" i="12"/>
  <c r="CR56" i="12"/>
  <c r="CS56" i="12"/>
  <c r="CT56" i="12"/>
  <c r="CU56" i="12"/>
  <c r="CV56" i="12"/>
  <c r="CW56" i="12"/>
  <c r="CX56" i="12"/>
  <c r="CY56" i="12"/>
  <c r="CZ56" i="12"/>
  <c r="CR57" i="12"/>
  <c r="CS57" i="12"/>
  <c r="CT57" i="12"/>
  <c r="CU57" i="12"/>
  <c r="CV57" i="12"/>
  <c r="CW57" i="12"/>
  <c r="CX57" i="12"/>
  <c r="CY57" i="12"/>
  <c r="CZ57" i="12"/>
  <c r="CR58" i="12"/>
  <c r="CS58" i="12"/>
  <c r="CT58" i="12"/>
  <c r="CU58" i="12"/>
  <c r="CV58" i="12"/>
  <c r="CW58" i="12"/>
  <c r="CX58" i="12"/>
  <c r="CY58" i="12"/>
  <c r="CZ58" i="12"/>
  <c r="CR59" i="12"/>
  <c r="CS59" i="12"/>
  <c r="CT59" i="12"/>
  <c r="CU59" i="12"/>
  <c r="CV59" i="12"/>
  <c r="CW59" i="12"/>
  <c r="CX59" i="12"/>
  <c r="CY59" i="12"/>
  <c r="CZ59" i="12"/>
  <c r="CR60" i="12"/>
  <c r="CS60" i="12"/>
  <c r="CT60" i="12"/>
  <c r="CU60" i="12"/>
  <c r="CV60" i="12"/>
  <c r="CW60" i="12"/>
  <c r="CX60" i="12"/>
  <c r="CY60" i="12"/>
  <c r="CZ60" i="12"/>
  <c r="CR61" i="12"/>
  <c r="CS61" i="12"/>
  <c r="CT61" i="12"/>
  <c r="CU61" i="12"/>
  <c r="CV61" i="12"/>
  <c r="CW61" i="12"/>
  <c r="CX61" i="12"/>
  <c r="CY61" i="12"/>
  <c r="CZ61" i="12"/>
  <c r="CR62" i="12"/>
  <c r="CS62" i="12"/>
  <c r="CT62" i="12"/>
  <c r="CU62" i="12"/>
  <c r="CV62" i="12"/>
  <c r="CW62" i="12"/>
  <c r="CX62" i="12"/>
  <c r="CY62" i="12"/>
  <c r="CZ62" i="12"/>
  <c r="CR63" i="12"/>
  <c r="CS63" i="12"/>
  <c r="CT63" i="12"/>
  <c r="CU63" i="12"/>
  <c r="CV63" i="12"/>
  <c r="CW63" i="12"/>
  <c r="CX63" i="12"/>
  <c r="CY63" i="12"/>
  <c r="CZ63" i="12"/>
  <c r="CR64" i="12"/>
  <c r="CS64" i="12"/>
  <c r="CT64" i="12"/>
  <c r="CU64" i="12"/>
  <c r="CV64" i="12"/>
  <c r="CW64" i="12"/>
  <c r="CX64" i="12"/>
  <c r="CY64" i="12"/>
  <c r="CZ64" i="12"/>
  <c r="CR65" i="12"/>
  <c r="CS65" i="12"/>
  <c r="CT65" i="12"/>
  <c r="CU65" i="12"/>
  <c r="CV65" i="12"/>
  <c r="CW65" i="12"/>
  <c r="CX65" i="12"/>
  <c r="CY65" i="12"/>
  <c r="CZ65" i="12"/>
  <c r="CR66" i="12"/>
  <c r="CS66" i="12"/>
  <c r="CT66" i="12"/>
  <c r="CU66" i="12"/>
  <c r="CV66" i="12"/>
  <c r="CW66" i="12"/>
  <c r="CX66" i="12"/>
  <c r="CY66" i="12"/>
  <c r="CZ66" i="12"/>
  <c r="CR67" i="12"/>
  <c r="CS67" i="12"/>
  <c r="CT67" i="12"/>
  <c r="CU67" i="12"/>
  <c r="CV67" i="12"/>
  <c r="CW67" i="12"/>
  <c r="CX67" i="12"/>
  <c r="CY67" i="12"/>
  <c r="CZ67" i="12"/>
  <c r="CR68" i="12"/>
  <c r="CS68" i="12"/>
  <c r="CT68" i="12"/>
  <c r="CU68" i="12"/>
  <c r="CV68" i="12"/>
  <c r="CW68" i="12"/>
  <c r="CX68" i="12"/>
  <c r="CY68" i="12"/>
  <c r="CZ68" i="12"/>
  <c r="CR69" i="12"/>
  <c r="CS69" i="12"/>
  <c r="CT69" i="12"/>
  <c r="CU69" i="12"/>
  <c r="CV69" i="12"/>
  <c r="CW69" i="12"/>
  <c r="CX69" i="12"/>
  <c r="CY69" i="12"/>
  <c r="CZ69" i="12"/>
  <c r="CR70" i="12"/>
  <c r="CS70" i="12"/>
  <c r="CT70" i="12"/>
  <c r="CU70" i="12"/>
  <c r="CV70" i="12"/>
  <c r="CW70" i="12"/>
  <c r="CX70" i="12"/>
  <c r="CY70" i="12"/>
  <c r="CZ70" i="12"/>
  <c r="CR71" i="12"/>
  <c r="CS71" i="12"/>
  <c r="CT71" i="12"/>
  <c r="CU71" i="12"/>
  <c r="CV71" i="12"/>
  <c r="CW71" i="12"/>
  <c r="CX71" i="12"/>
  <c r="CY71" i="12"/>
  <c r="CZ71" i="12"/>
  <c r="CR72" i="12"/>
  <c r="CS72" i="12"/>
  <c r="CT72" i="12"/>
  <c r="CU72" i="12"/>
  <c r="CV72" i="12"/>
  <c r="CW72" i="12"/>
  <c r="CX72" i="12"/>
  <c r="CY72" i="12"/>
  <c r="CZ72" i="12"/>
  <c r="CR73" i="12"/>
  <c r="CS73" i="12"/>
  <c r="CT73" i="12"/>
  <c r="CU73" i="12"/>
  <c r="CV73" i="12"/>
  <c r="CW73" i="12"/>
  <c r="CX73" i="12"/>
  <c r="CY73" i="12"/>
  <c r="CZ73" i="12"/>
  <c r="CR74" i="12"/>
  <c r="CS74" i="12"/>
  <c r="CT74" i="12"/>
  <c r="CU74" i="12"/>
  <c r="CV74" i="12"/>
  <c r="CW74" i="12"/>
  <c r="CX74" i="12"/>
  <c r="CY74" i="12"/>
  <c r="CZ74" i="12"/>
  <c r="CR75" i="12"/>
  <c r="CS75" i="12"/>
  <c r="CT75" i="12"/>
  <c r="CU75" i="12"/>
  <c r="CV75" i="12"/>
  <c r="CW75" i="12"/>
  <c r="CX75" i="12"/>
  <c r="CY75" i="12"/>
  <c r="CZ75" i="12"/>
  <c r="CR76" i="12"/>
  <c r="CS76" i="12"/>
  <c r="CT76" i="12"/>
  <c r="CU76" i="12"/>
  <c r="CV76" i="12"/>
  <c r="CW76" i="12"/>
  <c r="CX76" i="12"/>
  <c r="CY76" i="12"/>
  <c r="CZ76" i="12"/>
  <c r="CR77" i="12"/>
  <c r="CS77" i="12"/>
  <c r="CT77" i="12"/>
  <c r="CU77" i="12"/>
  <c r="CV77" i="12"/>
  <c r="CW77" i="12"/>
  <c r="CX77" i="12"/>
  <c r="CY77" i="12"/>
  <c r="CZ77" i="12"/>
  <c r="CR78" i="12"/>
  <c r="CS78" i="12"/>
  <c r="CT78" i="12"/>
  <c r="CU78" i="12"/>
  <c r="CV78" i="12"/>
  <c r="CW78" i="12"/>
  <c r="CX78" i="12"/>
  <c r="CY78" i="12"/>
  <c r="CZ78" i="12"/>
  <c r="CR79" i="12"/>
  <c r="CS79" i="12"/>
  <c r="CT79" i="12"/>
  <c r="CU79" i="12"/>
  <c r="CV79" i="12"/>
  <c r="CW79" i="12"/>
  <c r="CX79" i="12"/>
  <c r="CY79" i="12"/>
  <c r="CZ79" i="12"/>
  <c r="CR80" i="12"/>
  <c r="CS80" i="12"/>
  <c r="CT80" i="12"/>
  <c r="CU80" i="12"/>
  <c r="CV80" i="12"/>
  <c r="CW80" i="12"/>
  <c r="CX80" i="12"/>
  <c r="CY80" i="12"/>
  <c r="CZ80" i="12"/>
  <c r="CR81" i="12"/>
  <c r="CS81" i="12"/>
  <c r="CT81" i="12"/>
  <c r="CU81" i="12"/>
  <c r="CV81" i="12"/>
  <c r="CW81" i="12"/>
  <c r="CX81" i="12"/>
  <c r="CY81" i="12"/>
  <c r="CZ81" i="12"/>
  <c r="CR82" i="12"/>
  <c r="CS82" i="12"/>
  <c r="CT82" i="12"/>
  <c r="CU82" i="12"/>
  <c r="CV82" i="12"/>
  <c r="CW82" i="12"/>
  <c r="CX82" i="12"/>
  <c r="CY82" i="12"/>
  <c r="CZ82" i="12"/>
  <c r="CR83" i="12"/>
  <c r="CS83" i="12"/>
  <c r="CT83" i="12"/>
  <c r="CU83" i="12"/>
  <c r="CV83" i="12"/>
  <c r="CW83" i="12"/>
  <c r="CX83" i="12"/>
  <c r="CY83" i="12"/>
  <c r="CZ83" i="12"/>
  <c r="CR84" i="12"/>
  <c r="CS84" i="12"/>
  <c r="CT84" i="12"/>
  <c r="CU84" i="12"/>
  <c r="CV84" i="12"/>
  <c r="CW84" i="12"/>
  <c r="CX84" i="12"/>
  <c r="CY84" i="12"/>
  <c r="CZ84" i="12"/>
  <c r="CR85" i="12"/>
  <c r="CS85" i="12"/>
  <c r="CT85" i="12"/>
  <c r="CU85" i="12"/>
  <c r="CV85" i="12"/>
  <c r="CW85" i="12"/>
  <c r="CX85" i="12"/>
  <c r="CY85" i="12"/>
  <c r="CZ85" i="12"/>
  <c r="CQ3" i="12"/>
  <c r="CQ4" i="12"/>
  <c r="CQ5" i="12"/>
  <c r="CQ6" i="12"/>
  <c r="CQ7" i="12"/>
  <c r="CQ8" i="12"/>
  <c r="CQ9" i="12"/>
  <c r="CQ10" i="12"/>
  <c r="CQ11" i="12"/>
  <c r="CQ12" i="12"/>
  <c r="CQ13" i="12"/>
  <c r="CQ14" i="12"/>
  <c r="CQ15" i="12"/>
  <c r="CQ16" i="12"/>
  <c r="CQ17" i="12"/>
  <c r="CQ18" i="12"/>
  <c r="CQ19" i="12"/>
  <c r="CQ20" i="12"/>
  <c r="CQ21" i="12"/>
  <c r="CQ22" i="12"/>
  <c r="CQ23" i="12"/>
  <c r="CQ24" i="12"/>
  <c r="CQ25" i="12"/>
  <c r="CQ26" i="12"/>
  <c r="CQ27" i="12"/>
  <c r="CQ28" i="12"/>
  <c r="CQ29" i="12"/>
  <c r="CQ30" i="12"/>
  <c r="CQ31" i="12"/>
  <c r="CQ32" i="12"/>
  <c r="CQ33" i="12"/>
  <c r="CQ34" i="12"/>
  <c r="CQ35" i="12"/>
  <c r="CQ36" i="12"/>
  <c r="CQ37" i="12"/>
  <c r="CQ38" i="12"/>
  <c r="CQ39" i="12"/>
  <c r="CQ40" i="12"/>
  <c r="CQ41" i="12"/>
  <c r="CQ42" i="12"/>
  <c r="CQ43" i="12"/>
  <c r="CQ44" i="12"/>
  <c r="CQ45" i="12"/>
  <c r="CQ46" i="12"/>
  <c r="CQ47" i="12"/>
  <c r="CQ48" i="12"/>
  <c r="CQ49" i="12"/>
  <c r="CQ50" i="12"/>
  <c r="CQ51" i="12"/>
  <c r="CQ52" i="12"/>
  <c r="CQ53" i="12"/>
  <c r="CQ54" i="12"/>
  <c r="CQ55" i="12"/>
  <c r="CQ56" i="12"/>
  <c r="CQ57" i="12"/>
  <c r="CQ58" i="12"/>
  <c r="CQ59" i="12"/>
  <c r="CQ60" i="12"/>
  <c r="CQ61" i="12"/>
  <c r="CQ62" i="12"/>
  <c r="CQ63" i="12"/>
  <c r="CQ64" i="12"/>
  <c r="CQ65" i="12"/>
  <c r="CQ66" i="12"/>
  <c r="CQ67" i="12"/>
  <c r="CQ68" i="12"/>
  <c r="CQ69" i="12"/>
  <c r="CQ70" i="12"/>
  <c r="CQ71" i="12"/>
  <c r="CQ72" i="12"/>
  <c r="CQ73" i="12"/>
  <c r="CQ74" i="12"/>
  <c r="CQ75" i="12"/>
  <c r="CQ76" i="12"/>
  <c r="CQ77" i="12"/>
  <c r="CQ78" i="12"/>
  <c r="CQ79" i="12"/>
  <c r="CQ80" i="12"/>
  <c r="CQ81" i="12"/>
  <c r="CQ82" i="12"/>
  <c r="CQ83" i="12"/>
  <c r="CQ84" i="12"/>
  <c r="CQ85" i="12"/>
  <c r="CQ2" i="12"/>
  <c r="CQ86" i="12" s="1"/>
  <c r="M39" i="12"/>
  <c r="CF2" i="12"/>
  <c r="BX2" i="12"/>
  <c r="BY2" i="12"/>
  <c r="BZ2" i="12"/>
  <c r="CA2" i="12"/>
  <c r="CB2" i="12"/>
  <c r="CC2" i="12"/>
  <c r="CD2" i="12"/>
  <c r="CE2" i="12"/>
  <c r="CG2" i="12"/>
  <c r="CH2" i="12"/>
  <c r="CI2" i="12"/>
  <c r="CJ2" i="12"/>
  <c r="CK2" i="12"/>
  <c r="CL2" i="12"/>
  <c r="CM2" i="12"/>
  <c r="CN2" i="12"/>
  <c r="BX3" i="12"/>
  <c r="BY3" i="12"/>
  <c r="BZ3" i="12"/>
  <c r="CA3" i="12"/>
  <c r="CB3" i="12"/>
  <c r="CC3" i="12"/>
  <c r="CD3" i="12"/>
  <c r="CE3" i="12"/>
  <c r="CF3" i="12"/>
  <c r="CG3" i="12"/>
  <c r="CH3" i="12"/>
  <c r="CI3" i="12"/>
  <c r="CJ3" i="12"/>
  <c r="CK3" i="12"/>
  <c r="CL3" i="12"/>
  <c r="CM3" i="12"/>
  <c r="CN3" i="12"/>
  <c r="BX4" i="12"/>
  <c r="BY4" i="12"/>
  <c r="BZ4" i="12"/>
  <c r="CA4" i="12"/>
  <c r="CB4" i="12"/>
  <c r="CC4" i="12"/>
  <c r="CD4" i="12"/>
  <c r="CE4" i="12"/>
  <c r="CF4" i="12"/>
  <c r="CG4" i="12"/>
  <c r="CH4" i="12"/>
  <c r="CI4" i="12"/>
  <c r="CJ4" i="12"/>
  <c r="CK4" i="12"/>
  <c r="CL4" i="12"/>
  <c r="CM4" i="12"/>
  <c r="CN4" i="12"/>
  <c r="BX5" i="12"/>
  <c r="BY5" i="12"/>
  <c r="BZ5" i="12"/>
  <c r="CA5" i="12"/>
  <c r="CB5" i="12"/>
  <c r="CC5" i="12"/>
  <c r="CD5" i="12"/>
  <c r="CE5" i="12"/>
  <c r="CF5" i="12"/>
  <c r="CG5" i="12"/>
  <c r="CH5" i="12"/>
  <c r="CI5" i="12"/>
  <c r="CJ5" i="12"/>
  <c r="CK5" i="12"/>
  <c r="CL5" i="12"/>
  <c r="CM5" i="12"/>
  <c r="CN5" i="12"/>
  <c r="BX6" i="12"/>
  <c r="BY6" i="12"/>
  <c r="BZ6" i="12"/>
  <c r="CA6" i="12"/>
  <c r="CB6" i="12"/>
  <c r="CC6" i="12"/>
  <c r="CD6" i="12"/>
  <c r="CE6" i="12"/>
  <c r="CF6" i="12"/>
  <c r="CG6" i="12"/>
  <c r="CH6" i="12"/>
  <c r="CI6" i="12"/>
  <c r="CJ6" i="12"/>
  <c r="CK6" i="12"/>
  <c r="CL6" i="12"/>
  <c r="CM6" i="12"/>
  <c r="CN6" i="12"/>
  <c r="BX7" i="12"/>
  <c r="BY7" i="12"/>
  <c r="BZ7" i="12"/>
  <c r="CA7" i="12"/>
  <c r="CB7" i="12"/>
  <c r="CC7" i="12"/>
  <c r="CD7" i="12"/>
  <c r="CE7" i="12"/>
  <c r="CF7" i="12"/>
  <c r="CG7" i="12"/>
  <c r="CH7" i="12"/>
  <c r="CI7" i="12"/>
  <c r="CJ7" i="12"/>
  <c r="CK7" i="12"/>
  <c r="CL7" i="12"/>
  <c r="CM7" i="12"/>
  <c r="CN7" i="12"/>
  <c r="BX8" i="12"/>
  <c r="BY8" i="12"/>
  <c r="BZ8" i="12"/>
  <c r="CA8" i="12"/>
  <c r="CB8" i="12"/>
  <c r="CC8" i="12"/>
  <c r="CD8" i="12"/>
  <c r="CE8" i="12"/>
  <c r="CF8" i="12"/>
  <c r="CG8" i="12"/>
  <c r="CH8" i="12"/>
  <c r="CI8" i="12"/>
  <c r="CJ8" i="12"/>
  <c r="CK8" i="12"/>
  <c r="CL8" i="12"/>
  <c r="CM8" i="12"/>
  <c r="CN8" i="12"/>
  <c r="BX9" i="12"/>
  <c r="BY9" i="12"/>
  <c r="BZ9" i="12"/>
  <c r="CA9" i="12"/>
  <c r="CB9" i="12"/>
  <c r="CC9" i="12"/>
  <c r="CD9" i="12"/>
  <c r="CE9" i="12"/>
  <c r="CF9" i="12"/>
  <c r="CG9" i="12"/>
  <c r="CH9" i="12"/>
  <c r="CI9" i="12"/>
  <c r="CJ9" i="12"/>
  <c r="CK9" i="12"/>
  <c r="CL9" i="12"/>
  <c r="CM9" i="12"/>
  <c r="CN9" i="12"/>
  <c r="BX10" i="12"/>
  <c r="BY10" i="12"/>
  <c r="BZ10" i="12"/>
  <c r="CA10" i="12"/>
  <c r="CB10" i="12"/>
  <c r="CC10" i="12"/>
  <c r="CD10" i="12"/>
  <c r="CE10" i="12"/>
  <c r="CF10" i="12"/>
  <c r="CG10" i="12"/>
  <c r="CH10" i="12"/>
  <c r="CI10" i="12"/>
  <c r="CJ10" i="12"/>
  <c r="CK10" i="12"/>
  <c r="CL10" i="12"/>
  <c r="CM10" i="12"/>
  <c r="CN10" i="12"/>
  <c r="BX11" i="12"/>
  <c r="BY11" i="12"/>
  <c r="BZ11" i="12"/>
  <c r="CA11" i="12"/>
  <c r="CB11" i="12"/>
  <c r="CC11" i="12"/>
  <c r="CD11" i="12"/>
  <c r="CE11" i="12"/>
  <c r="CF11" i="12"/>
  <c r="CG11" i="12"/>
  <c r="CH11" i="12"/>
  <c r="CI11" i="12"/>
  <c r="CJ11" i="12"/>
  <c r="CK11" i="12"/>
  <c r="CL11" i="12"/>
  <c r="CM11" i="12"/>
  <c r="CN11" i="12"/>
  <c r="BX12" i="12"/>
  <c r="BY12" i="12"/>
  <c r="BZ12" i="12"/>
  <c r="CA12" i="12"/>
  <c r="CB12" i="12"/>
  <c r="CC12" i="12"/>
  <c r="CD12" i="12"/>
  <c r="CE12" i="12"/>
  <c r="CF12" i="12"/>
  <c r="CG12" i="12"/>
  <c r="CH12" i="12"/>
  <c r="CI12" i="12"/>
  <c r="CJ12" i="12"/>
  <c r="CK12" i="12"/>
  <c r="CL12" i="12"/>
  <c r="CM12" i="12"/>
  <c r="CN12" i="12"/>
  <c r="BX13" i="12"/>
  <c r="BY13" i="12"/>
  <c r="BZ13" i="12"/>
  <c r="CA13" i="12"/>
  <c r="CB13" i="12"/>
  <c r="CC13" i="12"/>
  <c r="CD13" i="12"/>
  <c r="CE13" i="12"/>
  <c r="CF13" i="12"/>
  <c r="CG13" i="12"/>
  <c r="CH13" i="12"/>
  <c r="CI13" i="12"/>
  <c r="CJ13" i="12"/>
  <c r="CK13" i="12"/>
  <c r="CL13" i="12"/>
  <c r="CM13" i="12"/>
  <c r="CN13" i="12"/>
  <c r="BX14" i="12"/>
  <c r="BY14" i="12"/>
  <c r="BZ14" i="12"/>
  <c r="CA14" i="12"/>
  <c r="CB14" i="12"/>
  <c r="CC14" i="12"/>
  <c r="CD14" i="12"/>
  <c r="CE14" i="12"/>
  <c r="CF14" i="12"/>
  <c r="CG14" i="12"/>
  <c r="CH14" i="12"/>
  <c r="CI14" i="12"/>
  <c r="CJ14" i="12"/>
  <c r="CK14" i="12"/>
  <c r="CL14" i="12"/>
  <c r="CM14" i="12"/>
  <c r="CN14" i="12"/>
  <c r="BX15" i="12"/>
  <c r="BY15" i="12"/>
  <c r="BZ15" i="12"/>
  <c r="CA15" i="12"/>
  <c r="CB15" i="12"/>
  <c r="CC15" i="12"/>
  <c r="CD15" i="12"/>
  <c r="CE15" i="12"/>
  <c r="CF15" i="12"/>
  <c r="CG15" i="12"/>
  <c r="CH15" i="12"/>
  <c r="CI15" i="12"/>
  <c r="CJ15" i="12"/>
  <c r="CK15" i="12"/>
  <c r="CL15" i="12"/>
  <c r="CM15" i="12"/>
  <c r="CN15" i="12"/>
  <c r="BX16" i="12"/>
  <c r="BY16" i="12"/>
  <c r="BZ16" i="12"/>
  <c r="CA16" i="12"/>
  <c r="CB16" i="12"/>
  <c r="CC16" i="12"/>
  <c r="CD16" i="12"/>
  <c r="CE16" i="12"/>
  <c r="CF16" i="12"/>
  <c r="CG16" i="12"/>
  <c r="CH16" i="12"/>
  <c r="CI16" i="12"/>
  <c r="CJ16" i="12"/>
  <c r="CK16" i="12"/>
  <c r="CL16" i="12"/>
  <c r="CM16" i="12"/>
  <c r="CN16" i="12"/>
  <c r="BX17" i="12"/>
  <c r="BY17" i="12"/>
  <c r="BZ17" i="12"/>
  <c r="CA17" i="12"/>
  <c r="CB17" i="12"/>
  <c r="CC17" i="12"/>
  <c r="CD17" i="12"/>
  <c r="CE17" i="12"/>
  <c r="CF17" i="12"/>
  <c r="CG17" i="12"/>
  <c r="CH17" i="12"/>
  <c r="CI17" i="12"/>
  <c r="CJ17" i="12"/>
  <c r="CK17" i="12"/>
  <c r="CL17" i="12"/>
  <c r="CM17" i="12"/>
  <c r="CN17" i="12"/>
  <c r="BX18" i="12"/>
  <c r="BY18" i="12"/>
  <c r="BZ18" i="12"/>
  <c r="CA18" i="12"/>
  <c r="CB18" i="12"/>
  <c r="CC18" i="12"/>
  <c r="CD18" i="12"/>
  <c r="CE18" i="12"/>
  <c r="CF18" i="12"/>
  <c r="CG18" i="12"/>
  <c r="CH18" i="12"/>
  <c r="CI18" i="12"/>
  <c r="CJ18" i="12"/>
  <c r="CK18" i="12"/>
  <c r="CL18" i="12"/>
  <c r="CM18" i="12"/>
  <c r="CN18" i="12"/>
  <c r="BX19" i="12"/>
  <c r="BY19" i="12"/>
  <c r="BZ19" i="12"/>
  <c r="CA19" i="12"/>
  <c r="CB19" i="12"/>
  <c r="CC19" i="12"/>
  <c r="CD19" i="12"/>
  <c r="CE19" i="12"/>
  <c r="CF19" i="12"/>
  <c r="CG19" i="12"/>
  <c r="CH19" i="12"/>
  <c r="CI19" i="12"/>
  <c r="CJ19" i="12"/>
  <c r="CK19" i="12"/>
  <c r="CL19" i="12"/>
  <c r="CM19" i="12"/>
  <c r="CN19" i="12"/>
  <c r="BX20" i="12"/>
  <c r="BY20" i="12"/>
  <c r="BZ20" i="12"/>
  <c r="CA20" i="12"/>
  <c r="CB20" i="12"/>
  <c r="CC20" i="12"/>
  <c r="CD20" i="12"/>
  <c r="CE20" i="12"/>
  <c r="CF20" i="12"/>
  <c r="CG20" i="12"/>
  <c r="CH20" i="12"/>
  <c r="CI20" i="12"/>
  <c r="CJ20" i="12"/>
  <c r="CK20" i="12"/>
  <c r="CL20" i="12"/>
  <c r="CM20" i="12"/>
  <c r="CN20" i="12"/>
  <c r="BX21" i="12"/>
  <c r="BY21" i="12"/>
  <c r="BZ21" i="12"/>
  <c r="CA21" i="12"/>
  <c r="CB21" i="12"/>
  <c r="CC21" i="12"/>
  <c r="CD21" i="12"/>
  <c r="CE21" i="12"/>
  <c r="CF21" i="12"/>
  <c r="CG21" i="12"/>
  <c r="CH21" i="12"/>
  <c r="CI21" i="12"/>
  <c r="CJ21" i="12"/>
  <c r="CK21" i="12"/>
  <c r="CL21" i="12"/>
  <c r="CM21" i="12"/>
  <c r="CN21" i="12"/>
  <c r="BX22" i="12"/>
  <c r="BY22" i="12"/>
  <c r="BZ22" i="12"/>
  <c r="CA22" i="12"/>
  <c r="CB22" i="12"/>
  <c r="CC22" i="12"/>
  <c r="CD22" i="12"/>
  <c r="CE22" i="12"/>
  <c r="CF22" i="12"/>
  <c r="CG22" i="12"/>
  <c r="CH22" i="12"/>
  <c r="CI22" i="12"/>
  <c r="CJ22" i="12"/>
  <c r="CK22" i="12"/>
  <c r="CL22" i="12"/>
  <c r="CM22" i="12"/>
  <c r="CN22" i="12"/>
  <c r="BX23" i="12"/>
  <c r="BY23" i="12"/>
  <c r="BZ23" i="12"/>
  <c r="CA23" i="12"/>
  <c r="CB23" i="12"/>
  <c r="CC23" i="12"/>
  <c r="CD23" i="12"/>
  <c r="CE23" i="12"/>
  <c r="CF23" i="12"/>
  <c r="CG23" i="12"/>
  <c r="CH23" i="12"/>
  <c r="CI23" i="12"/>
  <c r="CJ23" i="12"/>
  <c r="CK23" i="12"/>
  <c r="CL23" i="12"/>
  <c r="CM23" i="12"/>
  <c r="CN23" i="12"/>
  <c r="BX24" i="12"/>
  <c r="BY24" i="12"/>
  <c r="BZ24" i="12"/>
  <c r="CA24" i="12"/>
  <c r="CB24" i="12"/>
  <c r="CC24" i="12"/>
  <c r="CD24" i="12"/>
  <c r="CE24" i="12"/>
  <c r="CF24" i="12"/>
  <c r="CG24" i="12"/>
  <c r="CH24" i="12"/>
  <c r="CI24" i="12"/>
  <c r="CJ24" i="12"/>
  <c r="CK24" i="12"/>
  <c r="CL24" i="12"/>
  <c r="CM24" i="12"/>
  <c r="CN24" i="12"/>
  <c r="BX25" i="12"/>
  <c r="BY25" i="12"/>
  <c r="BZ25" i="12"/>
  <c r="CA25" i="12"/>
  <c r="CB25" i="12"/>
  <c r="CC25" i="12"/>
  <c r="CD25" i="12"/>
  <c r="CE25" i="12"/>
  <c r="CF25" i="12"/>
  <c r="CG25" i="12"/>
  <c r="CH25" i="12"/>
  <c r="CI25" i="12"/>
  <c r="CJ25" i="12"/>
  <c r="CK25" i="12"/>
  <c r="CL25" i="12"/>
  <c r="CM25" i="12"/>
  <c r="CN25" i="12"/>
  <c r="BX26" i="12"/>
  <c r="BY26" i="12"/>
  <c r="BZ26" i="12"/>
  <c r="CA26" i="12"/>
  <c r="CB26" i="12"/>
  <c r="CC26" i="12"/>
  <c r="CD26" i="12"/>
  <c r="CE26" i="12"/>
  <c r="CF26" i="12"/>
  <c r="CG26" i="12"/>
  <c r="CH26" i="12"/>
  <c r="CI26" i="12"/>
  <c r="CJ26" i="12"/>
  <c r="CK26" i="12"/>
  <c r="CL26" i="12"/>
  <c r="CM26" i="12"/>
  <c r="CN26" i="12"/>
  <c r="BX27" i="12"/>
  <c r="BY27" i="12"/>
  <c r="BZ27" i="12"/>
  <c r="CA27" i="12"/>
  <c r="CB27" i="12"/>
  <c r="CC27" i="12"/>
  <c r="CD27" i="12"/>
  <c r="CE27" i="12"/>
  <c r="CF27" i="12"/>
  <c r="CG27" i="12"/>
  <c r="CH27" i="12"/>
  <c r="CI27" i="12"/>
  <c r="CJ27" i="12"/>
  <c r="CK27" i="12"/>
  <c r="CL27" i="12"/>
  <c r="CM27" i="12"/>
  <c r="CN27" i="12"/>
  <c r="BX28" i="12"/>
  <c r="BY28" i="12"/>
  <c r="BZ28" i="12"/>
  <c r="CA28" i="12"/>
  <c r="CB28" i="12"/>
  <c r="CC28" i="12"/>
  <c r="CD28" i="12"/>
  <c r="CE28" i="12"/>
  <c r="CF28" i="12"/>
  <c r="CG28" i="12"/>
  <c r="CH28" i="12"/>
  <c r="CI28" i="12"/>
  <c r="CJ28" i="12"/>
  <c r="CK28" i="12"/>
  <c r="CL28" i="12"/>
  <c r="CM28" i="12"/>
  <c r="CN28" i="12"/>
  <c r="BX29" i="12"/>
  <c r="BY29" i="12"/>
  <c r="BZ29" i="12"/>
  <c r="CA29" i="12"/>
  <c r="CB29" i="12"/>
  <c r="CC29" i="12"/>
  <c r="CD29" i="12"/>
  <c r="CE29" i="12"/>
  <c r="CF29" i="12"/>
  <c r="CG29" i="12"/>
  <c r="CH29" i="12"/>
  <c r="CI29" i="12"/>
  <c r="CJ29" i="12"/>
  <c r="CK29" i="12"/>
  <c r="CL29" i="12"/>
  <c r="CM29" i="12"/>
  <c r="CN29" i="12"/>
  <c r="BX30" i="12"/>
  <c r="BY30" i="12"/>
  <c r="BZ30" i="12"/>
  <c r="CA30" i="12"/>
  <c r="CB30" i="12"/>
  <c r="CC30" i="12"/>
  <c r="CD30" i="12"/>
  <c r="CE30" i="12"/>
  <c r="CF30" i="12"/>
  <c r="CG30" i="12"/>
  <c r="CH30" i="12"/>
  <c r="CI30" i="12"/>
  <c r="CJ30" i="12"/>
  <c r="CK30" i="12"/>
  <c r="CL30" i="12"/>
  <c r="CM30" i="12"/>
  <c r="CN30" i="12"/>
  <c r="BX31" i="12"/>
  <c r="BY31" i="12"/>
  <c r="BZ31" i="12"/>
  <c r="CA31" i="12"/>
  <c r="CB31" i="12"/>
  <c r="CC31" i="12"/>
  <c r="CD31" i="12"/>
  <c r="CE31" i="12"/>
  <c r="CF31" i="12"/>
  <c r="CG31" i="12"/>
  <c r="CH31" i="12"/>
  <c r="CI31" i="12"/>
  <c r="CJ31" i="12"/>
  <c r="CK31" i="12"/>
  <c r="CL31" i="12"/>
  <c r="CM31" i="12"/>
  <c r="CN31" i="12"/>
  <c r="BX32" i="12"/>
  <c r="BY32" i="12"/>
  <c r="BZ32" i="12"/>
  <c r="CA32" i="12"/>
  <c r="CB32" i="12"/>
  <c r="CC32" i="12"/>
  <c r="CD32" i="12"/>
  <c r="CE32" i="12"/>
  <c r="CF32" i="12"/>
  <c r="CG32" i="12"/>
  <c r="CH32" i="12"/>
  <c r="CI32" i="12"/>
  <c r="CJ32" i="12"/>
  <c r="CK32" i="12"/>
  <c r="CL32" i="12"/>
  <c r="CM32" i="12"/>
  <c r="CN32" i="12"/>
  <c r="BX33" i="12"/>
  <c r="BY33" i="12"/>
  <c r="BZ33" i="12"/>
  <c r="CA33" i="12"/>
  <c r="CB33" i="12"/>
  <c r="CC33" i="12"/>
  <c r="CD33" i="12"/>
  <c r="CE33" i="12"/>
  <c r="CF33" i="12"/>
  <c r="CG33" i="12"/>
  <c r="CH33" i="12"/>
  <c r="CI33" i="12"/>
  <c r="CJ33" i="12"/>
  <c r="CK33" i="12"/>
  <c r="CL33" i="12"/>
  <c r="CM33" i="12"/>
  <c r="CN33" i="12"/>
  <c r="BX34" i="12"/>
  <c r="BY34" i="12"/>
  <c r="BZ34" i="12"/>
  <c r="CA34" i="12"/>
  <c r="CB34" i="12"/>
  <c r="CC34" i="12"/>
  <c r="CD34" i="12"/>
  <c r="CE34" i="12"/>
  <c r="CF34" i="12"/>
  <c r="CG34" i="12"/>
  <c r="CH34" i="12"/>
  <c r="CI34" i="12"/>
  <c r="CJ34" i="12"/>
  <c r="CK34" i="12"/>
  <c r="CL34" i="12"/>
  <c r="CM34" i="12"/>
  <c r="CN34" i="12"/>
  <c r="BX35" i="12"/>
  <c r="BY35" i="12"/>
  <c r="BZ35" i="12"/>
  <c r="CA35" i="12"/>
  <c r="CB35" i="12"/>
  <c r="CC35" i="12"/>
  <c r="CD35" i="12"/>
  <c r="CE35" i="12"/>
  <c r="CF35" i="12"/>
  <c r="CG35" i="12"/>
  <c r="CH35" i="12"/>
  <c r="CI35" i="12"/>
  <c r="CJ35" i="12"/>
  <c r="CK35" i="12"/>
  <c r="CL35" i="12"/>
  <c r="CM35" i="12"/>
  <c r="CN35" i="12"/>
  <c r="BX36" i="12"/>
  <c r="BY36" i="12"/>
  <c r="BZ36" i="12"/>
  <c r="CA36" i="12"/>
  <c r="CB36" i="12"/>
  <c r="CC36" i="12"/>
  <c r="CD36" i="12"/>
  <c r="CE36" i="12"/>
  <c r="CF36" i="12"/>
  <c r="CG36" i="12"/>
  <c r="CH36" i="12"/>
  <c r="CI36" i="12"/>
  <c r="CJ36" i="12"/>
  <c r="CK36" i="12"/>
  <c r="CL36" i="12"/>
  <c r="CM36" i="12"/>
  <c r="CN36" i="12"/>
  <c r="BX37" i="12"/>
  <c r="BY37" i="12"/>
  <c r="BZ37" i="12"/>
  <c r="CA37" i="12"/>
  <c r="CB37" i="12"/>
  <c r="CC37" i="12"/>
  <c r="CD37" i="12"/>
  <c r="CE37" i="12"/>
  <c r="CF37" i="12"/>
  <c r="CG37" i="12"/>
  <c r="CH37" i="12"/>
  <c r="CI37" i="12"/>
  <c r="CJ37" i="12"/>
  <c r="CK37" i="12"/>
  <c r="CL37" i="12"/>
  <c r="CM37" i="12"/>
  <c r="CN37" i="12"/>
  <c r="BX38" i="12"/>
  <c r="BY38" i="12"/>
  <c r="BZ38" i="12"/>
  <c r="CA38" i="12"/>
  <c r="CB38" i="12"/>
  <c r="CC38" i="12"/>
  <c r="CD38" i="12"/>
  <c r="CE38" i="12"/>
  <c r="CF38" i="12"/>
  <c r="CG38" i="12"/>
  <c r="CH38" i="12"/>
  <c r="CI38" i="12"/>
  <c r="CJ38" i="12"/>
  <c r="CK38" i="12"/>
  <c r="CL38" i="12"/>
  <c r="CM38" i="12"/>
  <c r="CN38" i="12"/>
  <c r="BX39" i="12"/>
  <c r="BY39" i="12"/>
  <c r="BZ39" i="12"/>
  <c r="CA39" i="12"/>
  <c r="CB39" i="12"/>
  <c r="CC39" i="12"/>
  <c r="CD39" i="12"/>
  <c r="CE39" i="12"/>
  <c r="CF39" i="12"/>
  <c r="CG39" i="12"/>
  <c r="CH39" i="12"/>
  <c r="CI39" i="12"/>
  <c r="CJ39" i="12"/>
  <c r="CK39" i="12"/>
  <c r="CL39" i="12"/>
  <c r="CM39" i="12"/>
  <c r="CN39" i="12"/>
  <c r="BX40" i="12"/>
  <c r="BY40" i="12"/>
  <c r="BZ40" i="12"/>
  <c r="CA40" i="12"/>
  <c r="CB40" i="12"/>
  <c r="CC40" i="12"/>
  <c r="CD40" i="12"/>
  <c r="CE40" i="12"/>
  <c r="CF40" i="12"/>
  <c r="CG40" i="12"/>
  <c r="CH40" i="12"/>
  <c r="CI40" i="12"/>
  <c r="CJ40" i="12"/>
  <c r="CK40" i="12"/>
  <c r="CL40" i="12"/>
  <c r="CM40" i="12"/>
  <c r="CN40" i="12"/>
  <c r="BX41" i="12"/>
  <c r="BY41" i="12"/>
  <c r="BZ41" i="12"/>
  <c r="CA41" i="12"/>
  <c r="CB41" i="12"/>
  <c r="CC41" i="12"/>
  <c r="CD41" i="12"/>
  <c r="CE41" i="12"/>
  <c r="CF41" i="12"/>
  <c r="CG41" i="12"/>
  <c r="CH41" i="12"/>
  <c r="CI41" i="12"/>
  <c r="CJ41" i="12"/>
  <c r="CK41" i="12"/>
  <c r="CL41" i="12"/>
  <c r="CM41" i="12"/>
  <c r="CN41" i="12"/>
  <c r="BX42" i="12"/>
  <c r="BY42" i="12"/>
  <c r="BZ42" i="12"/>
  <c r="CA42" i="12"/>
  <c r="CB42" i="12"/>
  <c r="CC42" i="12"/>
  <c r="CD42" i="12"/>
  <c r="CE42" i="12"/>
  <c r="CF42" i="12"/>
  <c r="CG42" i="12"/>
  <c r="CH42" i="12"/>
  <c r="CI42" i="12"/>
  <c r="CJ42" i="12"/>
  <c r="CK42" i="12"/>
  <c r="CL42" i="12"/>
  <c r="CM42" i="12"/>
  <c r="CN42" i="12"/>
  <c r="BX43" i="12"/>
  <c r="BY43" i="12"/>
  <c r="BZ43" i="12"/>
  <c r="CA43" i="12"/>
  <c r="CB43" i="12"/>
  <c r="CC43" i="12"/>
  <c r="CD43" i="12"/>
  <c r="CE43" i="12"/>
  <c r="CF43" i="12"/>
  <c r="CG43" i="12"/>
  <c r="CH43" i="12"/>
  <c r="CI43" i="12"/>
  <c r="CJ43" i="12"/>
  <c r="CK43" i="12"/>
  <c r="CL43" i="12"/>
  <c r="CM43" i="12"/>
  <c r="CN43" i="12"/>
  <c r="BX44" i="12"/>
  <c r="BY44" i="12"/>
  <c r="BZ44" i="12"/>
  <c r="CA44" i="12"/>
  <c r="CB44" i="12"/>
  <c r="CC44" i="12"/>
  <c r="CD44" i="12"/>
  <c r="CE44" i="12"/>
  <c r="CF44" i="12"/>
  <c r="CG44" i="12"/>
  <c r="CH44" i="12"/>
  <c r="CI44" i="12"/>
  <c r="CJ44" i="12"/>
  <c r="CK44" i="12"/>
  <c r="CL44" i="12"/>
  <c r="CM44" i="12"/>
  <c r="CN44" i="12"/>
  <c r="BX45" i="12"/>
  <c r="BY45" i="12"/>
  <c r="BZ45" i="12"/>
  <c r="CA45" i="12"/>
  <c r="CB45" i="12"/>
  <c r="CC45" i="12"/>
  <c r="CD45" i="12"/>
  <c r="CE45" i="12"/>
  <c r="CF45" i="12"/>
  <c r="CG45" i="12"/>
  <c r="CH45" i="12"/>
  <c r="CI45" i="12"/>
  <c r="CJ45" i="12"/>
  <c r="CK45" i="12"/>
  <c r="CL45" i="12"/>
  <c r="CM45" i="12"/>
  <c r="CN45" i="12"/>
  <c r="BX46" i="12"/>
  <c r="BY46" i="12"/>
  <c r="BZ46" i="12"/>
  <c r="CA46" i="12"/>
  <c r="CB46" i="12"/>
  <c r="CC46" i="12"/>
  <c r="CD46" i="12"/>
  <c r="CE46" i="12"/>
  <c r="CF46" i="12"/>
  <c r="CG46" i="12"/>
  <c r="CH46" i="12"/>
  <c r="CI46" i="12"/>
  <c r="CJ46" i="12"/>
  <c r="CK46" i="12"/>
  <c r="CL46" i="12"/>
  <c r="CM46" i="12"/>
  <c r="CN46" i="12"/>
  <c r="BX47" i="12"/>
  <c r="BY47" i="12"/>
  <c r="BZ47" i="12"/>
  <c r="CA47" i="12"/>
  <c r="CB47" i="12"/>
  <c r="CC47" i="12"/>
  <c r="CD47" i="12"/>
  <c r="CE47" i="12"/>
  <c r="CF47" i="12"/>
  <c r="CG47" i="12"/>
  <c r="CH47" i="12"/>
  <c r="CI47" i="12"/>
  <c r="CJ47" i="12"/>
  <c r="CK47" i="12"/>
  <c r="CL47" i="12"/>
  <c r="CM47" i="12"/>
  <c r="CN47" i="12"/>
  <c r="BX48" i="12"/>
  <c r="BY48" i="12"/>
  <c r="BZ48" i="12"/>
  <c r="CA48" i="12"/>
  <c r="CB48" i="12"/>
  <c r="CC48" i="12"/>
  <c r="CD48" i="12"/>
  <c r="CE48" i="12"/>
  <c r="CF48" i="12"/>
  <c r="CG48" i="12"/>
  <c r="CH48" i="12"/>
  <c r="CI48" i="12"/>
  <c r="CJ48" i="12"/>
  <c r="CK48" i="12"/>
  <c r="CL48" i="12"/>
  <c r="CM48" i="12"/>
  <c r="CN48" i="12"/>
  <c r="BX49" i="12"/>
  <c r="BY49" i="12"/>
  <c r="BZ49" i="12"/>
  <c r="CA49" i="12"/>
  <c r="CB49" i="12"/>
  <c r="CC49" i="12"/>
  <c r="CD49" i="12"/>
  <c r="CE49" i="12"/>
  <c r="CF49" i="12"/>
  <c r="CG49" i="12"/>
  <c r="CH49" i="12"/>
  <c r="CI49" i="12"/>
  <c r="CJ49" i="12"/>
  <c r="CK49" i="12"/>
  <c r="CL49" i="12"/>
  <c r="CM49" i="12"/>
  <c r="CN49" i="12"/>
  <c r="BX50" i="12"/>
  <c r="BY50" i="12"/>
  <c r="BZ50" i="12"/>
  <c r="CA50" i="12"/>
  <c r="CB50" i="12"/>
  <c r="CC50" i="12"/>
  <c r="CD50" i="12"/>
  <c r="CE50" i="12"/>
  <c r="CF50" i="12"/>
  <c r="CG50" i="12"/>
  <c r="CH50" i="12"/>
  <c r="CI50" i="12"/>
  <c r="CJ50" i="12"/>
  <c r="CK50" i="12"/>
  <c r="CL50" i="12"/>
  <c r="CM50" i="12"/>
  <c r="CN50" i="12"/>
  <c r="BX51" i="12"/>
  <c r="BY51" i="12"/>
  <c r="BZ51" i="12"/>
  <c r="CA51" i="12"/>
  <c r="CB51" i="12"/>
  <c r="CC51" i="12"/>
  <c r="CD51" i="12"/>
  <c r="CE51" i="12"/>
  <c r="CF51" i="12"/>
  <c r="CG51" i="12"/>
  <c r="CH51" i="12"/>
  <c r="CI51" i="12"/>
  <c r="CJ51" i="12"/>
  <c r="CK51" i="12"/>
  <c r="CL51" i="12"/>
  <c r="CM51" i="12"/>
  <c r="CN51" i="12"/>
  <c r="BX52" i="12"/>
  <c r="BY52" i="12"/>
  <c r="BZ52" i="12"/>
  <c r="CA52" i="12"/>
  <c r="CB52" i="12"/>
  <c r="CC52" i="12"/>
  <c r="CD52" i="12"/>
  <c r="CE52" i="12"/>
  <c r="CF52" i="12"/>
  <c r="CG52" i="12"/>
  <c r="CH52" i="12"/>
  <c r="CI52" i="12"/>
  <c r="CJ52" i="12"/>
  <c r="CK52" i="12"/>
  <c r="CL52" i="12"/>
  <c r="CM52" i="12"/>
  <c r="CN52" i="12"/>
  <c r="BX53" i="12"/>
  <c r="BY53" i="12"/>
  <c r="BZ53" i="12"/>
  <c r="CA53" i="12"/>
  <c r="CB53" i="12"/>
  <c r="CC53" i="12"/>
  <c r="CD53" i="12"/>
  <c r="CE53" i="12"/>
  <c r="CF53" i="12"/>
  <c r="CG53" i="12"/>
  <c r="CH53" i="12"/>
  <c r="CI53" i="12"/>
  <c r="CJ53" i="12"/>
  <c r="CK53" i="12"/>
  <c r="CL53" i="12"/>
  <c r="CM53" i="12"/>
  <c r="CN53" i="12"/>
  <c r="BX54" i="12"/>
  <c r="BY54" i="12"/>
  <c r="BZ54" i="12"/>
  <c r="CA54" i="12"/>
  <c r="CB54" i="12"/>
  <c r="CC54" i="12"/>
  <c r="CD54" i="12"/>
  <c r="CE54" i="12"/>
  <c r="CF54" i="12"/>
  <c r="CG54" i="12"/>
  <c r="CH54" i="12"/>
  <c r="CI54" i="12"/>
  <c r="CJ54" i="12"/>
  <c r="CK54" i="12"/>
  <c r="CL54" i="12"/>
  <c r="CM54" i="12"/>
  <c r="CN54" i="12"/>
  <c r="BX55" i="12"/>
  <c r="BY55" i="12"/>
  <c r="BZ55" i="12"/>
  <c r="CA55" i="12"/>
  <c r="CB55" i="12"/>
  <c r="CC55" i="12"/>
  <c r="CD55" i="12"/>
  <c r="CE55" i="12"/>
  <c r="CF55" i="12"/>
  <c r="CG55" i="12"/>
  <c r="CH55" i="12"/>
  <c r="CI55" i="12"/>
  <c r="CJ55" i="12"/>
  <c r="CK55" i="12"/>
  <c r="CL55" i="12"/>
  <c r="CM55" i="12"/>
  <c r="CN55" i="12"/>
  <c r="BX56" i="12"/>
  <c r="BY56" i="12"/>
  <c r="BZ56" i="12"/>
  <c r="CA56" i="12"/>
  <c r="CB56" i="12"/>
  <c r="CC56" i="12"/>
  <c r="CD56" i="12"/>
  <c r="CE56" i="12"/>
  <c r="CF56" i="12"/>
  <c r="CG56" i="12"/>
  <c r="CH56" i="12"/>
  <c r="CI56" i="12"/>
  <c r="CJ56" i="12"/>
  <c r="CK56" i="12"/>
  <c r="CL56" i="12"/>
  <c r="CM56" i="12"/>
  <c r="CN56" i="12"/>
  <c r="BX57" i="12"/>
  <c r="BY57" i="12"/>
  <c r="BZ57" i="12"/>
  <c r="CA57" i="12"/>
  <c r="CB57" i="12"/>
  <c r="CC57" i="12"/>
  <c r="CD57" i="12"/>
  <c r="CE57" i="12"/>
  <c r="CF57" i="12"/>
  <c r="CG57" i="12"/>
  <c r="CH57" i="12"/>
  <c r="CI57" i="12"/>
  <c r="CJ57" i="12"/>
  <c r="CK57" i="12"/>
  <c r="CL57" i="12"/>
  <c r="CM57" i="12"/>
  <c r="CN57" i="12"/>
  <c r="BX58" i="12"/>
  <c r="BY58" i="12"/>
  <c r="BZ58" i="12"/>
  <c r="CA58" i="12"/>
  <c r="CB58" i="12"/>
  <c r="CC58" i="12"/>
  <c r="CD58" i="12"/>
  <c r="CE58" i="12"/>
  <c r="CF58" i="12"/>
  <c r="CG58" i="12"/>
  <c r="CH58" i="12"/>
  <c r="CI58" i="12"/>
  <c r="CJ58" i="12"/>
  <c r="CK58" i="12"/>
  <c r="CL58" i="12"/>
  <c r="CM58" i="12"/>
  <c r="CN58" i="12"/>
  <c r="BX59" i="12"/>
  <c r="BY59" i="12"/>
  <c r="BZ59" i="12"/>
  <c r="CA59" i="12"/>
  <c r="CB59" i="12"/>
  <c r="CC59" i="12"/>
  <c r="CD59" i="12"/>
  <c r="CE59" i="12"/>
  <c r="CF59" i="12"/>
  <c r="CG59" i="12"/>
  <c r="CH59" i="12"/>
  <c r="CI59" i="12"/>
  <c r="CJ59" i="12"/>
  <c r="CK59" i="12"/>
  <c r="CL59" i="12"/>
  <c r="CM59" i="12"/>
  <c r="CN59" i="12"/>
  <c r="BX60" i="12"/>
  <c r="BY60" i="12"/>
  <c r="BZ60" i="12"/>
  <c r="CA60" i="12"/>
  <c r="CB60" i="12"/>
  <c r="CC60" i="12"/>
  <c r="CD60" i="12"/>
  <c r="CE60" i="12"/>
  <c r="CF60" i="12"/>
  <c r="CG60" i="12"/>
  <c r="CH60" i="12"/>
  <c r="CI60" i="12"/>
  <c r="CJ60" i="12"/>
  <c r="CK60" i="12"/>
  <c r="CL60" i="12"/>
  <c r="CM60" i="12"/>
  <c r="CN60" i="12"/>
  <c r="BX61" i="12"/>
  <c r="BY61" i="12"/>
  <c r="BZ61" i="12"/>
  <c r="CA61" i="12"/>
  <c r="CB61" i="12"/>
  <c r="CC61" i="12"/>
  <c r="CD61" i="12"/>
  <c r="CE61" i="12"/>
  <c r="CF61" i="12"/>
  <c r="CG61" i="12"/>
  <c r="CH61" i="12"/>
  <c r="CI61" i="12"/>
  <c r="CJ61" i="12"/>
  <c r="CK61" i="12"/>
  <c r="CL61" i="12"/>
  <c r="CM61" i="12"/>
  <c r="CN61" i="12"/>
  <c r="BX62" i="12"/>
  <c r="BY62" i="12"/>
  <c r="BZ62" i="12"/>
  <c r="CA62" i="12"/>
  <c r="CB62" i="12"/>
  <c r="CC62" i="12"/>
  <c r="CD62" i="12"/>
  <c r="CE62" i="12"/>
  <c r="CF62" i="12"/>
  <c r="CG62" i="12"/>
  <c r="CH62" i="12"/>
  <c r="CI62" i="12"/>
  <c r="CJ62" i="12"/>
  <c r="CK62" i="12"/>
  <c r="CL62" i="12"/>
  <c r="CM62" i="12"/>
  <c r="CN62" i="12"/>
  <c r="BX63" i="12"/>
  <c r="BY63" i="12"/>
  <c r="BZ63" i="12"/>
  <c r="CA63" i="12"/>
  <c r="CB63" i="12"/>
  <c r="CC63" i="12"/>
  <c r="CD63" i="12"/>
  <c r="CE63" i="12"/>
  <c r="CF63" i="12"/>
  <c r="CG63" i="12"/>
  <c r="CH63" i="12"/>
  <c r="CI63" i="12"/>
  <c r="CJ63" i="12"/>
  <c r="CK63" i="12"/>
  <c r="CL63" i="12"/>
  <c r="CM63" i="12"/>
  <c r="CN63" i="12"/>
  <c r="BX64" i="12"/>
  <c r="BY64" i="12"/>
  <c r="BZ64" i="12"/>
  <c r="CA64" i="12"/>
  <c r="CB64" i="12"/>
  <c r="CC64" i="12"/>
  <c r="CD64" i="12"/>
  <c r="CE64" i="12"/>
  <c r="CF64" i="12"/>
  <c r="CG64" i="12"/>
  <c r="CH64" i="12"/>
  <c r="CI64" i="12"/>
  <c r="CJ64" i="12"/>
  <c r="CK64" i="12"/>
  <c r="CL64" i="12"/>
  <c r="CM64" i="12"/>
  <c r="CN64" i="12"/>
  <c r="BX65" i="12"/>
  <c r="BY65" i="12"/>
  <c r="BZ65" i="12"/>
  <c r="CA65" i="12"/>
  <c r="CB65" i="12"/>
  <c r="CC65" i="12"/>
  <c r="CD65" i="12"/>
  <c r="CE65" i="12"/>
  <c r="CF65" i="12"/>
  <c r="CG65" i="12"/>
  <c r="CH65" i="12"/>
  <c r="CI65" i="12"/>
  <c r="CJ65" i="12"/>
  <c r="CK65" i="12"/>
  <c r="CL65" i="12"/>
  <c r="CM65" i="12"/>
  <c r="CN65" i="12"/>
  <c r="BX66" i="12"/>
  <c r="BY66" i="12"/>
  <c r="BZ66" i="12"/>
  <c r="CA66" i="12"/>
  <c r="CB66" i="12"/>
  <c r="CC66" i="12"/>
  <c r="CD66" i="12"/>
  <c r="CE66" i="12"/>
  <c r="CF66" i="12"/>
  <c r="CG66" i="12"/>
  <c r="CH66" i="12"/>
  <c r="CI66" i="12"/>
  <c r="CJ66" i="12"/>
  <c r="CK66" i="12"/>
  <c r="CL66" i="12"/>
  <c r="CM66" i="12"/>
  <c r="CN66" i="12"/>
  <c r="BX67" i="12"/>
  <c r="BY67" i="12"/>
  <c r="BZ67" i="12"/>
  <c r="CA67" i="12"/>
  <c r="CB67" i="12"/>
  <c r="CC67" i="12"/>
  <c r="CD67" i="12"/>
  <c r="CE67" i="12"/>
  <c r="CF67" i="12"/>
  <c r="CG67" i="12"/>
  <c r="CH67" i="12"/>
  <c r="CI67" i="12"/>
  <c r="CJ67" i="12"/>
  <c r="CK67" i="12"/>
  <c r="CL67" i="12"/>
  <c r="CM67" i="12"/>
  <c r="CN67" i="12"/>
  <c r="BX68" i="12"/>
  <c r="BY68" i="12"/>
  <c r="BZ68" i="12"/>
  <c r="CA68" i="12"/>
  <c r="CB68" i="12"/>
  <c r="CC68" i="12"/>
  <c r="CD68" i="12"/>
  <c r="CE68" i="12"/>
  <c r="CF68" i="12"/>
  <c r="CG68" i="12"/>
  <c r="CH68" i="12"/>
  <c r="CI68" i="12"/>
  <c r="CJ68" i="12"/>
  <c r="CK68" i="12"/>
  <c r="CL68" i="12"/>
  <c r="CM68" i="12"/>
  <c r="CN68" i="12"/>
  <c r="BX69" i="12"/>
  <c r="BY69" i="12"/>
  <c r="BZ69" i="12"/>
  <c r="CA69" i="12"/>
  <c r="CB69" i="12"/>
  <c r="CC69" i="12"/>
  <c r="CD69" i="12"/>
  <c r="CE69" i="12"/>
  <c r="CF69" i="12"/>
  <c r="CG69" i="12"/>
  <c r="CH69" i="12"/>
  <c r="CI69" i="12"/>
  <c r="CJ69" i="12"/>
  <c r="CK69" i="12"/>
  <c r="CL69" i="12"/>
  <c r="CM69" i="12"/>
  <c r="CN69" i="12"/>
  <c r="BX70" i="12"/>
  <c r="BY70" i="12"/>
  <c r="BZ70" i="12"/>
  <c r="CA70" i="12"/>
  <c r="CB70" i="12"/>
  <c r="CC70" i="12"/>
  <c r="CD70" i="12"/>
  <c r="CE70" i="12"/>
  <c r="CF70" i="12"/>
  <c r="CG70" i="12"/>
  <c r="CH70" i="12"/>
  <c r="CI70" i="12"/>
  <c r="CJ70" i="12"/>
  <c r="CK70" i="12"/>
  <c r="CL70" i="12"/>
  <c r="CM70" i="12"/>
  <c r="CN70" i="12"/>
  <c r="BX71" i="12"/>
  <c r="BY71" i="12"/>
  <c r="BZ71" i="12"/>
  <c r="CA71" i="12"/>
  <c r="CB71" i="12"/>
  <c r="CC71" i="12"/>
  <c r="CD71" i="12"/>
  <c r="CE71" i="12"/>
  <c r="CF71" i="12"/>
  <c r="CG71" i="12"/>
  <c r="CH71" i="12"/>
  <c r="CI71" i="12"/>
  <c r="CJ71" i="12"/>
  <c r="CK71" i="12"/>
  <c r="CL71" i="12"/>
  <c r="CM71" i="12"/>
  <c r="CN71" i="12"/>
  <c r="BX72" i="12"/>
  <c r="BY72" i="12"/>
  <c r="BZ72" i="12"/>
  <c r="CA72" i="12"/>
  <c r="CB72" i="12"/>
  <c r="CC72" i="12"/>
  <c r="CD72" i="12"/>
  <c r="CE72" i="12"/>
  <c r="CF72" i="12"/>
  <c r="CG72" i="12"/>
  <c r="CH72" i="12"/>
  <c r="CI72" i="12"/>
  <c r="CJ72" i="12"/>
  <c r="CK72" i="12"/>
  <c r="CL72" i="12"/>
  <c r="CM72" i="12"/>
  <c r="CN72" i="12"/>
  <c r="BX73" i="12"/>
  <c r="BY73" i="12"/>
  <c r="BZ73" i="12"/>
  <c r="CA73" i="12"/>
  <c r="CB73" i="12"/>
  <c r="CC73" i="12"/>
  <c r="CD73" i="12"/>
  <c r="CE73" i="12"/>
  <c r="CF73" i="12"/>
  <c r="CG73" i="12"/>
  <c r="CH73" i="12"/>
  <c r="CI73" i="12"/>
  <c r="CJ73" i="12"/>
  <c r="CK73" i="12"/>
  <c r="CL73" i="12"/>
  <c r="CM73" i="12"/>
  <c r="CN73" i="12"/>
  <c r="BX74" i="12"/>
  <c r="BY74" i="12"/>
  <c r="BZ74" i="12"/>
  <c r="CA74" i="12"/>
  <c r="CB74" i="12"/>
  <c r="CC74" i="12"/>
  <c r="CD74" i="12"/>
  <c r="CE74" i="12"/>
  <c r="CF74" i="12"/>
  <c r="CG74" i="12"/>
  <c r="CH74" i="12"/>
  <c r="CI74" i="12"/>
  <c r="CJ74" i="12"/>
  <c r="CK74" i="12"/>
  <c r="CL74" i="12"/>
  <c r="CM74" i="12"/>
  <c r="CN74" i="12"/>
  <c r="BX75" i="12"/>
  <c r="BY75" i="12"/>
  <c r="BZ75" i="12"/>
  <c r="CA75" i="12"/>
  <c r="CB75" i="12"/>
  <c r="CC75" i="12"/>
  <c r="CD75" i="12"/>
  <c r="CE75" i="12"/>
  <c r="CF75" i="12"/>
  <c r="CG75" i="12"/>
  <c r="CH75" i="12"/>
  <c r="CI75" i="12"/>
  <c r="CJ75" i="12"/>
  <c r="CK75" i="12"/>
  <c r="CL75" i="12"/>
  <c r="CM75" i="12"/>
  <c r="CN75" i="12"/>
  <c r="BX76" i="12"/>
  <c r="BY76" i="12"/>
  <c r="BZ76" i="12"/>
  <c r="CA76" i="12"/>
  <c r="CB76" i="12"/>
  <c r="CC76" i="12"/>
  <c r="CD76" i="12"/>
  <c r="CE76" i="12"/>
  <c r="CF76" i="12"/>
  <c r="CG76" i="12"/>
  <c r="CH76" i="12"/>
  <c r="CI76" i="12"/>
  <c r="CJ76" i="12"/>
  <c r="CK76" i="12"/>
  <c r="CL76" i="12"/>
  <c r="CM76" i="12"/>
  <c r="CN76" i="12"/>
  <c r="BX77" i="12"/>
  <c r="BY77" i="12"/>
  <c r="BZ77" i="12"/>
  <c r="CA77" i="12"/>
  <c r="CB77" i="12"/>
  <c r="CC77" i="12"/>
  <c r="CD77" i="12"/>
  <c r="CE77" i="12"/>
  <c r="CF77" i="12"/>
  <c r="CG77" i="12"/>
  <c r="CH77" i="12"/>
  <c r="CI77" i="12"/>
  <c r="CJ77" i="12"/>
  <c r="CK77" i="12"/>
  <c r="CL77" i="12"/>
  <c r="CM77" i="12"/>
  <c r="CN77" i="12"/>
  <c r="BX78" i="12"/>
  <c r="BY78" i="12"/>
  <c r="BZ78" i="12"/>
  <c r="CA78" i="12"/>
  <c r="CB78" i="12"/>
  <c r="CC78" i="12"/>
  <c r="CD78" i="12"/>
  <c r="CE78" i="12"/>
  <c r="CF78" i="12"/>
  <c r="CG78" i="12"/>
  <c r="CH78" i="12"/>
  <c r="CI78" i="12"/>
  <c r="CJ78" i="12"/>
  <c r="CK78" i="12"/>
  <c r="CL78" i="12"/>
  <c r="CM78" i="12"/>
  <c r="CN78" i="12"/>
  <c r="BX79" i="12"/>
  <c r="BY79" i="12"/>
  <c r="BZ79" i="12"/>
  <c r="CA79" i="12"/>
  <c r="CB79" i="12"/>
  <c r="CC79" i="12"/>
  <c r="CD79" i="12"/>
  <c r="CE79" i="12"/>
  <c r="CF79" i="12"/>
  <c r="CG79" i="12"/>
  <c r="CH79" i="12"/>
  <c r="CI79" i="12"/>
  <c r="CJ79" i="12"/>
  <c r="CK79" i="12"/>
  <c r="CL79" i="12"/>
  <c r="CM79" i="12"/>
  <c r="CN79" i="12"/>
  <c r="BX80" i="12"/>
  <c r="BY80" i="12"/>
  <c r="BZ80" i="12"/>
  <c r="CA80" i="12"/>
  <c r="CB80" i="12"/>
  <c r="CC80" i="12"/>
  <c r="CD80" i="12"/>
  <c r="CE80" i="12"/>
  <c r="CF80" i="12"/>
  <c r="CG80" i="12"/>
  <c r="CH80" i="12"/>
  <c r="CI80" i="12"/>
  <c r="CJ80" i="12"/>
  <c r="CK80" i="12"/>
  <c r="CL80" i="12"/>
  <c r="CM80" i="12"/>
  <c r="CN80" i="12"/>
  <c r="BX81" i="12"/>
  <c r="BY81" i="12"/>
  <c r="BZ81" i="12"/>
  <c r="CA81" i="12"/>
  <c r="CB81" i="12"/>
  <c r="CC81" i="12"/>
  <c r="CD81" i="12"/>
  <c r="CE81" i="12"/>
  <c r="CF81" i="12"/>
  <c r="CG81" i="12"/>
  <c r="CH81" i="12"/>
  <c r="CI81" i="12"/>
  <c r="CJ81" i="12"/>
  <c r="CK81" i="12"/>
  <c r="CL81" i="12"/>
  <c r="CM81" i="12"/>
  <c r="CN81" i="12"/>
  <c r="BX82" i="12"/>
  <c r="BY82" i="12"/>
  <c r="BZ82" i="12"/>
  <c r="CA82" i="12"/>
  <c r="CB82" i="12"/>
  <c r="CC82" i="12"/>
  <c r="CD82" i="12"/>
  <c r="CE82" i="12"/>
  <c r="CF82" i="12"/>
  <c r="CG82" i="12"/>
  <c r="CH82" i="12"/>
  <c r="CI82" i="12"/>
  <c r="CJ82" i="12"/>
  <c r="CK82" i="12"/>
  <c r="CL82" i="12"/>
  <c r="CM82" i="12"/>
  <c r="CN82" i="12"/>
  <c r="BX83" i="12"/>
  <c r="BY83" i="12"/>
  <c r="BZ83" i="12"/>
  <c r="CA83" i="12"/>
  <c r="CB83" i="12"/>
  <c r="CC83" i="12"/>
  <c r="CD83" i="12"/>
  <c r="CE83" i="12"/>
  <c r="CF83" i="12"/>
  <c r="CG83" i="12"/>
  <c r="CH83" i="12"/>
  <c r="CI83" i="12"/>
  <c r="CJ83" i="12"/>
  <c r="CK83" i="12"/>
  <c r="CL83" i="12"/>
  <c r="CM83" i="12"/>
  <c r="CN83" i="12"/>
  <c r="BX84" i="12"/>
  <c r="BY84" i="12"/>
  <c r="BZ84" i="12"/>
  <c r="CA84" i="12"/>
  <c r="CB84" i="12"/>
  <c r="CC84" i="12"/>
  <c r="CD84" i="12"/>
  <c r="CE84" i="12"/>
  <c r="CF84" i="12"/>
  <c r="CG84" i="12"/>
  <c r="CH84" i="12"/>
  <c r="CI84" i="12"/>
  <c r="CJ84" i="12"/>
  <c r="CK84" i="12"/>
  <c r="CL84" i="12"/>
  <c r="CM84" i="12"/>
  <c r="CN84" i="12"/>
  <c r="BX85" i="12"/>
  <c r="BY85" i="12"/>
  <c r="BZ85" i="12"/>
  <c r="CA85" i="12"/>
  <c r="CB85" i="12"/>
  <c r="CC85" i="12"/>
  <c r="CD85" i="12"/>
  <c r="CE85" i="12"/>
  <c r="CF85" i="12"/>
  <c r="CG85" i="12"/>
  <c r="CH85" i="12"/>
  <c r="CI85" i="12"/>
  <c r="CJ85" i="12"/>
  <c r="CK85" i="12"/>
  <c r="CL85" i="12"/>
  <c r="CM85" i="12"/>
  <c r="CN85" i="12"/>
  <c r="BW2" i="12"/>
  <c r="BW3" i="12"/>
  <c r="BW4" i="12"/>
  <c r="BW5" i="12"/>
  <c r="BW6" i="12"/>
  <c r="BW7" i="12"/>
  <c r="BW8" i="12"/>
  <c r="BW9" i="12"/>
  <c r="BW10" i="12"/>
  <c r="BW11" i="12"/>
  <c r="BW12" i="12"/>
  <c r="BW13" i="12"/>
  <c r="BW14" i="12"/>
  <c r="BW15" i="12"/>
  <c r="BW16" i="12"/>
  <c r="BW17" i="12"/>
  <c r="BW18" i="12"/>
  <c r="BW19" i="12"/>
  <c r="BW20" i="12"/>
  <c r="BW21" i="12"/>
  <c r="BW22" i="12"/>
  <c r="BW23" i="12"/>
  <c r="BW24" i="12"/>
  <c r="BW25" i="12"/>
  <c r="BW26" i="12"/>
  <c r="BW27" i="12"/>
  <c r="BW28" i="12"/>
  <c r="BW29" i="12"/>
  <c r="BW30" i="12"/>
  <c r="BW31" i="12"/>
  <c r="BW32" i="12"/>
  <c r="BW33" i="12"/>
  <c r="BW34" i="12"/>
  <c r="BW35" i="12"/>
  <c r="BW36" i="12"/>
  <c r="BW37" i="12"/>
  <c r="BW38" i="12"/>
  <c r="BW39" i="12"/>
  <c r="BW40" i="12"/>
  <c r="BW41" i="12"/>
  <c r="BW42" i="12"/>
  <c r="BW43" i="12"/>
  <c r="BW44" i="12"/>
  <c r="BW45" i="12"/>
  <c r="BW46" i="12"/>
  <c r="BW47" i="12"/>
  <c r="BW48" i="12"/>
  <c r="BW49" i="12"/>
  <c r="BW50" i="12"/>
  <c r="BW51" i="12"/>
  <c r="BW52" i="12"/>
  <c r="BW53" i="12"/>
  <c r="BW54" i="12"/>
  <c r="BW55" i="12"/>
  <c r="BW56" i="12"/>
  <c r="BW57" i="12"/>
  <c r="BW58" i="12"/>
  <c r="BW59" i="12"/>
  <c r="BW60" i="12"/>
  <c r="BW61" i="12"/>
  <c r="BW62" i="12"/>
  <c r="BW63" i="12"/>
  <c r="BW64" i="12"/>
  <c r="BW65" i="12"/>
  <c r="BW66" i="12"/>
  <c r="BW67" i="12"/>
  <c r="BW68" i="12"/>
  <c r="BW69" i="12"/>
  <c r="BW70" i="12"/>
  <c r="BW71" i="12"/>
  <c r="BW72" i="12"/>
  <c r="BW73" i="12"/>
  <c r="BW74" i="12"/>
  <c r="BW75" i="12"/>
  <c r="BW76" i="12"/>
  <c r="BW77" i="12"/>
  <c r="BW78" i="12"/>
  <c r="BW79" i="12"/>
  <c r="BW80" i="12"/>
  <c r="BW81" i="12"/>
  <c r="BW82" i="12"/>
  <c r="BW83" i="12"/>
  <c r="BW84" i="12"/>
  <c r="BW85" i="12"/>
  <c r="BT2" i="12"/>
  <c r="BG2" i="12"/>
  <c r="BH2" i="12"/>
  <c r="BI2" i="12"/>
  <c r="BJ2" i="12"/>
  <c r="BK2" i="12"/>
  <c r="BL2" i="12"/>
  <c r="BM2" i="12"/>
  <c r="BN2" i="12"/>
  <c r="BO2" i="12"/>
  <c r="BP2" i="12"/>
  <c r="BQ2" i="12"/>
  <c r="BR2" i="12"/>
  <c r="BS2" i="12"/>
  <c r="BG3" i="12"/>
  <c r="BH3" i="12"/>
  <c r="BI3" i="12"/>
  <c r="BJ3" i="12"/>
  <c r="BK3" i="12"/>
  <c r="BL3" i="12"/>
  <c r="BM3" i="12"/>
  <c r="BN3" i="12"/>
  <c r="BO3" i="12"/>
  <c r="BP3" i="12"/>
  <c r="BQ3" i="12"/>
  <c r="BR3" i="12"/>
  <c r="BS3" i="12"/>
  <c r="BT3" i="12"/>
  <c r="BG4" i="12"/>
  <c r="BH4" i="12"/>
  <c r="BI4" i="12"/>
  <c r="BJ4" i="12"/>
  <c r="BK4" i="12"/>
  <c r="BL4" i="12"/>
  <c r="BM4" i="12"/>
  <c r="BN4" i="12"/>
  <c r="BO4" i="12"/>
  <c r="BP4" i="12"/>
  <c r="BQ4" i="12"/>
  <c r="BR4" i="12"/>
  <c r="BS4" i="12"/>
  <c r="BT4" i="12"/>
  <c r="BG5" i="12"/>
  <c r="BH5" i="12"/>
  <c r="BI5" i="12"/>
  <c r="BJ5" i="12"/>
  <c r="BK5" i="12"/>
  <c r="BL5" i="12"/>
  <c r="BM5" i="12"/>
  <c r="BN5" i="12"/>
  <c r="BO5" i="12"/>
  <c r="BP5" i="12"/>
  <c r="BQ5" i="12"/>
  <c r="BR5" i="12"/>
  <c r="BS5" i="12"/>
  <c r="BT5" i="12"/>
  <c r="BG6" i="12"/>
  <c r="BH6" i="12"/>
  <c r="BI6" i="12"/>
  <c r="BJ6" i="12"/>
  <c r="BK6" i="12"/>
  <c r="BL6" i="12"/>
  <c r="BM6" i="12"/>
  <c r="BN6" i="12"/>
  <c r="BO6" i="12"/>
  <c r="BP6" i="12"/>
  <c r="BQ6" i="12"/>
  <c r="BR6" i="12"/>
  <c r="BS6" i="12"/>
  <c r="BT6" i="12"/>
  <c r="BG7" i="12"/>
  <c r="BH7" i="12"/>
  <c r="BI7" i="12"/>
  <c r="BJ7" i="12"/>
  <c r="BK7" i="12"/>
  <c r="BL7" i="12"/>
  <c r="BM7" i="12"/>
  <c r="BN7" i="12"/>
  <c r="BO7" i="12"/>
  <c r="BP7" i="12"/>
  <c r="BQ7" i="12"/>
  <c r="BR7" i="12"/>
  <c r="BS7" i="12"/>
  <c r="BT7" i="12"/>
  <c r="BG8" i="12"/>
  <c r="BH8" i="12"/>
  <c r="BI8" i="12"/>
  <c r="BJ8" i="12"/>
  <c r="BK8" i="12"/>
  <c r="BL8" i="12"/>
  <c r="BM8" i="12"/>
  <c r="BN8" i="12"/>
  <c r="BO8" i="12"/>
  <c r="BP8" i="12"/>
  <c r="BQ8" i="12"/>
  <c r="BR8" i="12"/>
  <c r="BS8" i="12"/>
  <c r="BT8" i="12"/>
  <c r="BG9" i="12"/>
  <c r="BH9" i="12"/>
  <c r="BI9" i="12"/>
  <c r="BJ9" i="12"/>
  <c r="BK9" i="12"/>
  <c r="BL9" i="12"/>
  <c r="BM9" i="12"/>
  <c r="BN9" i="12"/>
  <c r="BO9" i="12"/>
  <c r="BP9" i="12"/>
  <c r="BQ9" i="12"/>
  <c r="BR9" i="12"/>
  <c r="BS9" i="12"/>
  <c r="BT9" i="12"/>
  <c r="BG10" i="12"/>
  <c r="BH10" i="12"/>
  <c r="BI10" i="12"/>
  <c r="BJ10" i="12"/>
  <c r="BK10" i="12"/>
  <c r="BL10" i="12"/>
  <c r="BM10" i="12"/>
  <c r="BN10" i="12"/>
  <c r="BO10" i="12"/>
  <c r="BP10" i="12"/>
  <c r="BQ10" i="12"/>
  <c r="BR10" i="12"/>
  <c r="BS10" i="12"/>
  <c r="BT10" i="12"/>
  <c r="BG11" i="12"/>
  <c r="BH11" i="12"/>
  <c r="BI11" i="12"/>
  <c r="BJ11" i="12"/>
  <c r="BK11" i="12"/>
  <c r="BL11" i="12"/>
  <c r="BM11" i="12"/>
  <c r="BN11" i="12"/>
  <c r="BO11" i="12"/>
  <c r="BP11" i="12"/>
  <c r="BQ11" i="12"/>
  <c r="BR11" i="12"/>
  <c r="BS11" i="12"/>
  <c r="BT11" i="12"/>
  <c r="BG12" i="12"/>
  <c r="BH12" i="12"/>
  <c r="BI12" i="12"/>
  <c r="BJ12" i="12"/>
  <c r="BK12" i="12"/>
  <c r="BL12" i="12"/>
  <c r="BM12" i="12"/>
  <c r="BN12" i="12"/>
  <c r="BO12" i="12"/>
  <c r="BP12" i="12"/>
  <c r="BQ12" i="12"/>
  <c r="BR12" i="12"/>
  <c r="BS12" i="12"/>
  <c r="BT12" i="12"/>
  <c r="BG13" i="12"/>
  <c r="BH13" i="12"/>
  <c r="BI13" i="12"/>
  <c r="BJ13" i="12"/>
  <c r="BK13" i="12"/>
  <c r="BL13" i="12"/>
  <c r="BM13" i="12"/>
  <c r="BN13" i="12"/>
  <c r="BO13" i="12"/>
  <c r="BP13" i="12"/>
  <c r="BQ13" i="12"/>
  <c r="BR13" i="12"/>
  <c r="BS13" i="12"/>
  <c r="BT13" i="12"/>
  <c r="BG14" i="12"/>
  <c r="BH14" i="12"/>
  <c r="BI14" i="12"/>
  <c r="BJ14" i="12"/>
  <c r="BK14" i="12"/>
  <c r="BL14" i="12"/>
  <c r="BM14" i="12"/>
  <c r="BN14" i="12"/>
  <c r="BO14" i="12"/>
  <c r="BP14" i="12"/>
  <c r="BQ14" i="12"/>
  <c r="BR14" i="12"/>
  <c r="BS14" i="12"/>
  <c r="BT14" i="12"/>
  <c r="BG15" i="12"/>
  <c r="BH15" i="12"/>
  <c r="BI15" i="12"/>
  <c r="BJ15" i="12"/>
  <c r="BK15" i="12"/>
  <c r="BL15" i="12"/>
  <c r="BM15" i="12"/>
  <c r="BN15" i="12"/>
  <c r="BO15" i="12"/>
  <c r="BP15" i="12"/>
  <c r="BQ15" i="12"/>
  <c r="BR15" i="12"/>
  <c r="BS15" i="12"/>
  <c r="BT15" i="12"/>
  <c r="BG16" i="12"/>
  <c r="BH16" i="12"/>
  <c r="BI16" i="12"/>
  <c r="BJ16" i="12"/>
  <c r="BK16" i="12"/>
  <c r="BL16" i="12"/>
  <c r="BM16" i="12"/>
  <c r="BN16" i="12"/>
  <c r="BO16" i="12"/>
  <c r="BP16" i="12"/>
  <c r="BQ16" i="12"/>
  <c r="BR16" i="12"/>
  <c r="BS16" i="12"/>
  <c r="BT16" i="12"/>
  <c r="BG17" i="12"/>
  <c r="BH17" i="12"/>
  <c r="BI17" i="12"/>
  <c r="BJ17" i="12"/>
  <c r="BK17" i="12"/>
  <c r="BL17" i="12"/>
  <c r="BM17" i="12"/>
  <c r="BN17" i="12"/>
  <c r="BO17" i="12"/>
  <c r="BP17" i="12"/>
  <c r="BQ17" i="12"/>
  <c r="BR17" i="12"/>
  <c r="BS17" i="12"/>
  <c r="BT17" i="12"/>
  <c r="BG18" i="12"/>
  <c r="BH18" i="12"/>
  <c r="BI18" i="12"/>
  <c r="BJ18" i="12"/>
  <c r="BK18" i="12"/>
  <c r="BL18" i="12"/>
  <c r="BM18" i="12"/>
  <c r="BN18" i="12"/>
  <c r="BO18" i="12"/>
  <c r="BP18" i="12"/>
  <c r="BQ18" i="12"/>
  <c r="BR18" i="12"/>
  <c r="BS18" i="12"/>
  <c r="BT18" i="12"/>
  <c r="BG19" i="12"/>
  <c r="BH19" i="12"/>
  <c r="BI19" i="12"/>
  <c r="BJ19" i="12"/>
  <c r="BK19" i="12"/>
  <c r="BL19" i="12"/>
  <c r="BM19" i="12"/>
  <c r="BN19" i="12"/>
  <c r="BO19" i="12"/>
  <c r="BP19" i="12"/>
  <c r="BQ19" i="12"/>
  <c r="BR19" i="12"/>
  <c r="BS19" i="12"/>
  <c r="BT19" i="12"/>
  <c r="BG20" i="12"/>
  <c r="BH20" i="12"/>
  <c r="BI20" i="12"/>
  <c r="BJ20" i="12"/>
  <c r="BK20" i="12"/>
  <c r="BL20" i="12"/>
  <c r="BM20" i="12"/>
  <c r="BN20" i="12"/>
  <c r="BO20" i="12"/>
  <c r="BP20" i="12"/>
  <c r="BQ20" i="12"/>
  <c r="BR20" i="12"/>
  <c r="BS20" i="12"/>
  <c r="BT20" i="12"/>
  <c r="BG21" i="12"/>
  <c r="BH21" i="12"/>
  <c r="BI21" i="12"/>
  <c r="BJ21" i="12"/>
  <c r="BK21" i="12"/>
  <c r="BL21" i="12"/>
  <c r="BM21" i="12"/>
  <c r="BN21" i="12"/>
  <c r="BO21" i="12"/>
  <c r="BP21" i="12"/>
  <c r="BQ21" i="12"/>
  <c r="BR21" i="12"/>
  <c r="BS21" i="12"/>
  <c r="BT21" i="12"/>
  <c r="BG22" i="12"/>
  <c r="BH22" i="12"/>
  <c r="BI22" i="12"/>
  <c r="BJ22" i="12"/>
  <c r="BK22" i="12"/>
  <c r="BL22" i="12"/>
  <c r="BM22" i="12"/>
  <c r="BN22" i="12"/>
  <c r="BO22" i="12"/>
  <c r="BP22" i="12"/>
  <c r="BQ22" i="12"/>
  <c r="BR22" i="12"/>
  <c r="BS22" i="12"/>
  <c r="BT22" i="12"/>
  <c r="BG23" i="12"/>
  <c r="BH23" i="12"/>
  <c r="BI23" i="12"/>
  <c r="BJ23" i="12"/>
  <c r="BK23" i="12"/>
  <c r="BL23" i="12"/>
  <c r="BM23" i="12"/>
  <c r="BN23" i="12"/>
  <c r="BO23" i="12"/>
  <c r="BP23" i="12"/>
  <c r="BQ23" i="12"/>
  <c r="BR23" i="12"/>
  <c r="BS23" i="12"/>
  <c r="BT23" i="12"/>
  <c r="BG24" i="12"/>
  <c r="BH24" i="12"/>
  <c r="BI24" i="12"/>
  <c r="BJ24" i="12"/>
  <c r="BK24" i="12"/>
  <c r="BL24" i="12"/>
  <c r="BM24" i="12"/>
  <c r="BN24" i="12"/>
  <c r="BO24" i="12"/>
  <c r="BP24" i="12"/>
  <c r="BQ24" i="12"/>
  <c r="BR24" i="12"/>
  <c r="BS24" i="12"/>
  <c r="BT24" i="12"/>
  <c r="BG25" i="12"/>
  <c r="BH25" i="12"/>
  <c r="BI25" i="12"/>
  <c r="BJ25" i="12"/>
  <c r="BK25" i="12"/>
  <c r="BL25" i="12"/>
  <c r="BM25" i="12"/>
  <c r="BN25" i="12"/>
  <c r="BO25" i="12"/>
  <c r="BP25" i="12"/>
  <c r="BQ25" i="12"/>
  <c r="BR25" i="12"/>
  <c r="BS25" i="12"/>
  <c r="BT25" i="12"/>
  <c r="BG26" i="12"/>
  <c r="BH26" i="12"/>
  <c r="BI26" i="12"/>
  <c r="BJ26" i="12"/>
  <c r="BK26" i="12"/>
  <c r="BL26" i="12"/>
  <c r="BM26" i="12"/>
  <c r="BN26" i="12"/>
  <c r="BO26" i="12"/>
  <c r="BP26" i="12"/>
  <c r="BQ26" i="12"/>
  <c r="BR26" i="12"/>
  <c r="BS26" i="12"/>
  <c r="BT26" i="12"/>
  <c r="BG27" i="12"/>
  <c r="BH27" i="12"/>
  <c r="BI27" i="12"/>
  <c r="BJ27" i="12"/>
  <c r="BK27" i="12"/>
  <c r="BL27" i="12"/>
  <c r="BM27" i="12"/>
  <c r="BN27" i="12"/>
  <c r="BO27" i="12"/>
  <c r="BP27" i="12"/>
  <c r="BQ27" i="12"/>
  <c r="BR27" i="12"/>
  <c r="BS27" i="12"/>
  <c r="BT27" i="12"/>
  <c r="BG28" i="12"/>
  <c r="BH28" i="12"/>
  <c r="BI28" i="12"/>
  <c r="BJ28" i="12"/>
  <c r="BK28" i="12"/>
  <c r="BL28" i="12"/>
  <c r="BM28" i="12"/>
  <c r="BN28" i="12"/>
  <c r="BO28" i="12"/>
  <c r="BP28" i="12"/>
  <c r="BQ28" i="12"/>
  <c r="BR28" i="12"/>
  <c r="BS28" i="12"/>
  <c r="BT28" i="12"/>
  <c r="BG29" i="12"/>
  <c r="BH29" i="12"/>
  <c r="BI29" i="12"/>
  <c r="BJ29" i="12"/>
  <c r="BK29" i="12"/>
  <c r="BL29" i="12"/>
  <c r="BM29" i="12"/>
  <c r="BN29" i="12"/>
  <c r="BO29" i="12"/>
  <c r="BP29" i="12"/>
  <c r="BQ29" i="12"/>
  <c r="BR29" i="12"/>
  <c r="BS29" i="12"/>
  <c r="BT29" i="12"/>
  <c r="BG30" i="12"/>
  <c r="BH30" i="12"/>
  <c r="BI30" i="12"/>
  <c r="BJ30" i="12"/>
  <c r="BK30" i="12"/>
  <c r="BL30" i="12"/>
  <c r="BM30" i="12"/>
  <c r="BN30" i="12"/>
  <c r="BO30" i="12"/>
  <c r="BP30" i="12"/>
  <c r="BQ30" i="12"/>
  <c r="BR30" i="12"/>
  <c r="BS30" i="12"/>
  <c r="BT30" i="12"/>
  <c r="BG31" i="12"/>
  <c r="BH31" i="12"/>
  <c r="BI31" i="12"/>
  <c r="BJ31" i="12"/>
  <c r="BK31" i="12"/>
  <c r="BL31" i="12"/>
  <c r="BM31" i="12"/>
  <c r="BN31" i="12"/>
  <c r="BO31" i="12"/>
  <c r="BP31" i="12"/>
  <c r="BQ31" i="12"/>
  <c r="BR31" i="12"/>
  <c r="BS31" i="12"/>
  <c r="BT31" i="12"/>
  <c r="BG32" i="12"/>
  <c r="BH32" i="12"/>
  <c r="BI32" i="12"/>
  <c r="BJ32" i="12"/>
  <c r="BK32" i="12"/>
  <c r="BL32" i="12"/>
  <c r="BM32" i="12"/>
  <c r="BN32" i="12"/>
  <c r="BO32" i="12"/>
  <c r="BP32" i="12"/>
  <c r="BQ32" i="12"/>
  <c r="BR32" i="12"/>
  <c r="BS32" i="12"/>
  <c r="BT32" i="12"/>
  <c r="BG33" i="12"/>
  <c r="BH33" i="12"/>
  <c r="BI33" i="12"/>
  <c r="BJ33" i="12"/>
  <c r="BK33" i="12"/>
  <c r="BL33" i="12"/>
  <c r="BM33" i="12"/>
  <c r="BN33" i="12"/>
  <c r="BO33" i="12"/>
  <c r="BP33" i="12"/>
  <c r="BQ33" i="12"/>
  <c r="BR33" i="12"/>
  <c r="BS33" i="12"/>
  <c r="BT33" i="12"/>
  <c r="BG34" i="12"/>
  <c r="BH34" i="12"/>
  <c r="BI34" i="12"/>
  <c r="BJ34" i="12"/>
  <c r="BK34" i="12"/>
  <c r="BL34" i="12"/>
  <c r="BM34" i="12"/>
  <c r="BN34" i="12"/>
  <c r="BO34" i="12"/>
  <c r="BP34" i="12"/>
  <c r="BQ34" i="12"/>
  <c r="BR34" i="12"/>
  <c r="BS34" i="12"/>
  <c r="BT34" i="12"/>
  <c r="BG35" i="12"/>
  <c r="BH35" i="12"/>
  <c r="BI35" i="12"/>
  <c r="BJ35" i="12"/>
  <c r="BK35" i="12"/>
  <c r="BL35" i="12"/>
  <c r="BM35" i="12"/>
  <c r="BN35" i="12"/>
  <c r="BO35" i="12"/>
  <c r="BP35" i="12"/>
  <c r="BQ35" i="12"/>
  <c r="BR35" i="12"/>
  <c r="BS35" i="12"/>
  <c r="BT35" i="12"/>
  <c r="BG36" i="12"/>
  <c r="BH36" i="12"/>
  <c r="BI36" i="12"/>
  <c r="BJ36" i="12"/>
  <c r="BK36" i="12"/>
  <c r="BL36" i="12"/>
  <c r="BM36" i="12"/>
  <c r="BN36" i="12"/>
  <c r="BO36" i="12"/>
  <c r="BP36" i="12"/>
  <c r="BQ36" i="12"/>
  <c r="BR36" i="12"/>
  <c r="BS36" i="12"/>
  <c r="BT36" i="12"/>
  <c r="BG37" i="12"/>
  <c r="BH37" i="12"/>
  <c r="BI37" i="12"/>
  <c r="BJ37" i="12"/>
  <c r="BK37" i="12"/>
  <c r="BL37" i="12"/>
  <c r="BM37" i="12"/>
  <c r="BN37" i="12"/>
  <c r="BO37" i="12"/>
  <c r="BP37" i="12"/>
  <c r="BQ37" i="12"/>
  <c r="BR37" i="12"/>
  <c r="BS37" i="12"/>
  <c r="BT37" i="12"/>
  <c r="BG38" i="12"/>
  <c r="BH38" i="12"/>
  <c r="BI38" i="12"/>
  <c r="BJ38" i="12"/>
  <c r="BK38" i="12"/>
  <c r="BL38" i="12"/>
  <c r="BM38" i="12"/>
  <c r="BN38" i="12"/>
  <c r="BO38" i="12"/>
  <c r="BP38" i="12"/>
  <c r="BQ38" i="12"/>
  <c r="BR38" i="12"/>
  <c r="BS38" i="12"/>
  <c r="BT38" i="12"/>
  <c r="BG39" i="12"/>
  <c r="BH39" i="12"/>
  <c r="BI39" i="12"/>
  <c r="BJ39" i="12"/>
  <c r="BK39" i="12"/>
  <c r="BL39" i="12"/>
  <c r="BM39" i="12"/>
  <c r="BN39" i="12"/>
  <c r="BO39" i="12"/>
  <c r="BP39" i="12"/>
  <c r="BQ39" i="12"/>
  <c r="BR39" i="12"/>
  <c r="BS39" i="12"/>
  <c r="BT39" i="12"/>
  <c r="BG40" i="12"/>
  <c r="BH40" i="12"/>
  <c r="BI40" i="12"/>
  <c r="BJ40" i="12"/>
  <c r="BK40" i="12"/>
  <c r="BL40" i="12"/>
  <c r="BM40" i="12"/>
  <c r="BN40" i="12"/>
  <c r="BO40" i="12"/>
  <c r="BP40" i="12"/>
  <c r="BQ40" i="12"/>
  <c r="BR40" i="12"/>
  <c r="BS40" i="12"/>
  <c r="BT40" i="12"/>
  <c r="BG41" i="12"/>
  <c r="BH41" i="12"/>
  <c r="BI41" i="12"/>
  <c r="BJ41" i="12"/>
  <c r="BK41" i="12"/>
  <c r="BL41" i="12"/>
  <c r="BM41" i="12"/>
  <c r="BN41" i="12"/>
  <c r="BO41" i="12"/>
  <c r="BP41" i="12"/>
  <c r="BQ41" i="12"/>
  <c r="BR41" i="12"/>
  <c r="BS41" i="12"/>
  <c r="BT41" i="12"/>
  <c r="BG42" i="12"/>
  <c r="BH42" i="12"/>
  <c r="BI42" i="12"/>
  <c r="BJ42" i="12"/>
  <c r="BK42" i="12"/>
  <c r="BL42" i="12"/>
  <c r="BM42" i="12"/>
  <c r="BN42" i="12"/>
  <c r="BO42" i="12"/>
  <c r="BP42" i="12"/>
  <c r="BQ42" i="12"/>
  <c r="BR42" i="12"/>
  <c r="BS42" i="12"/>
  <c r="BT42" i="12"/>
  <c r="BG43" i="12"/>
  <c r="BH43" i="12"/>
  <c r="BI43" i="12"/>
  <c r="BJ43" i="12"/>
  <c r="BK43" i="12"/>
  <c r="BL43" i="12"/>
  <c r="BM43" i="12"/>
  <c r="BN43" i="12"/>
  <c r="BO43" i="12"/>
  <c r="BP43" i="12"/>
  <c r="BQ43" i="12"/>
  <c r="BR43" i="12"/>
  <c r="BS43" i="12"/>
  <c r="BT43" i="12"/>
  <c r="BG44" i="12"/>
  <c r="BH44" i="12"/>
  <c r="BI44" i="12"/>
  <c r="BJ44" i="12"/>
  <c r="BK44" i="12"/>
  <c r="BL44" i="12"/>
  <c r="BM44" i="12"/>
  <c r="BN44" i="12"/>
  <c r="BO44" i="12"/>
  <c r="BP44" i="12"/>
  <c r="BQ44" i="12"/>
  <c r="BR44" i="12"/>
  <c r="BS44" i="12"/>
  <c r="BT44" i="12"/>
  <c r="BG45" i="12"/>
  <c r="BH45" i="12"/>
  <c r="BI45" i="12"/>
  <c r="BJ45" i="12"/>
  <c r="BK45" i="12"/>
  <c r="BL45" i="12"/>
  <c r="BM45" i="12"/>
  <c r="BN45" i="12"/>
  <c r="BO45" i="12"/>
  <c r="BP45" i="12"/>
  <c r="BQ45" i="12"/>
  <c r="BR45" i="12"/>
  <c r="BS45" i="12"/>
  <c r="BT45" i="12"/>
  <c r="BG46" i="12"/>
  <c r="BH46" i="12"/>
  <c r="BI46" i="12"/>
  <c r="BJ46" i="12"/>
  <c r="BK46" i="12"/>
  <c r="BL46" i="12"/>
  <c r="BM46" i="12"/>
  <c r="BN46" i="12"/>
  <c r="BO46" i="12"/>
  <c r="BP46" i="12"/>
  <c r="BQ46" i="12"/>
  <c r="BR46" i="12"/>
  <c r="BS46" i="12"/>
  <c r="BT46" i="12"/>
  <c r="BG47" i="12"/>
  <c r="BH47" i="12"/>
  <c r="BI47" i="12"/>
  <c r="BJ47" i="12"/>
  <c r="BK47" i="12"/>
  <c r="BL47" i="12"/>
  <c r="BM47" i="12"/>
  <c r="BN47" i="12"/>
  <c r="BO47" i="12"/>
  <c r="BP47" i="12"/>
  <c r="BQ47" i="12"/>
  <c r="BR47" i="12"/>
  <c r="BS47" i="12"/>
  <c r="BT47" i="12"/>
  <c r="BG48" i="12"/>
  <c r="BH48" i="12"/>
  <c r="BI48" i="12"/>
  <c r="BJ48" i="12"/>
  <c r="BK48" i="12"/>
  <c r="BL48" i="12"/>
  <c r="BM48" i="12"/>
  <c r="BN48" i="12"/>
  <c r="BO48" i="12"/>
  <c r="BP48" i="12"/>
  <c r="BQ48" i="12"/>
  <c r="BR48" i="12"/>
  <c r="BS48" i="12"/>
  <c r="BT48" i="12"/>
  <c r="BG49" i="12"/>
  <c r="BH49" i="12"/>
  <c r="BI49" i="12"/>
  <c r="BJ49" i="12"/>
  <c r="BK49" i="12"/>
  <c r="BL49" i="12"/>
  <c r="BM49" i="12"/>
  <c r="BN49" i="12"/>
  <c r="BO49" i="12"/>
  <c r="BP49" i="12"/>
  <c r="BQ49" i="12"/>
  <c r="BR49" i="12"/>
  <c r="BS49" i="12"/>
  <c r="BT49" i="12"/>
  <c r="BG50" i="12"/>
  <c r="BH50" i="12"/>
  <c r="BI50" i="12"/>
  <c r="BJ50" i="12"/>
  <c r="BK50" i="12"/>
  <c r="BL50" i="12"/>
  <c r="BM50" i="12"/>
  <c r="BN50" i="12"/>
  <c r="BO50" i="12"/>
  <c r="BP50" i="12"/>
  <c r="BQ50" i="12"/>
  <c r="BR50" i="12"/>
  <c r="BS50" i="12"/>
  <c r="BT50" i="12"/>
  <c r="BG51" i="12"/>
  <c r="BH51" i="12"/>
  <c r="BI51" i="12"/>
  <c r="BJ51" i="12"/>
  <c r="BK51" i="12"/>
  <c r="BL51" i="12"/>
  <c r="BM51" i="12"/>
  <c r="BN51" i="12"/>
  <c r="BO51" i="12"/>
  <c r="BP51" i="12"/>
  <c r="BQ51" i="12"/>
  <c r="BR51" i="12"/>
  <c r="BS51" i="12"/>
  <c r="BT51" i="12"/>
  <c r="BG52" i="12"/>
  <c r="BH52" i="12"/>
  <c r="BI52" i="12"/>
  <c r="BJ52" i="12"/>
  <c r="BK52" i="12"/>
  <c r="BL52" i="12"/>
  <c r="BM52" i="12"/>
  <c r="BN52" i="12"/>
  <c r="BO52" i="12"/>
  <c r="BP52" i="12"/>
  <c r="BQ52" i="12"/>
  <c r="BR52" i="12"/>
  <c r="BS52" i="12"/>
  <c r="BT52" i="12"/>
  <c r="BG53" i="12"/>
  <c r="BH53" i="12"/>
  <c r="BI53" i="12"/>
  <c r="BJ53" i="12"/>
  <c r="BK53" i="12"/>
  <c r="BL53" i="12"/>
  <c r="BM53" i="12"/>
  <c r="BN53" i="12"/>
  <c r="BO53" i="12"/>
  <c r="BP53" i="12"/>
  <c r="BQ53" i="12"/>
  <c r="BR53" i="12"/>
  <c r="BS53" i="12"/>
  <c r="BT53" i="12"/>
  <c r="BG54" i="12"/>
  <c r="BH54" i="12"/>
  <c r="BI54" i="12"/>
  <c r="BJ54" i="12"/>
  <c r="BK54" i="12"/>
  <c r="BL54" i="12"/>
  <c r="BM54" i="12"/>
  <c r="BN54" i="12"/>
  <c r="BO54" i="12"/>
  <c r="BP54" i="12"/>
  <c r="BQ54" i="12"/>
  <c r="BR54" i="12"/>
  <c r="BS54" i="12"/>
  <c r="BT54" i="12"/>
  <c r="BG55" i="12"/>
  <c r="BH55" i="12"/>
  <c r="BI55" i="12"/>
  <c r="BJ55" i="12"/>
  <c r="BK55" i="12"/>
  <c r="BL55" i="12"/>
  <c r="BM55" i="12"/>
  <c r="BN55" i="12"/>
  <c r="BO55" i="12"/>
  <c r="BP55" i="12"/>
  <c r="BQ55" i="12"/>
  <c r="BR55" i="12"/>
  <c r="BS55" i="12"/>
  <c r="BT55" i="12"/>
  <c r="BG56" i="12"/>
  <c r="BH56" i="12"/>
  <c r="BI56" i="12"/>
  <c r="BJ56" i="12"/>
  <c r="BK56" i="12"/>
  <c r="BL56" i="12"/>
  <c r="BM56" i="12"/>
  <c r="BN56" i="12"/>
  <c r="BO56" i="12"/>
  <c r="BP56" i="12"/>
  <c r="BQ56" i="12"/>
  <c r="BR56" i="12"/>
  <c r="BS56" i="12"/>
  <c r="BT56" i="12"/>
  <c r="BG57" i="12"/>
  <c r="BH57" i="12"/>
  <c r="BI57" i="12"/>
  <c r="BJ57" i="12"/>
  <c r="BK57" i="12"/>
  <c r="BL57" i="12"/>
  <c r="BM57" i="12"/>
  <c r="BN57" i="12"/>
  <c r="BO57" i="12"/>
  <c r="BP57" i="12"/>
  <c r="BQ57" i="12"/>
  <c r="BR57" i="12"/>
  <c r="BS57" i="12"/>
  <c r="BT57" i="12"/>
  <c r="BG58" i="12"/>
  <c r="BH58" i="12"/>
  <c r="BI58" i="12"/>
  <c r="BJ58" i="12"/>
  <c r="BK58" i="12"/>
  <c r="BL58" i="12"/>
  <c r="BM58" i="12"/>
  <c r="BN58" i="12"/>
  <c r="BO58" i="12"/>
  <c r="BP58" i="12"/>
  <c r="BQ58" i="12"/>
  <c r="BR58" i="12"/>
  <c r="BS58" i="12"/>
  <c r="BT58" i="12"/>
  <c r="BG59" i="12"/>
  <c r="BH59" i="12"/>
  <c r="BI59" i="12"/>
  <c r="BJ59" i="12"/>
  <c r="BK59" i="12"/>
  <c r="BL59" i="12"/>
  <c r="BM59" i="12"/>
  <c r="BN59" i="12"/>
  <c r="BO59" i="12"/>
  <c r="BP59" i="12"/>
  <c r="BQ59" i="12"/>
  <c r="BR59" i="12"/>
  <c r="BS59" i="12"/>
  <c r="BT59" i="12"/>
  <c r="BG60" i="12"/>
  <c r="BH60" i="12"/>
  <c r="BI60" i="12"/>
  <c r="BJ60" i="12"/>
  <c r="BK60" i="12"/>
  <c r="BL60" i="12"/>
  <c r="BM60" i="12"/>
  <c r="BN60" i="12"/>
  <c r="BO60" i="12"/>
  <c r="BP60" i="12"/>
  <c r="BQ60" i="12"/>
  <c r="BR60" i="12"/>
  <c r="BS60" i="12"/>
  <c r="BT60" i="12"/>
  <c r="BG61" i="12"/>
  <c r="BH61" i="12"/>
  <c r="BI61" i="12"/>
  <c r="BJ61" i="12"/>
  <c r="BK61" i="12"/>
  <c r="BL61" i="12"/>
  <c r="BM61" i="12"/>
  <c r="BN61" i="12"/>
  <c r="BO61" i="12"/>
  <c r="BP61" i="12"/>
  <c r="BQ61" i="12"/>
  <c r="BR61" i="12"/>
  <c r="BS61" i="12"/>
  <c r="BT61" i="12"/>
  <c r="BG62" i="12"/>
  <c r="BH62" i="12"/>
  <c r="BI62" i="12"/>
  <c r="BJ62" i="12"/>
  <c r="BK62" i="12"/>
  <c r="BL62" i="12"/>
  <c r="BM62" i="12"/>
  <c r="BN62" i="12"/>
  <c r="BO62" i="12"/>
  <c r="BP62" i="12"/>
  <c r="BQ62" i="12"/>
  <c r="BR62" i="12"/>
  <c r="BS62" i="12"/>
  <c r="BT62" i="12"/>
  <c r="BG63" i="12"/>
  <c r="BH63" i="12"/>
  <c r="BI63" i="12"/>
  <c r="BJ63" i="12"/>
  <c r="BK63" i="12"/>
  <c r="BL63" i="12"/>
  <c r="BM63" i="12"/>
  <c r="BN63" i="12"/>
  <c r="BO63" i="12"/>
  <c r="BP63" i="12"/>
  <c r="BQ63" i="12"/>
  <c r="BR63" i="12"/>
  <c r="BS63" i="12"/>
  <c r="BT63" i="12"/>
  <c r="BG64" i="12"/>
  <c r="BH64" i="12"/>
  <c r="BI64" i="12"/>
  <c r="BJ64" i="12"/>
  <c r="BK64" i="12"/>
  <c r="BL64" i="12"/>
  <c r="BM64" i="12"/>
  <c r="BN64" i="12"/>
  <c r="BO64" i="12"/>
  <c r="BP64" i="12"/>
  <c r="BQ64" i="12"/>
  <c r="BR64" i="12"/>
  <c r="BS64" i="12"/>
  <c r="BT64" i="12"/>
  <c r="BG65" i="12"/>
  <c r="BH65" i="12"/>
  <c r="BI65" i="12"/>
  <c r="BJ65" i="12"/>
  <c r="BK65" i="12"/>
  <c r="BL65" i="12"/>
  <c r="BM65" i="12"/>
  <c r="BN65" i="12"/>
  <c r="BO65" i="12"/>
  <c r="BP65" i="12"/>
  <c r="BQ65" i="12"/>
  <c r="BR65" i="12"/>
  <c r="BS65" i="12"/>
  <c r="BT65" i="12"/>
  <c r="BG66" i="12"/>
  <c r="BH66" i="12"/>
  <c r="BI66" i="12"/>
  <c r="BJ66" i="12"/>
  <c r="BK66" i="12"/>
  <c r="BL66" i="12"/>
  <c r="BM66" i="12"/>
  <c r="BN66" i="12"/>
  <c r="BO66" i="12"/>
  <c r="BP66" i="12"/>
  <c r="BQ66" i="12"/>
  <c r="BR66" i="12"/>
  <c r="BS66" i="12"/>
  <c r="BT66" i="12"/>
  <c r="BG67" i="12"/>
  <c r="BH67" i="12"/>
  <c r="BI67" i="12"/>
  <c r="BJ67" i="12"/>
  <c r="BK67" i="12"/>
  <c r="BL67" i="12"/>
  <c r="BM67" i="12"/>
  <c r="BN67" i="12"/>
  <c r="BO67" i="12"/>
  <c r="BP67" i="12"/>
  <c r="BQ67" i="12"/>
  <c r="BR67" i="12"/>
  <c r="BS67" i="12"/>
  <c r="BT67" i="12"/>
  <c r="BG68" i="12"/>
  <c r="BH68" i="12"/>
  <c r="BI68" i="12"/>
  <c r="BJ68" i="12"/>
  <c r="BK68" i="12"/>
  <c r="BL68" i="12"/>
  <c r="BM68" i="12"/>
  <c r="BN68" i="12"/>
  <c r="BO68" i="12"/>
  <c r="BP68" i="12"/>
  <c r="BQ68" i="12"/>
  <c r="BR68" i="12"/>
  <c r="BS68" i="12"/>
  <c r="BT68" i="12"/>
  <c r="BG69" i="12"/>
  <c r="BH69" i="12"/>
  <c r="BI69" i="12"/>
  <c r="BJ69" i="12"/>
  <c r="BK69" i="12"/>
  <c r="BL69" i="12"/>
  <c r="BM69" i="12"/>
  <c r="BN69" i="12"/>
  <c r="BO69" i="12"/>
  <c r="BP69" i="12"/>
  <c r="BQ69" i="12"/>
  <c r="BR69" i="12"/>
  <c r="BS69" i="12"/>
  <c r="BT69" i="12"/>
  <c r="BG70" i="12"/>
  <c r="BH70" i="12"/>
  <c r="BI70" i="12"/>
  <c r="BJ70" i="12"/>
  <c r="BK70" i="12"/>
  <c r="BL70" i="12"/>
  <c r="BM70" i="12"/>
  <c r="BN70" i="12"/>
  <c r="BO70" i="12"/>
  <c r="BP70" i="12"/>
  <c r="BQ70" i="12"/>
  <c r="BR70" i="12"/>
  <c r="BS70" i="12"/>
  <c r="BT70" i="12"/>
  <c r="BG71" i="12"/>
  <c r="BH71" i="12"/>
  <c r="BI71" i="12"/>
  <c r="BJ71" i="12"/>
  <c r="BK71" i="12"/>
  <c r="BL71" i="12"/>
  <c r="BM71" i="12"/>
  <c r="BN71" i="12"/>
  <c r="BO71" i="12"/>
  <c r="BP71" i="12"/>
  <c r="BQ71" i="12"/>
  <c r="BR71" i="12"/>
  <c r="BS71" i="12"/>
  <c r="BT71" i="12"/>
  <c r="BG72" i="12"/>
  <c r="BH72" i="12"/>
  <c r="BI72" i="12"/>
  <c r="BJ72" i="12"/>
  <c r="BK72" i="12"/>
  <c r="BL72" i="12"/>
  <c r="BM72" i="12"/>
  <c r="BN72" i="12"/>
  <c r="BO72" i="12"/>
  <c r="BP72" i="12"/>
  <c r="BQ72" i="12"/>
  <c r="BR72" i="12"/>
  <c r="BS72" i="12"/>
  <c r="BT72" i="12"/>
  <c r="BG73" i="12"/>
  <c r="BH73" i="12"/>
  <c r="BI73" i="12"/>
  <c r="BJ73" i="12"/>
  <c r="BK73" i="12"/>
  <c r="BL73" i="12"/>
  <c r="BM73" i="12"/>
  <c r="BN73" i="12"/>
  <c r="BO73" i="12"/>
  <c r="BP73" i="12"/>
  <c r="BQ73" i="12"/>
  <c r="BR73" i="12"/>
  <c r="BS73" i="12"/>
  <c r="BT73" i="12"/>
  <c r="BG74" i="12"/>
  <c r="BH74" i="12"/>
  <c r="BI74" i="12"/>
  <c r="BJ74" i="12"/>
  <c r="BK74" i="12"/>
  <c r="BL74" i="12"/>
  <c r="BM74" i="12"/>
  <c r="BN74" i="12"/>
  <c r="BO74" i="12"/>
  <c r="BP74" i="12"/>
  <c r="BQ74" i="12"/>
  <c r="BR74" i="12"/>
  <c r="BS74" i="12"/>
  <c r="BT74" i="12"/>
  <c r="BG75" i="12"/>
  <c r="BH75" i="12"/>
  <c r="BI75" i="12"/>
  <c r="BJ75" i="12"/>
  <c r="BK75" i="12"/>
  <c r="BL75" i="12"/>
  <c r="BM75" i="12"/>
  <c r="BN75" i="12"/>
  <c r="BO75" i="12"/>
  <c r="BP75" i="12"/>
  <c r="BQ75" i="12"/>
  <c r="BR75" i="12"/>
  <c r="BS75" i="12"/>
  <c r="BT75" i="12"/>
  <c r="BG76" i="12"/>
  <c r="BH76" i="12"/>
  <c r="BI76" i="12"/>
  <c r="BJ76" i="12"/>
  <c r="BK76" i="12"/>
  <c r="BL76" i="12"/>
  <c r="BM76" i="12"/>
  <c r="BN76" i="12"/>
  <c r="BO76" i="12"/>
  <c r="BP76" i="12"/>
  <c r="BQ76" i="12"/>
  <c r="BR76" i="12"/>
  <c r="BS76" i="12"/>
  <c r="BT76" i="12"/>
  <c r="BG77" i="12"/>
  <c r="BH77" i="12"/>
  <c r="BI77" i="12"/>
  <c r="BJ77" i="12"/>
  <c r="BK77" i="12"/>
  <c r="BL77" i="12"/>
  <c r="BM77" i="12"/>
  <c r="BN77" i="12"/>
  <c r="BO77" i="12"/>
  <c r="BP77" i="12"/>
  <c r="BQ77" i="12"/>
  <c r="BR77" i="12"/>
  <c r="BS77" i="12"/>
  <c r="BT77" i="12"/>
  <c r="BG78" i="12"/>
  <c r="BH78" i="12"/>
  <c r="BI78" i="12"/>
  <c r="BJ78" i="12"/>
  <c r="BK78" i="12"/>
  <c r="BL78" i="12"/>
  <c r="BM78" i="12"/>
  <c r="BN78" i="12"/>
  <c r="BO78" i="12"/>
  <c r="BP78" i="12"/>
  <c r="BQ78" i="12"/>
  <c r="BR78" i="12"/>
  <c r="BS78" i="12"/>
  <c r="BT78" i="12"/>
  <c r="BG79" i="12"/>
  <c r="BH79" i="12"/>
  <c r="BI79" i="12"/>
  <c r="BJ79" i="12"/>
  <c r="BK79" i="12"/>
  <c r="BL79" i="12"/>
  <c r="BM79" i="12"/>
  <c r="BN79" i="12"/>
  <c r="BO79" i="12"/>
  <c r="BP79" i="12"/>
  <c r="BQ79" i="12"/>
  <c r="BR79" i="12"/>
  <c r="BS79" i="12"/>
  <c r="BT79" i="12"/>
  <c r="BG80" i="12"/>
  <c r="BH80" i="12"/>
  <c r="BI80" i="12"/>
  <c r="BJ80" i="12"/>
  <c r="BK80" i="12"/>
  <c r="BL80" i="12"/>
  <c r="BM80" i="12"/>
  <c r="BN80" i="12"/>
  <c r="BO80" i="12"/>
  <c r="BP80" i="12"/>
  <c r="BQ80" i="12"/>
  <c r="BR80" i="12"/>
  <c r="BS80" i="12"/>
  <c r="BT80" i="12"/>
  <c r="BG81" i="12"/>
  <c r="BH81" i="12"/>
  <c r="BI81" i="12"/>
  <c r="BJ81" i="12"/>
  <c r="BK81" i="12"/>
  <c r="BL81" i="12"/>
  <c r="BM81" i="12"/>
  <c r="BN81" i="12"/>
  <c r="BO81" i="12"/>
  <c r="BP81" i="12"/>
  <c r="BQ81" i="12"/>
  <c r="BR81" i="12"/>
  <c r="BS81" i="12"/>
  <c r="BT81" i="12"/>
  <c r="BG82" i="12"/>
  <c r="BH82" i="12"/>
  <c r="BI82" i="12"/>
  <c r="BJ82" i="12"/>
  <c r="BK82" i="12"/>
  <c r="BL82" i="12"/>
  <c r="BM82" i="12"/>
  <c r="BN82" i="12"/>
  <c r="BO82" i="12"/>
  <c r="BP82" i="12"/>
  <c r="BQ82" i="12"/>
  <c r="BR82" i="12"/>
  <c r="BS82" i="12"/>
  <c r="BT82" i="12"/>
  <c r="BG83" i="12"/>
  <c r="BH83" i="12"/>
  <c r="BI83" i="12"/>
  <c r="BJ83" i="12"/>
  <c r="BK83" i="12"/>
  <c r="BL83" i="12"/>
  <c r="BM83" i="12"/>
  <c r="BN83" i="12"/>
  <c r="BO83" i="12"/>
  <c r="BP83" i="12"/>
  <c r="BQ83" i="12"/>
  <c r="BR83" i="12"/>
  <c r="BS83" i="12"/>
  <c r="BT83" i="12"/>
  <c r="BG84" i="12"/>
  <c r="BH84" i="12"/>
  <c r="BI84" i="12"/>
  <c r="BJ84" i="12"/>
  <c r="BK84" i="12"/>
  <c r="BL84" i="12"/>
  <c r="BM84" i="12"/>
  <c r="BN84" i="12"/>
  <c r="BO84" i="12"/>
  <c r="BP84" i="12"/>
  <c r="BQ84" i="12"/>
  <c r="BR84" i="12"/>
  <c r="BS84" i="12"/>
  <c r="BT84" i="12"/>
  <c r="BG85" i="12"/>
  <c r="BH85" i="12"/>
  <c r="BI85" i="12"/>
  <c r="BJ85" i="12"/>
  <c r="BK85" i="12"/>
  <c r="BL85" i="12"/>
  <c r="BM85" i="12"/>
  <c r="BN85" i="12"/>
  <c r="BO85" i="12"/>
  <c r="BP85" i="12"/>
  <c r="BQ85" i="12"/>
  <c r="BR85" i="12"/>
  <c r="BS85" i="12"/>
  <c r="BT85" i="12"/>
  <c r="BF3" i="12"/>
  <c r="BF4" i="12"/>
  <c r="BF5" i="12"/>
  <c r="BF6" i="12"/>
  <c r="BF7" i="12"/>
  <c r="BF8" i="12"/>
  <c r="BF9" i="12"/>
  <c r="BF10" i="12"/>
  <c r="BF11" i="12"/>
  <c r="BF12" i="12"/>
  <c r="BF13" i="12"/>
  <c r="BF14" i="12"/>
  <c r="BF15" i="12"/>
  <c r="BF16" i="12"/>
  <c r="BF17" i="12"/>
  <c r="BF18" i="12"/>
  <c r="BF19" i="12"/>
  <c r="BF20" i="12"/>
  <c r="BF21" i="12"/>
  <c r="BF22" i="12"/>
  <c r="BF23" i="12"/>
  <c r="BF24" i="12"/>
  <c r="BF25" i="12"/>
  <c r="BF26" i="12"/>
  <c r="BF27" i="12"/>
  <c r="BF28" i="12"/>
  <c r="BF29" i="12"/>
  <c r="BF30" i="12"/>
  <c r="BF31" i="12"/>
  <c r="BF32" i="12"/>
  <c r="BF33" i="12"/>
  <c r="BF34" i="12"/>
  <c r="BF35" i="12"/>
  <c r="BF36" i="12"/>
  <c r="BF37" i="12"/>
  <c r="BF38" i="12"/>
  <c r="BF39" i="12"/>
  <c r="BF40" i="12"/>
  <c r="BF41" i="12"/>
  <c r="BF42" i="12"/>
  <c r="BF43" i="12"/>
  <c r="BF44" i="12"/>
  <c r="BF45" i="12"/>
  <c r="BF46" i="12"/>
  <c r="BF47" i="12"/>
  <c r="BF48" i="12"/>
  <c r="BF49" i="12"/>
  <c r="BF50" i="12"/>
  <c r="BF51" i="12"/>
  <c r="BF52" i="12"/>
  <c r="BF53" i="12"/>
  <c r="BF54" i="12"/>
  <c r="BF55" i="12"/>
  <c r="BF56" i="12"/>
  <c r="BF57" i="12"/>
  <c r="BF58" i="12"/>
  <c r="BF59" i="12"/>
  <c r="BF60" i="12"/>
  <c r="BF61" i="12"/>
  <c r="BF62" i="12"/>
  <c r="BF63" i="12"/>
  <c r="BF64" i="12"/>
  <c r="BF65" i="12"/>
  <c r="BF66" i="12"/>
  <c r="BF67" i="12"/>
  <c r="BF68" i="12"/>
  <c r="BF69" i="12"/>
  <c r="BF70" i="12"/>
  <c r="BF71" i="12"/>
  <c r="BF72" i="12"/>
  <c r="BF73" i="12"/>
  <c r="BF74" i="12"/>
  <c r="BF75" i="12"/>
  <c r="BF76" i="12"/>
  <c r="BF77" i="12"/>
  <c r="BF78" i="12"/>
  <c r="BF79" i="12"/>
  <c r="BF80" i="12"/>
  <c r="BF81" i="12"/>
  <c r="BF82" i="12"/>
  <c r="BF83" i="12"/>
  <c r="BF84" i="12"/>
  <c r="BF85" i="12"/>
  <c r="BF2" i="12"/>
  <c r="AJ2" i="12"/>
  <c r="AJ3" i="12"/>
  <c r="AJ4" i="12"/>
  <c r="AJ5" i="12"/>
  <c r="AJ6" i="12"/>
  <c r="AJ7" i="12"/>
  <c r="AJ8" i="12"/>
  <c r="AJ9" i="12"/>
  <c r="AJ10" i="12"/>
  <c r="AJ11" i="12"/>
  <c r="AJ12" i="12"/>
  <c r="AJ13" i="12"/>
  <c r="AJ14" i="12"/>
  <c r="AJ15" i="12"/>
  <c r="AJ16" i="12"/>
  <c r="AJ17" i="12"/>
  <c r="AJ18" i="12"/>
  <c r="AJ19" i="12"/>
  <c r="AJ20" i="12"/>
  <c r="AJ21" i="12"/>
  <c r="AJ22" i="12"/>
  <c r="AJ23" i="12"/>
  <c r="AJ24" i="12"/>
  <c r="AJ25" i="12"/>
  <c r="AJ26" i="12"/>
  <c r="AJ27" i="12"/>
  <c r="AJ28" i="12"/>
  <c r="AJ29" i="12"/>
  <c r="AJ30" i="12"/>
  <c r="AJ31" i="12"/>
  <c r="AJ32" i="12"/>
  <c r="AJ33" i="12"/>
  <c r="AJ34" i="12"/>
  <c r="AJ35" i="12"/>
  <c r="AJ36" i="12"/>
  <c r="AJ37" i="12"/>
  <c r="AJ38" i="12"/>
  <c r="AJ39" i="12"/>
  <c r="AJ40" i="12"/>
  <c r="AJ41" i="12"/>
  <c r="AJ42" i="12"/>
  <c r="AJ43" i="12"/>
  <c r="AJ44" i="12"/>
  <c r="AJ45" i="12"/>
  <c r="AJ46" i="12"/>
  <c r="AJ47" i="12"/>
  <c r="AJ48" i="12"/>
  <c r="AJ49" i="12"/>
  <c r="AJ50" i="12"/>
  <c r="AJ51" i="12"/>
  <c r="AJ52" i="12"/>
  <c r="AJ53" i="12"/>
  <c r="AJ54" i="12"/>
  <c r="AJ55" i="12"/>
  <c r="AJ56" i="12"/>
  <c r="AJ57" i="12"/>
  <c r="AJ58" i="12"/>
  <c r="AJ59" i="12"/>
  <c r="AJ60" i="12"/>
  <c r="AJ61" i="12"/>
  <c r="AJ62" i="12"/>
  <c r="AJ63" i="12"/>
  <c r="AJ64" i="12"/>
  <c r="AJ65" i="12"/>
  <c r="AJ66" i="12"/>
  <c r="AJ67" i="12"/>
  <c r="AJ68" i="12"/>
  <c r="AJ69" i="12"/>
  <c r="AJ70" i="12"/>
  <c r="AJ71" i="12"/>
  <c r="AJ72" i="12"/>
  <c r="AJ73" i="12"/>
  <c r="AJ74" i="12"/>
  <c r="AJ75" i="12"/>
  <c r="AJ76" i="12"/>
  <c r="AJ77" i="12"/>
  <c r="AJ78" i="12"/>
  <c r="AJ79" i="12"/>
  <c r="AJ80" i="12"/>
  <c r="AJ81" i="12"/>
  <c r="AJ82" i="12"/>
  <c r="AJ83" i="12"/>
  <c r="AJ84" i="12"/>
  <c r="AJ85" i="12"/>
  <c r="M3" i="12"/>
  <c r="M4" i="12"/>
  <c r="M5" i="12"/>
  <c r="M6" i="12"/>
  <c r="M7" i="12"/>
  <c r="M8" i="12"/>
  <c r="M9" i="12"/>
  <c r="M10" i="12"/>
  <c r="M11" i="12"/>
  <c r="M12" i="12"/>
  <c r="M13" i="12"/>
  <c r="M14" i="12"/>
  <c r="M15" i="12"/>
  <c r="M16" i="12"/>
  <c r="M17" i="12"/>
  <c r="M18" i="12"/>
  <c r="M19" i="12"/>
  <c r="M20" i="12"/>
  <c r="M22" i="12"/>
  <c r="M23" i="12"/>
  <c r="M24" i="12"/>
  <c r="M25" i="12"/>
  <c r="M26" i="12"/>
  <c r="M27" i="12"/>
  <c r="M28" i="12"/>
  <c r="M29" i="12"/>
  <c r="M30" i="12"/>
  <c r="M31" i="12"/>
  <c r="M32" i="12"/>
  <c r="M33" i="12"/>
  <c r="M34" i="12"/>
  <c r="M35" i="12"/>
  <c r="M36" i="12"/>
  <c r="M37" i="12"/>
  <c r="M38" i="12"/>
  <c r="M40" i="12"/>
  <c r="M41" i="12"/>
  <c r="M42" i="12"/>
  <c r="M43" i="12"/>
  <c r="M44" i="12"/>
  <c r="M45" i="12"/>
  <c r="M46" i="12"/>
  <c r="M47" i="12"/>
  <c r="M48" i="12"/>
  <c r="M49" i="12"/>
  <c r="M50" i="12"/>
  <c r="M51" i="12"/>
  <c r="M52" i="12"/>
  <c r="M53" i="12"/>
  <c r="M54" i="12"/>
  <c r="M55" i="12"/>
  <c r="M56" i="12"/>
  <c r="M57" i="12"/>
  <c r="M58" i="12"/>
  <c r="M59" i="12"/>
  <c r="M60" i="12"/>
  <c r="M61" i="12"/>
  <c r="M62" i="12"/>
  <c r="M63" i="12"/>
  <c r="M64" i="12"/>
  <c r="M65" i="12"/>
  <c r="M66" i="12"/>
  <c r="M67" i="12"/>
  <c r="M68" i="12"/>
  <c r="M69" i="12"/>
  <c r="M70" i="12"/>
  <c r="M71" i="12"/>
  <c r="M72" i="12"/>
  <c r="M73" i="12"/>
  <c r="M74" i="12"/>
  <c r="M75" i="12"/>
  <c r="M76" i="12"/>
  <c r="M77" i="12"/>
  <c r="M78" i="12"/>
  <c r="M79" i="12"/>
  <c r="M80" i="12"/>
  <c r="M81" i="12"/>
  <c r="M82" i="12"/>
  <c r="M83" i="12"/>
  <c r="M84" i="12"/>
  <c r="M85" i="12"/>
  <c r="M2" i="12"/>
  <c r="G143" i="13"/>
  <c r="G3" i="13"/>
  <c r="G4" i="13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2" i="13"/>
  <c r="AD2" i="13"/>
  <c r="AE2" i="13"/>
  <c r="AF2" i="13"/>
  <c r="AG2" i="13"/>
  <c r="AH2" i="13"/>
  <c r="AI2" i="13"/>
  <c r="AJ2" i="13"/>
  <c r="AK2" i="13"/>
  <c r="AL2" i="13"/>
  <c r="AM2" i="13"/>
  <c r="AN2" i="13"/>
  <c r="AO2" i="13"/>
  <c r="AP2" i="13"/>
  <c r="AQ2" i="13"/>
  <c r="AR2" i="13"/>
  <c r="AS2" i="13"/>
  <c r="AT2" i="13"/>
  <c r="AU2" i="13"/>
  <c r="AV2" i="13"/>
  <c r="AD3" i="13"/>
  <c r="AE3" i="13"/>
  <c r="AF3" i="13"/>
  <c r="AG3" i="13"/>
  <c r="AH3" i="13"/>
  <c r="AI3" i="13"/>
  <c r="AJ3" i="13"/>
  <c r="AK3" i="13"/>
  <c r="AL3" i="13"/>
  <c r="AM3" i="13"/>
  <c r="AN3" i="13"/>
  <c r="AO3" i="13"/>
  <c r="AP3" i="13"/>
  <c r="AQ3" i="13"/>
  <c r="AR3" i="13"/>
  <c r="AS3" i="13"/>
  <c r="AT3" i="13"/>
  <c r="AU3" i="13"/>
  <c r="AV3" i="13"/>
  <c r="AD4" i="13"/>
  <c r="AE4" i="13"/>
  <c r="AF4" i="13"/>
  <c r="AG4" i="13"/>
  <c r="AH4" i="13"/>
  <c r="AI4" i="13"/>
  <c r="AJ4" i="13"/>
  <c r="AK4" i="13"/>
  <c r="AL4" i="13"/>
  <c r="AM4" i="13"/>
  <c r="AN4" i="13"/>
  <c r="AO4" i="13"/>
  <c r="AP4" i="13"/>
  <c r="AQ4" i="13"/>
  <c r="AR4" i="13"/>
  <c r="AS4" i="13"/>
  <c r="AT4" i="13"/>
  <c r="AU4" i="13"/>
  <c r="AV4" i="13"/>
  <c r="AD5" i="13"/>
  <c r="AE5" i="13"/>
  <c r="AF5" i="13"/>
  <c r="AG5" i="13"/>
  <c r="AH5" i="13"/>
  <c r="AI5" i="13"/>
  <c r="AJ5" i="13"/>
  <c r="AK5" i="13"/>
  <c r="AL5" i="13"/>
  <c r="AM5" i="13"/>
  <c r="AN5" i="13"/>
  <c r="AO5" i="13"/>
  <c r="AP5" i="13"/>
  <c r="AQ5" i="13"/>
  <c r="AR5" i="13"/>
  <c r="AS5" i="13"/>
  <c r="AT5" i="13"/>
  <c r="AU5" i="13"/>
  <c r="AV5" i="13"/>
  <c r="AD6" i="13"/>
  <c r="AE6" i="13"/>
  <c r="AF6" i="13"/>
  <c r="AG6" i="13"/>
  <c r="AH6" i="13"/>
  <c r="AI6" i="13"/>
  <c r="AJ6" i="13"/>
  <c r="AK6" i="13"/>
  <c r="AL6" i="13"/>
  <c r="AM6" i="13"/>
  <c r="AN6" i="13"/>
  <c r="AO6" i="13"/>
  <c r="AP6" i="13"/>
  <c r="AQ6" i="13"/>
  <c r="AR6" i="13"/>
  <c r="AS6" i="13"/>
  <c r="AT6" i="13"/>
  <c r="AU6" i="13"/>
  <c r="AV6" i="13"/>
  <c r="AD7" i="13"/>
  <c r="AE7" i="13"/>
  <c r="AF7" i="13"/>
  <c r="AG7" i="13"/>
  <c r="AH7" i="13"/>
  <c r="AI7" i="13"/>
  <c r="AJ7" i="13"/>
  <c r="AK7" i="13"/>
  <c r="AL7" i="13"/>
  <c r="AM7" i="13"/>
  <c r="AN7" i="13"/>
  <c r="AO7" i="13"/>
  <c r="AP7" i="13"/>
  <c r="AQ7" i="13"/>
  <c r="AR7" i="13"/>
  <c r="AS7" i="13"/>
  <c r="AT7" i="13"/>
  <c r="AU7" i="13"/>
  <c r="AV7" i="13"/>
  <c r="AD8" i="13"/>
  <c r="AE8" i="13"/>
  <c r="AF8" i="13"/>
  <c r="AG8" i="13"/>
  <c r="AH8" i="13"/>
  <c r="AI8" i="13"/>
  <c r="AJ8" i="13"/>
  <c r="AK8" i="13"/>
  <c r="AL8" i="13"/>
  <c r="AM8" i="13"/>
  <c r="AN8" i="13"/>
  <c r="AO8" i="13"/>
  <c r="AP8" i="13"/>
  <c r="AQ8" i="13"/>
  <c r="AR8" i="13"/>
  <c r="AS8" i="13"/>
  <c r="AT8" i="13"/>
  <c r="AU8" i="13"/>
  <c r="AV8" i="13"/>
  <c r="AD9" i="13"/>
  <c r="AE9" i="13"/>
  <c r="AF9" i="13"/>
  <c r="AG9" i="13"/>
  <c r="AH9" i="13"/>
  <c r="AI9" i="13"/>
  <c r="AJ9" i="13"/>
  <c r="AK9" i="13"/>
  <c r="AL9" i="13"/>
  <c r="AM9" i="13"/>
  <c r="AN9" i="13"/>
  <c r="AO9" i="13"/>
  <c r="AP9" i="13"/>
  <c r="AQ9" i="13"/>
  <c r="AR9" i="13"/>
  <c r="AS9" i="13"/>
  <c r="AT9" i="13"/>
  <c r="AU9" i="13"/>
  <c r="AV9" i="13"/>
  <c r="AD10" i="13"/>
  <c r="AE10" i="13"/>
  <c r="AF10" i="13"/>
  <c r="AG10" i="13"/>
  <c r="AH10" i="13"/>
  <c r="AI10" i="13"/>
  <c r="AJ10" i="13"/>
  <c r="AK10" i="13"/>
  <c r="AL10" i="13"/>
  <c r="AM10" i="13"/>
  <c r="AN10" i="13"/>
  <c r="AO10" i="13"/>
  <c r="AP10" i="13"/>
  <c r="AQ10" i="13"/>
  <c r="AR10" i="13"/>
  <c r="AS10" i="13"/>
  <c r="AT10" i="13"/>
  <c r="AU10" i="13"/>
  <c r="AV10" i="13"/>
  <c r="AD11" i="13"/>
  <c r="AE11" i="13"/>
  <c r="AF11" i="13"/>
  <c r="AG11" i="13"/>
  <c r="AH11" i="13"/>
  <c r="AI11" i="13"/>
  <c r="AJ11" i="13"/>
  <c r="AK11" i="13"/>
  <c r="AL11" i="13"/>
  <c r="AM11" i="13"/>
  <c r="AN11" i="13"/>
  <c r="AO11" i="13"/>
  <c r="AP11" i="13"/>
  <c r="AQ11" i="13"/>
  <c r="AR11" i="13"/>
  <c r="AS11" i="13"/>
  <c r="AT11" i="13"/>
  <c r="AU11" i="13"/>
  <c r="AV11" i="13"/>
  <c r="AD12" i="13"/>
  <c r="AE12" i="13"/>
  <c r="AF12" i="13"/>
  <c r="AG12" i="13"/>
  <c r="AH12" i="13"/>
  <c r="AI12" i="13"/>
  <c r="AJ12" i="13"/>
  <c r="AK12" i="13"/>
  <c r="AL12" i="13"/>
  <c r="AM12" i="13"/>
  <c r="AN12" i="13"/>
  <c r="AO12" i="13"/>
  <c r="AP12" i="13"/>
  <c r="AQ12" i="13"/>
  <c r="AR12" i="13"/>
  <c r="AS12" i="13"/>
  <c r="AT12" i="13"/>
  <c r="AU12" i="13"/>
  <c r="AV12" i="13"/>
  <c r="AD13" i="13"/>
  <c r="AE13" i="13"/>
  <c r="AF13" i="13"/>
  <c r="AG13" i="13"/>
  <c r="AH13" i="13"/>
  <c r="AI13" i="13"/>
  <c r="AJ13" i="13"/>
  <c r="AK13" i="13"/>
  <c r="AL13" i="13"/>
  <c r="AM13" i="13"/>
  <c r="AN13" i="13"/>
  <c r="AO13" i="13"/>
  <c r="AP13" i="13"/>
  <c r="AQ13" i="13"/>
  <c r="AR13" i="13"/>
  <c r="AS13" i="13"/>
  <c r="AT13" i="13"/>
  <c r="AU13" i="13"/>
  <c r="AV13" i="13"/>
  <c r="AD14" i="13"/>
  <c r="AE14" i="13"/>
  <c r="AF14" i="13"/>
  <c r="AG14" i="13"/>
  <c r="AH14" i="13"/>
  <c r="AI14" i="13"/>
  <c r="AJ14" i="13"/>
  <c r="AK14" i="13"/>
  <c r="AL14" i="13"/>
  <c r="AM14" i="13"/>
  <c r="AN14" i="13"/>
  <c r="AO14" i="13"/>
  <c r="AP14" i="13"/>
  <c r="AQ14" i="13"/>
  <c r="AR14" i="13"/>
  <c r="AS14" i="13"/>
  <c r="AT14" i="13"/>
  <c r="AU14" i="13"/>
  <c r="AV14" i="13"/>
  <c r="AD15" i="13"/>
  <c r="AE15" i="13"/>
  <c r="AF15" i="13"/>
  <c r="AG15" i="13"/>
  <c r="AH15" i="13"/>
  <c r="AI15" i="13"/>
  <c r="AJ15" i="13"/>
  <c r="AK15" i="13"/>
  <c r="AL15" i="13"/>
  <c r="AM15" i="13"/>
  <c r="AN15" i="13"/>
  <c r="AO15" i="13"/>
  <c r="AP15" i="13"/>
  <c r="AQ15" i="13"/>
  <c r="AR15" i="13"/>
  <c r="AS15" i="13"/>
  <c r="AT15" i="13"/>
  <c r="AU15" i="13"/>
  <c r="AV15" i="13"/>
  <c r="AD16" i="13"/>
  <c r="AE16" i="13"/>
  <c r="AF16" i="13"/>
  <c r="AG16" i="13"/>
  <c r="AH16" i="13"/>
  <c r="AI16" i="13"/>
  <c r="AJ16" i="13"/>
  <c r="AK16" i="13"/>
  <c r="AL16" i="13"/>
  <c r="AM16" i="13"/>
  <c r="AN16" i="13"/>
  <c r="AO16" i="13"/>
  <c r="AP16" i="13"/>
  <c r="AQ16" i="13"/>
  <c r="AR16" i="13"/>
  <c r="AS16" i="13"/>
  <c r="AT16" i="13"/>
  <c r="AU16" i="13"/>
  <c r="AV16" i="13"/>
  <c r="AD17" i="13"/>
  <c r="AE17" i="13"/>
  <c r="AF17" i="13"/>
  <c r="AG17" i="13"/>
  <c r="AH17" i="13"/>
  <c r="AI17" i="13"/>
  <c r="AJ17" i="13"/>
  <c r="AK17" i="13"/>
  <c r="AL17" i="13"/>
  <c r="AM17" i="13"/>
  <c r="AN17" i="13"/>
  <c r="AO17" i="13"/>
  <c r="AP17" i="13"/>
  <c r="AQ17" i="13"/>
  <c r="AR17" i="13"/>
  <c r="AS17" i="13"/>
  <c r="AT17" i="13"/>
  <c r="AU17" i="13"/>
  <c r="AV17" i="13"/>
  <c r="AD18" i="13"/>
  <c r="AE18" i="13"/>
  <c r="AF18" i="13"/>
  <c r="AG18" i="13"/>
  <c r="AH18" i="13"/>
  <c r="AI18" i="13"/>
  <c r="AJ18" i="13"/>
  <c r="AK18" i="13"/>
  <c r="AL18" i="13"/>
  <c r="AM18" i="13"/>
  <c r="AN18" i="13"/>
  <c r="AO18" i="13"/>
  <c r="AP18" i="13"/>
  <c r="AQ18" i="13"/>
  <c r="AR18" i="13"/>
  <c r="AS18" i="13"/>
  <c r="AT18" i="13"/>
  <c r="AU18" i="13"/>
  <c r="AV18" i="13"/>
  <c r="AD19" i="13"/>
  <c r="AE19" i="13"/>
  <c r="AF19" i="13"/>
  <c r="AG19" i="13"/>
  <c r="AH19" i="13"/>
  <c r="AI19" i="13"/>
  <c r="AJ19" i="13"/>
  <c r="AK19" i="13"/>
  <c r="AL19" i="13"/>
  <c r="AM19" i="13"/>
  <c r="AN19" i="13"/>
  <c r="AO19" i="13"/>
  <c r="AP19" i="13"/>
  <c r="AQ19" i="13"/>
  <c r="AR19" i="13"/>
  <c r="AS19" i="13"/>
  <c r="AT19" i="13"/>
  <c r="AU19" i="13"/>
  <c r="AV19" i="13"/>
  <c r="AD20" i="13"/>
  <c r="AE20" i="13"/>
  <c r="AF20" i="13"/>
  <c r="AG20" i="13"/>
  <c r="AH20" i="13"/>
  <c r="AI20" i="13"/>
  <c r="AJ20" i="13"/>
  <c r="AK20" i="13"/>
  <c r="AL20" i="13"/>
  <c r="AM20" i="13"/>
  <c r="AN20" i="13"/>
  <c r="AO20" i="13"/>
  <c r="AP20" i="13"/>
  <c r="AQ20" i="13"/>
  <c r="AR20" i="13"/>
  <c r="AS20" i="13"/>
  <c r="AT20" i="13"/>
  <c r="AU20" i="13"/>
  <c r="AV20" i="13"/>
  <c r="AD21" i="13"/>
  <c r="AE21" i="13"/>
  <c r="AF21" i="13"/>
  <c r="AG21" i="13"/>
  <c r="AH21" i="13"/>
  <c r="AI21" i="13"/>
  <c r="AJ21" i="13"/>
  <c r="AK21" i="13"/>
  <c r="AL21" i="13"/>
  <c r="AM21" i="13"/>
  <c r="AN21" i="13"/>
  <c r="AO21" i="13"/>
  <c r="AP21" i="13"/>
  <c r="AQ21" i="13"/>
  <c r="AR21" i="13"/>
  <c r="AS21" i="13"/>
  <c r="AT21" i="13"/>
  <c r="AU21" i="13"/>
  <c r="AV21" i="13"/>
  <c r="AD22" i="13"/>
  <c r="AE22" i="13"/>
  <c r="AF22" i="13"/>
  <c r="AG22" i="13"/>
  <c r="AH22" i="13"/>
  <c r="AI22" i="13"/>
  <c r="AJ22" i="13"/>
  <c r="AK22" i="13"/>
  <c r="AL22" i="13"/>
  <c r="AM22" i="13"/>
  <c r="AN22" i="13"/>
  <c r="AO22" i="13"/>
  <c r="AP22" i="13"/>
  <c r="AQ22" i="13"/>
  <c r="AR22" i="13"/>
  <c r="AS22" i="13"/>
  <c r="AT22" i="13"/>
  <c r="AU22" i="13"/>
  <c r="AV22" i="13"/>
  <c r="AD23" i="13"/>
  <c r="AE23" i="13"/>
  <c r="AF23" i="13"/>
  <c r="AG23" i="13"/>
  <c r="AH23" i="13"/>
  <c r="AI23" i="13"/>
  <c r="AJ23" i="13"/>
  <c r="AK23" i="13"/>
  <c r="AL23" i="13"/>
  <c r="AM23" i="13"/>
  <c r="AN23" i="13"/>
  <c r="AO23" i="13"/>
  <c r="AP23" i="13"/>
  <c r="AQ23" i="13"/>
  <c r="AR23" i="13"/>
  <c r="AS23" i="13"/>
  <c r="AT23" i="13"/>
  <c r="AU23" i="13"/>
  <c r="AV23" i="13"/>
  <c r="AD24" i="13"/>
  <c r="AE24" i="13"/>
  <c r="AF24" i="13"/>
  <c r="AG24" i="13"/>
  <c r="AH24" i="13"/>
  <c r="AI24" i="13"/>
  <c r="AJ24" i="13"/>
  <c r="AK24" i="13"/>
  <c r="AL24" i="13"/>
  <c r="AM24" i="13"/>
  <c r="AN24" i="13"/>
  <c r="AO24" i="13"/>
  <c r="AP24" i="13"/>
  <c r="AQ24" i="13"/>
  <c r="AR24" i="13"/>
  <c r="AS24" i="13"/>
  <c r="AT24" i="13"/>
  <c r="AU24" i="13"/>
  <c r="AV24" i="13"/>
  <c r="AD25" i="13"/>
  <c r="AE25" i="13"/>
  <c r="AF25" i="13"/>
  <c r="AG25" i="13"/>
  <c r="AH25" i="13"/>
  <c r="AI25" i="13"/>
  <c r="AJ25" i="13"/>
  <c r="AK25" i="13"/>
  <c r="AL25" i="13"/>
  <c r="AM25" i="13"/>
  <c r="AN25" i="13"/>
  <c r="AO25" i="13"/>
  <c r="AP25" i="13"/>
  <c r="AQ25" i="13"/>
  <c r="AR25" i="13"/>
  <c r="AS25" i="13"/>
  <c r="AT25" i="13"/>
  <c r="AU25" i="13"/>
  <c r="AV25" i="13"/>
  <c r="AD26" i="13"/>
  <c r="AE26" i="13"/>
  <c r="AF26" i="13"/>
  <c r="AG26" i="13"/>
  <c r="AH26" i="13"/>
  <c r="AI26" i="13"/>
  <c r="AJ26" i="13"/>
  <c r="AK26" i="13"/>
  <c r="AL26" i="13"/>
  <c r="AM26" i="13"/>
  <c r="AN26" i="13"/>
  <c r="AO26" i="13"/>
  <c r="AP26" i="13"/>
  <c r="AQ26" i="13"/>
  <c r="AR26" i="13"/>
  <c r="AS26" i="13"/>
  <c r="AT26" i="13"/>
  <c r="AU26" i="13"/>
  <c r="AV26" i="13"/>
  <c r="AD27" i="13"/>
  <c r="AE27" i="13"/>
  <c r="AF27" i="13"/>
  <c r="AG27" i="13"/>
  <c r="AH27" i="13"/>
  <c r="AI27" i="13"/>
  <c r="AJ27" i="13"/>
  <c r="AK27" i="13"/>
  <c r="AL27" i="13"/>
  <c r="AM27" i="13"/>
  <c r="AN27" i="13"/>
  <c r="AO27" i="13"/>
  <c r="AP27" i="13"/>
  <c r="AQ27" i="13"/>
  <c r="AR27" i="13"/>
  <c r="AS27" i="13"/>
  <c r="AT27" i="13"/>
  <c r="AU27" i="13"/>
  <c r="AV27" i="13"/>
  <c r="AD28" i="13"/>
  <c r="AE28" i="13"/>
  <c r="AF28" i="13"/>
  <c r="AG28" i="13"/>
  <c r="AH28" i="13"/>
  <c r="AI28" i="13"/>
  <c r="AJ28" i="13"/>
  <c r="AK28" i="13"/>
  <c r="AL28" i="13"/>
  <c r="AM28" i="13"/>
  <c r="AN28" i="13"/>
  <c r="AO28" i="13"/>
  <c r="AP28" i="13"/>
  <c r="AQ28" i="13"/>
  <c r="AR28" i="13"/>
  <c r="AS28" i="13"/>
  <c r="AT28" i="13"/>
  <c r="AU28" i="13"/>
  <c r="AV28" i="13"/>
  <c r="AD29" i="13"/>
  <c r="AE29" i="13"/>
  <c r="AF29" i="13"/>
  <c r="AG29" i="13"/>
  <c r="AH29" i="13"/>
  <c r="AI29" i="13"/>
  <c r="AJ29" i="13"/>
  <c r="AK29" i="13"/>
  <c r="AL29" i="13"/>
  <c r="AM29" i="13"/>
  <c r="AN29" i="13"/>
  <c r="AO29" i="13"/>
  <c r="AP29" i="13"/>
  <c r="AQ29" i="13"/>
  <c r="AR29" i="13"/>
  <c r="AS29" i="13"/>
  <c r="AT29" i="13"/>
  <c r="AU29" i="13"/>
  <c r="AV29" i="13"/>
  <c r="AD30" i="13"/>
  <c r="AE30" i="13"/>
  <c r="AF30" i="13"/>
  <c r="AG30" i="13"/>
  <c r="AH30" i="13"/>
  <c r="AI30" i="13"/>
  <c r="AJ30" i="13"/>
  <c r="AK30" i="13"/>
  <c r="AL30" i="13"/>
  <c r="AM30" i="13"/>
  <c r="AN30" i="13"/>
  <c r="AO30" i="13"/>
  <c r="AP30" i="13"/>
  <c r="AQ30" i="13"/>
  <c r="AR30" i="13"/>
  <c r="AS30" i="13"/>
  <c r="AT30" i="13"/>
  <c r="AU30" i="13"/>
  <c r="AV30" i="13"/>
  <c r="AD31" i="13"/>
  <c r="AE31" i="13"/>
  <c r="AF31" i="13"/>
  <c r="AG31" i="13"/>
  <c r="AH31" i="13"/>
  <c r="AI31" i="13"/>
  <c r="AJ31" i="13"/>
  <c r="AK31" i="13"/>
  <c r="AL31" i="13"/>
  <c r="AM31" i="13"/>
  <c r="AN31" i="13"/>
  <c r="AO31" i="13"/>
  <c r="AP31" i="13"/>
  <c r="AQ31" i="13"/>
  <c r="AR31" i="13"/>
  <c r="AS31" i="13"/>
  <c r="AT31" i="13"/>
  <c r="AU31" i="13"/>
  <c r="AV31" i="13"/>
  <c r="AD32" i="13"/>
  <c r="AE32" i="13"/>
  <c r="AF32" i="13"/>
  <c r="AG32" i="13"/>
  <c r="AH32" i="13"/>
  <c r="AI32" i="13"/>
  <c r="AJ32" i="13"/>
  <c r="AK32" i="13"/>
  <c r="AL32" i="13"/>
  <c r="AM32" i="13"/>
  <c r="AN32" i="13"/>
  <c r="AO32" i="13"/>
  <c r="AP32" i="13"/>
  <c r="AQ32" i="13"/>
  <c r="AR32" i="13"/>
  <c r="AS32" i="13"/>
  <c r="AT32" i="13"/>
  <c r="AU32" i="13"/>
  <c r="AV32" i="13"/>
  <c r="AD33" i="13"/>
  <c r="AE33" i="13"/>
  <c r="AF33" i="13"/>
  <c r="AG33" i="13"/>
  <c r="AH33" i="13"/>
  <c r="AI33" i="13"/>
  <c r="AJ33" i="13"/>
  <c r="AK33" i="13"/>
  <c r="AL33" i="13"/>
  <c r="AM33" i="13"/>
  <c r="AN33" i="13"/>
  <c r="AO33" i="13"/>
  <c r="AP33" i="13"/>
  <c r="AQ33" i="13"/>
  <c r="AR33" i="13"/>
  <c r="AS33" i="13"/>
  <c r="AT33" i="13"/>
  <c r="AU33" i="13"/>
  <c r="AV33" i="13"/>
  <c r="AD34" i="13"/>
  <c r="AE34" i="13"/>
  <c r="AF34" i="13"/>
  <c r="AG34" i="13"/>
  <c r="AH34" i="13"/>
  <c r="AI34" i="13"/>
  <c r="AJ34" i="13"/>
  <c r="AK34" i="13"/>
  <c r="AL34" i="13"/>
  <c r="AM34" i="13"/>
  <c r="AN34" i="13"/>
  <c r="AO34" i="13"/>
  <c r="AP34" i="13"/>
  <c r="AQ34" i="13"/>
  <c r="AR34" i="13"/>
  <c r="AS34" i="13"/>
  <c r="AT34" i="13"/>
  <c r="AU34" i="13"/>
  <c r="AV34" i="13"/>
  <c r="AD35" i="13"/>
  <c r="AE35" i="13"/>
  <c r="AF35" i="13"/>
  <c r="AG35" i="13"/>
  <c r="AH35" i="13"/>
  <c r="AI35" i="13"/>
  <c r="AJ35" i="13"/>
  <c r="AK35" i="13"/>
  <c r="AL35" i="13"/>
  <c r="AM35" i="13"/>
  <c r="AN35" i="13"/>
  <c r="AO35" i="13"/>
  <c r="AP35" i="13"/>
  <c r="AQ35" i="13"/>
  <c r="AR35" i="13"/>
  <c r="AS35" i="13"/>
  <c r="AT35" i="13"/>
  <c r="AU35" i="13"/>
  <c r="AV35" i="13"/>
  <c r="AD36" i="13"/>
  <c r="AE36" i="13"/>
  <c r="AF36" i="13"/>
  <c r="AG36" i="13"/>
  <c r="AH36" i="13"/>
  <c r="AI36" i="13"/>
  <c r="AJ36" i="13"/>
  <c r="AK36" i="13"/>
  <c r="AL36" i="13"/>
  <c r="AM36" i="13"/>
  <c r="AN36" i="13"/>
  <c r="AO36" i="13"/>
  <c r="AP36" i="13"/>
  <c r="AQ36" i="13"/>
  <c r="AR36" i="13"/>
  <c r="AS36" i="13"/>
  <c r="AT36" i="13"/>
  <c r="AU36" i="13"/>
  <c r="AV36" i="13"/>
  <c r="AD37" i="13"/>
  <c r="AE37" i="13"/>
  <c r="AF37" i="13"/>
  <c r="AG37" i="13"/>
  <c r="AH37" i="13"/>
  <c r="AI37" i="13"/>
  <c r="AJ37" i="13"/>
  <c r="AK37" i="13"/>
  <c r="AL37" i="13"/>
  <c r="AM37" i="13"/>
  <c r="AN37" i="13"/>
  <c r="AO37" i="13"/>
  <c r="AP37" i="13"/>
  <c r="AQ37" i="13"/>
  <c r="AR37" i="13"/>
  <c r="AS37" i="13"/>
  <c r="AT37" i="13"/>
  <c r="AU37" i="13"/>
  <c r="AV37" i="13"/>
  <c r="AD38" i="13"/>
  <c r="AE38" i="13"/>
  <c r="AF38" i="13"/>
  <c r="AG38" i="13"/>
  <c r="AH38" i="13"/>
  <c r="AI38" i="13"/>
  <c r="AJ38" i="13"/>
  <c r="AK38" i="13"/>
  <c r="AL38" i="13"/>
  <c r="AM38" i="13"/>
  <c r="AN38" i="13"/>
  <c r="AO38" i="13"/>
  <c r="AP38" i="13"/>
  <c r="AQ38" i="13"/>
  <c r="AR38" i="13"/>
  <c r="AS38" i="13"/>
  <c r="AT38" i="13"/>
  <c r="AU38" i="13"/>
  <c r="AV38" i="13"/>
  <c r="AD39" i="13"/>
  <c r="AE39" i="13"/>
  <c r="AF39" i="13"/>
  <c r="AG39" i="13"/>
  <c r="AH39" i="13"/>
  <c r="AI39" i="13"/>
  <c r="AJ39" i="13"/>
  <c r="AK39" i="13"/>
  <c r="AL39" i="13"/>
  <c r="AM39" i="13"/>
  <c r="AN39" i="13"/>
  <c r="AO39" i="13"/>
  <c r="AP39" i="13"/>
  <c r="AQ39" i="13"/>
  <c r="AR39" i="13"/>
  <c r="AS39" i="13"/>
  <c r="AT39" i="13"/>
  <c r="AU39" i="13"/>
  <c r="AV39" i="13"/>
  <c r="AD40" i="13"/>
  <c r="AE40" i="13"/>
  <c r="AF40" i="13"/>
  <c r="AG40" i="13"/>
  <c r="AH40" i="13"/>
  <c r="AI40" i="13"/>
  <c r="AJ40" i="13"/>
  <c r="AK40" i="13"/>
  <c r="AL40" i="13"/>
  <c r="AM40" i="13"/>
  <c r="AN40" i="13"/>
  <c r="AO40" i="13"/>
  <c r="AP40" i="13"/>
  <c r="AQ40" i="13"/>
  <c r="AR40" i="13"/>
  <c r="AS40" i="13"/>
  <c r="AT40" i="13"/>
  <c r="AU40" i="13"/>
  <c r="AV40" i="13"/>
  <c r="AD41" i="13"/>
  <c r="AE41" i="13"/>
  <c r="AF41" i="13"/>
  <c r="AG41" i="13"/>
  <c r="AH41" i="13"/>
  <c r="AI41" i="13"/>
  <c r="AJ41" i="13"/>
  <c r="AK41" i="13"/>
  <c r="AL41" i="13"/>
  <c r="AM41" i="13"/>
  <c r="AN41" i="13"/>
  <c r="AO41" i="13"/>
  <c r="AP41" i="13"/>
  <c r="AQ41" i="13"/>
  <c r="AR41" i="13"/>
  <c r="AS41" i="13"/>
  <c r="AT41" i="13"/>
  <c r="AU41" i="13"/>
  <c r="AV41" i="13"/>
  <c r="AD42" i="13"/>
  <c r="AE42" i="13"/>
  <c r="AF42" i="13"/>
  <c r="AG42" i="13"/>
  <c r="AH42" i="13"/>
  <c r="AI42" i="13"/>
  <c r="AJ42" i="13"/>
  <c r="AK42" i="13"/>
  <c r="AL42" i="13"/>
  <c r="AM42" i="13"/>
  <c r="AN42" i="13"/>
  <c r="AO42" i="13"/>
  <c r="AP42" i="13"/>
  <c r="AQ42" i="13"/>
  <c r="AR42" i="13"/>
  <c r="AS42" i="13"/>
  <c r="AT42" i="13"/>
  <c r="AU42" i="13"/>
  <c r="AV42" i="13"/>
  <c r="AD43" i="13"/>
  <c r="AE43" i="13"/>
  <c r="AF43" i="13"/>
  <c r="AG43" i="13"/>
  <c r="AH43" i="13"/>
  <c r="AI43" i="13"/>
  <c r="AJ43" i="13"/>
  <c r="AK43" i="13"/>
  <c r="AL43" i="13"/>
  <c r="AM43" i="13"/>
  <c r="AN43" i="13"/>
  <c r="AO43" i="13"/>
  <c r="AP43" i="13"/>
  <c r="AQ43" i="13"/>
  <c r="AR43" i="13"/>
  <c r="AS43" i="13"/>
  <c r="AT43" i="13"/>
  <c r="AU43" i="13"/>
  <c r="AV43" i="13"/>
  <c r="AD44" i="13"/>
  <c r="AE44" i="13"/>
  <c r="AF44" i="13"/>
  <c r="AG44" i="13"/>
  <c r="AH44" i="13"/>
  <c r="AI44" i="13"/>
  <c r="AJ44" i="13"/>
  <c r="AK44" i="13"/>
  <c r="AL44" i="13"/>
  <c r="AM44" i="13"/>
  <c r="AN44" i="13"/>
  <c r="AO44" i="13"/>
  <c r="AP44" i="13"/>
  <c r="AQ44" i="13"/>
  <c r="AR44" i="13"/>
  <c r="AS44" i="13"/>
  <c r="AT44" i="13"/>
  <c r="AU44" i="13"/>
  <c r="AV44" i="13"/>
  <c r="AD45" i="13"/>
  <c r="AE45" i="13"/>
  <c r="AF45" i="13"/>
  <c r="AG45" i="13"/>
  <c r="AH45" i="13"/>
  <c r="AI45" i="13"/>
  <c r="AJ45" i="13"/>
  <c r="AK45" i="13"/>
  <c r="AL45" i="13"/>
  <c r="AM45" i="13"/>
  <c r="AN45" i="13"/>
  <c r="AO45" i="13"/>
  <c r="AP45" i="13"/>
  <c r="AQ45" i="13"/>
  <c r="AR45" i="13"/>
  <c r="AS45" i="13"/>
  <c r="AT45" i="13"/>
  <c r="AU45" i="13"/>
  <c r="AV45" i="13"/>
  <c r="AD46" i="13"/>
  <c r="AE46" i="13"/>
  <c r="AF46" i="13"/>
  <c r="AG46" i="13"/>
  <c r="AH46" i="13"/>
  <c r="AI46" i="13"/>
  <c r="AJ46" i="13"/>
  <c r="AK46" i="13"/>
  <c r="AL46" i="13"/>
  <c r="AM46" i="13"/>
  <c r="AN46" i="13"/>
  <c r="AO46" i="13"/>
  <c r="AP46" i="13"/>
  <c r="AQ46" i="13"/>
  <c r="AR46" i="13"/>
  <c r="AS46" i="13"/>
  <c r="AT46" i="13"/>
  <c r="AU46" i="13"/>
  <c r="AV46" i="13"/>
  <c r="AD47" i="13"/>
  <c r="AE47" i="13"/>
  <c r="AF47" i="13"/>
  <c r="AG47" i="13"/>
  <c r="AH47" i="13"/>
  <c r="AI47" i="13"/>
  <c r="AJ47" i="13"/>
  <c r="AK47" i="13"/>
  <c r="AL47" i="13"/>
  <c r="AM47" i="13"/>
  <c r="AN47" i="13"/>
  <c r="AO47" i="13"/>
  <c r="AP47" i="13"/>
  <c r="AQ47" i="13"/>
  <c r="AR47" i="13"/>
  <c r="AS47" i="13"/>
  <c r="AT47" i="13"/>
  <c r="AU47" i="13"/>
  <c r="AV47" i="13"/>
  <c r="AD48" i="13"/>
  <c r="AE48" i="13"/>
  <c r="AF48" i="13"/>
  <c r="AG48" i="13"/>
  <c r="AH48" i="13"/>
  <c r="AI48" i="13"/>
  <c r="AJ48" i="13"/>
  <c r="AK48" i="13"/>
  <c r="AL48" i="13"/>
  <c r="AM48" i="13"/>
  <c r="AN48" i="13"/>
  <c r="AO48" i="13"/>
  <c r="AP48" i="13"/>
  <c r="AQ48" i="13"/>
  <c r="AR48" i="13"/>
  <c r="AS48" i="13"/>
  <c r="AT48" i="13"/>
  <c r="AU48" i="13"/>
  <c r="AV48" i="13"/>
  <c r="AD49" i="13"/>
  <c r="AE49" i="13"/>
  <c r="AF49" i="13"/>
  <c r="AG49" i="13"/>
  <c r="AH49" i="13"/>
  <c r="AI49" i="13"/>
  <c r="AJ49" i="13"/>
  <c r="AK49" i="13"/>
  <c r="AL49" i="13"/>
  <c r="AM49" i="13"/>
  <c r="AN49" i="13"/>
  <c r="AO49" i="13"/>
  <c r="AP49" i="13"/>
  <c r="AQ49" i="13"/>
  <c r="AR49" i="13"/>
  <c r="AS49" i="13"/>
  <c r="AT49" i="13"/>
  <c r="AU49" i="13"/>
  <c r="AV49" i="13"/>
  <c r="AD50" i="13"/>
  <c r="AE50" i="13"/>
  <c r="AF50" i="13"/>
  <c r="AG50" i="13"/>
  <c r="AH50" i="13"/>
  <c r="AI50" i="13"/>
  <c r="AJ50" i="13"/>
  <c r="AK50" i="13"/>
  <c r="AL50" i="13"/>
  <c r="AM50" i="13"/>
  <c r="AN50" i="13"/>
  <c r="AO50" i="13"/>
  <c r="AP50" i="13"/>
  <c r="AQ50" i="13"/>
  <c r="AR50" i="13"/>
  <c r="AS50" i="13"/>
  <c r="AT50" i="13"/>
  <c r="AU50" i="13"/>
  <c r="AV50" i="13"/>
  <c r="AD51" i="13"/>
  <c r="AE51" i="13"/>
  <c r="AF51" i="13"/>
  <c r="AG51" i="13"/>
  <c r="AH51" i="13"/>
  <c r="AI51" i="13"/>
  <c r="AJ51" i="13"/>
  <c r="AK51" i="13"/>
  <c r="AL51" i="13"/>
  <c r="AM51" i="13"/>
  <c r="AN51" i="13"/>
  <c r="AO51" i="13"/>
  <c r="AP51" i="13"/>
  <c r="AQ51" i="13"/>
  <c r="AR51" i="13"/>
  <c r="AS51" i="13"/>
  <c r="AT51" i="13"/>
  <c r="AU51" i="13"/>
  <c r="AV51" i="13"/>
  <c r="AD52" i="13"/>
  <c r="AE52" i="13"/>
  <c r="AF52" i="13"/>
  <c r="AG52" i="13"/>
  <c r="AH52" i="13"/>
  <c r="AI52" i="13"/>
  <c r="AJ52" i="13"/>
  <c r="AK52" i="13"/>
  <c r="AL52" i="13"/>
  <c r="AM52" i="13"/>
  <c r="AN52" i="13"/>
  <c r="AO52" i="13"/>
  <c r="AP52" i="13"/>
  <c r="AQ52" i="13"/>
  <c r="AR52" i="13"/>
  <c r="AS52" i="13"/>
  <c r="AT52" i="13"/>
  <c r="AU52" i="13"/>
  <c r="AV52" i="13"/>
  <c r="AD53" i="13"/>
  <c r="AE53" i="13"/>
  <c r="AF53" i="13"/>
  <c r="AG53" i="13"/>
  <c r="AH53" i="13"/>
  <c r="AI53" i="13"/>
  <c r="AJ53" i="13"/>
  <c r="AK53" i="13"/>
  <c r="AL53" i="13"/>
  <c r="AM53" i="13"/>
  <c r="AN53" i="13"/>
  <c r="AO53" i="13"/>
  <c r="AP53" i="13"/>
  <c r="AQ53" i="13"/>
  <c r="AR53" i="13"/>
  <c r="AS53" i="13"/>
  <c r="AT53" i="13"/>
  <c r="AU53" i="13"/>
  <c r="AV53" i="13"/>
  <c r="AD54" i="13"/>
  <c r="AE54" i="13"/>
  <c r="AF54" i="13"/>
  <c r="AG54" i="13"/>
  <c r="AH54" i="13"/>
  <c r="AI54" i="13"/>
  <c r="AJ54" i="13"/>
  <c r="AK54" i="13"/>
  <c r="AL54" i="13"/>
  <c r="AM54" i="13"/>
  <c r="AN54" i="13"/>
  <c r="AO54" i="13"/>
  <c r="AP54" i="13"/>
  <c r="AQ54" i="13"/>
  <c r="AR54" i="13"/>
  <c r="AS54" i="13"/>
  <c r="AT54" i="13"/>
  <c r="AU54" i="13"/>
  <c r="AV54" i="13"/>
  <c r="AD55" i="13"/>
  <c r="AE55" i="13"/>
  <c r="AF55" i="13"/>
  <c r="AG55" i="13"/>
  <c r="AH55" i="13"/>
  <c r="AI55" i="13"/>
  <c r="AJ55" i="13"/>
  <c r="AK55" i="13"/>
  <c r="AL55" i="13"/>
  <c r="AM55" i="13"/>
  <c r="AN55" i="13"/>
  <c r="AO55" i="13"/>
  <c r="AP55" i="13"/>
  <c r="AQ55" i="13"/>
  <c r="AR55" i="13"/>
  <c r="AS55" i="13"/>
  <c r="AT55" i="13"/>
  <c r="AU55" i="13"/>
  <c r="AV55" i="13"/>
  <c r="AD56" i="13"/>
  <c r="AE56" i="13"/>
  <c r="AF56" i="13"/>
  <c r="AG56" i="13"/>
  <c r="AH56" i="13"/>
  <c r="AI56" i="13"/>
  <c r="AJ56" i="13"/>
  <c r="AK56" i="13"/>
  <c r="AL56" i="13"/>
  <c r="AM56" i="13"/>
  <c r="AN56" i="13"/>
  <c r="AO56" i="13"/>
  <c r="AP56" i="13"/>
  <c r="AQ56" i="13"/>
  <c r="AR56" i="13"/>
  <c r="AS56" i="13"/>
  <c r="AT56" i="13"/>
  <c r="AU56" i="13"/>
  <c r="AV56" i="13"/>
  <c r="AD57" i="13"/>
  <c r="AE57" i="13"/>
  <c r="AF57" i="13"/>
  <c r="AG57" i="13"/>
  <c r="AH57" i="13"/>
  <c r="AI57" i="13"/>
  <c r="AJ57" i="13"/>
  <c r="AK57" i="13"/>
  <c r="AL57" i="13"/>
  <c r="AM57" i="13"/>
  <c r="AN57" i="13"/>
  <c r="AO57" i="13"/>
  <c r="AP57" i="13"/>
  <c r="AQ57" i="13"/>
  <c r="AR57" i="13"/>
  <c r="AS57" i="13"/>
  <c r="AT57" i="13"/>
  <c r="AU57" i="13"/>
  <c r="AV57" i="13"/>
  <c r="AD58" i="13"/>
  <c r="AE58" i="13"/>
  <c r="AF58" i="13"/>
  <c r="AG58" i="13"/>
  <c r="AH58" i="13"/>
  <c r="AI58" i="13"/>
  <c r="AJ58" i="13"/>
  <c r="AK58" i="13"/>
  <c r="AL58" i="13"/>
  <c r="AM58" i="13"/>
  <c r="AN58" i="13"/>
  <c r="AO58" i="13"/>
  <c r="AP58" i="13"/>
  <c r="AQ58" i="13"/>
  <c r="AR58" i="13"/>
  <c r="AS58" i="13"/>
  <c r="AT58" i="13"/>
  <c r="AU58" i="13"/>
  <c r="AV58" i="13"/>
  <c r="AD59" i="13"/>
  <c r="AE59" i="13"/>
  <c r="AF59" i="13"/>
  <c r="AG59" i="13"/>
  <c r="AH59" i="13"/>
  <c r="AI59" i="13"/>
  <c r="AJ59" i="13"/>
  <c r="AK59" i="13"/>
  <c r="AL59" i="13"/>
  <c r="AM59" i="13"/>
  <c r="AN59" i="13"/>
  <c r="AO59" i="13"/>
  <c r="AP59" i="13"/>
  <c r="AQ59" i="13"/>
  <c r="AR59" i="13"/>
  <c r="AS59" i="13"/>
  <c r="AT59" i="13"/>
  <c r="AU59" i="13"/>
  <c r="AV59" i="13"/>
  <c r="AD60" i="13"/>
  <c r="AE60" i="13"/>
  <c r="AF60" i="13"/>
  <c r="AG60" i="13"/>
  <c r="AH60" i="13"/>
  <c r="AI60" i="13"/>
  <c r="AJ60" i="13"/>
  <c r="AK60" i="13"/>
  <c r="AL60" i="13"/>
  <c r="AM60" i="13"/>
  <c r="AN60" i="13"/>
  <c r="AO60" i="13"/>
  <c r="AP60" i="13"/>
  <c r="AQ60" i="13"/>
  <c r="AR60" i="13"/>
  <c r="AS60" i="13"/>
  <c r="AT60" i="13"/>
  <c r="AU60" i="13"/>
  <c r="AV60" i="13"/>
  <c r="AD61" i="13"/>
  <c r="AE61" i="13"/>
  <c r="AF61" i="13"/>
  <c r="AG61" i="13"/>
  <c r="AH61" i="13"/>
  <c r="AI61" i="13"/>
  <c r="AJ61" i="13"/>
  <c r="AK61" i="13"/>
  <c r="AL61" i="13"/>
  <c r="AM61" i="13"/>
  <c r="AN61" i="13"/>
  <c r="AO61" i="13"/>
  <c r="AP61" i="13"/>
  <c r="AQ61" i="13"/>
  <c r="AR61" i="13"/>
  <c r="AS61" i="13"/>
  <c r="AT61" i="13"/>
  <c r="AU61" i="13"/>
  <c r="AV61" i="13"/>
  <c r="AD62" i="13"/>
  <c r="AE62" i="13"/>
  <c r="AF62" i="13"/>
  <c r="AG62" i="13"/>
  <c r="AH62" i="13"/>
  <c r="AI62" i="13"/>
  <c r="AJ62" i="13"/>
  <c r="AK62" i="13"/>
  <c r="AL62" i="13"/>
  <c r="AM62" i="13"/>
  <c r="AN62" i="13"/>
  <c r="AO62" i="13"/>
  <c r="AP62" i="13"/>
  <c r="AQ62" i="13"/>
  <c r="AR62" i="13"/>
  <c r="AS62" i="13"/>
  <c r="AT62" i="13"/>
  <c r="AU62" i="13"/>
  <c r="AV62" i="13"/>
  <c r="AD63" i="13"/>
  <c r="AE63" i="13"/>
  <c r="AF63" i="13"/>
  <c r="AG63" i="13"/>
  <c r="AH63" i="13"/>
  <c r="AI63" i="13"/>
  <c r="AJ63" i="13"/>
  <c r="AK63" i="13"/>
  <c r="AL63" i="13"/>
  <c r="AM63" i="13"/>
  <c r="AN63" i="13"/>
  <c r="AO63" i="13"/>
  <c r="AP63" i="13"/>
  <c r="AQ63" i="13"/>
  <c r="AR63" i="13"/>
  <c r="AS63" i="13"/>
  <c r="AT63" i="13"/>
  <c r="AU63" i="13"/>
  <c r="AV63" i="13"/>
  <c r="AD64" i="13"/>
  <c r="AE64" i="13"/>
  <c r="AF64" i="13"/>
  <c r="AG64" i="13"/>
  <c r="AH64" i="13"/>
  <c r="AI64" i="13"/>
  <c r="AJ64" i="13"/>
  <c r="AK64" i="13"/>
  <c r="AL64" i="13"/>
  <c r="AM64" i="13"/>
  <c r="AN64" i="13"/>
  <c r="AO64" i="13"/>
  <c r="AP64" i="13"/>
  <c r="AQ64" i="13"/>
  <c r="AR64" i="13"/>
  <c r="AS64" i="13"/>
  <c r="AT64" i="13"/>
  <c r="AU64" i="13"/>
  <c r="AV64" i="13"/>
  <c r="AD65" i="13"/>
  <c r="AE65" i="13"/>
  <c r="AF65" i="13"/>
  <c r="AG65" i="13"/>
  <c r="AH65" i="13"/>
  <c r="AI65" i="13"/>
  <c r="AJ65" i="13"/>
  <c r="AK65" i="13"/>
  <c r="AL65" i="13"/>
  <c r="AM65" i="13"/>
  <c r="AN65" i="13"/>
  <c r="AO65" i="13"/>
  <c r="AP65" i="13"/>
  <c r="AQ65" i="13"/>
  <c r="AR65" i="13"/>
  <c r="AS65" i="13"/>
  <c r="AT65" i="13"/>
  <c r="AU65" i="13"/>
  <c r="AV65" i="13"/>
  <c r="AD66" i="13"/>
  <c r="AE66" i="13"/>
  <c r="AF66" i="13"/>
  <c r="AG66" i="13"/>
  <c r="AH66" i="13"/>
  <c r="AI66" i="13"/>
  <c r="AJ66" i="13"/>
  <c r="AK66" i="13"/>
  <c r="AL66" i="13"/>
  <c r="AM66" i="13"/>
  <c r="AN66" i="13"/>
  <c r="AO66" i="13"/>
  <c r="AP66" i="13"/>
  <c r="AQ66" i="13"/>
  <c r="AR66" i="13"/>
  <c r="AS66" i="13"/>
  <c r="AT66" i="13"/>
  <c r="AU66" i="13"/>
  <c r="AV66" i="13"/>
  <c r="AD67" i="13"/>
  <c r="AE67" i="13"/>
  <c r="AF67" i="13"/>
  <c r="AG67" i="13"/>
  <c r="AH67" i="13"/>
  <c r="AI67" i="13"/>
  <c r="AJ67" i="13"/>
  <c r="AK67" i="13"/>
  <c r="AL67" i="13"/>
  <c r="AM67" i="13"/>
  <c r="AN67" i="13"/>
  <c r="AO67" i="13"/>
  <c r="AP67" i="13"/>
  <c r="AQ67" i="13"/>
  <c r="AR67" i="13"/>
  <c r="AS67" i="13"/>
  <c r="AT67" i="13"/>
  <c r="AU67" i="13"/>
  <c r="AV67" i="13"/>
  <c r="AD68" i="13"/>
  <c r="AE68" i="13"/>
  <c r="AF68" i="13"/>
  <c r="AG68" i="13"/>
  <c r="AH68" i="13"/>
  <c r="AI68" i="13"/>
  <c r="AJ68" i="13"/>
  <c r="AK68" i="13"/>
  <c r="AL68" i="13"/>
  <c r="AM68" i="13"/>
  <c r="AN68" i="13"/>
  <c r="AO68" i="13"/>
  <c r="AP68" i="13"/>
  <c r="AQ68" i="13"/>
  <c r="AR68" i="13"/>
  <c r="AS68" i="13"/>
  <c r="AT68" i="13"/>
  <c r="AU68" i="13"/>
  <c r="AV68" i="13"/>
  <c r="AD69" i="13"/>
  <c r="AE69" i="13"/>
  <c r="AF69" i="13"/>
  <c r="AG69" i="13"/>
  <c r="AH69" i="13"/>
  <c r="AI69" i="13"/>
  <c r="AJ69" i="13"/>
  <c r="AK69" i="13"/>
  <c r="AL69" i="13"/>
  <c r="AM69" i="13"/>
  <c r="AN69" i="13"/>
  <c r="AO69" i="13"/>
  <c r="AP69" i="13"/>
  <c r="AQ69" i="13"/>
  <c r="AR69" i="13"/>
  <c r="AS69" i="13"/>
  <c r="AT69" i="13"/>
  <c r="AU69" i="13"/>
  <c r="AV69" i="13"/>
  <c r="AD70" i="13"/>
  <c r="AE70" i="13"/>
  <c r="AF70" i="13"/>
  <c r="AG70" i="13"/>
  <c r="AH70" i="13"/>
  <c r="AI70" i="13"/>
  <c r="AJ70" i="13"/>
  <c r="AK70" i="13"/>
  <c r="AL70" i="13"/>
  <c r="AM70" i="13"/>
  <c r="AN70" i="13"/>
  <c r="AO70" i="13"/>
  <c r="AP70" i="13"/>
  <c r="AQ70" i="13"/>
  <c r="AR70" i="13"/>
  <c r="AS70" i="13"/>
  <c r="AT70" i="13"/>
  <c r="AU70" i="13"/>
  <c r="AV70" i="13"/>
  <c r="AD71" i="13"/>
  <c r="AE71" i="13"/>
  <c r="AF71" i="13"/>
  <c r="AG71" i="13"/>
  <c r="AH71" i="13"/>
  <c r="AI71" i="13"/>
  <c r="AJ71" i="13"/>
  <c r="AK71" i="13"/>
  <c r="AL71" i="13"/>
  <c r="AM71" i="13"/>
  <c r="AN71" i="13"/>
  <c r="AO71" i="13"/>
  <c r="AP71" i="13"/>
  <c r="AQ71" i="13"/>
  <c r="AR71" i="13"/>
  <c r="AS71" i="13"/>
  <c r="AT71" i="13"/>
  <c r="AU71" i="13"/>
  <c r="AV71" i="13"/>
  <c r="AD72" i="13"/>
  <c r="AE72" i="13"/>
  <c r="AF72" i="13"/>
  <c r="AG72" i="13"/>
  <c r="AH72" i="13"/>
  <c r="AI72" i="13"/>
  <c r="AJ72" i="13"/>
  <c r="AK72" i="13"/>
  <c r="AL72" i="13"/>
  <c r="AM72" i="13"/>
  <c r="AN72" i="13"/>
  <c r="AO72" i="13"/>
  <c r="AP72" i="13"/>
  <c r="AQ72" i="13"/>
  <c r="AR72" i="13"/>
  <c r="AS72" i="13"/>
  <c r="AT72" i="13"/>
  <c r="AU72" i="13"/>
  <c r="AV72" i="13"/>
  <c r="AD73" i="13"/>
  <c r="AE73" i="13"/>
  <c r="AF73" i="13"/>
  <c r="AG73" i="13"/>
  <c r="AH73" i="13"/>
  <c r="AI73" i="13"/>
  <c r="AJ73" i="13"/>
  <c r="AK73" i="13"/>
  <c r="AL73" i="13"/>
  <c r="AM73" i="13"/>
  <c r="AN73" i="13"/>
  <c r="AO73" i="13"/>
  <c r="AP73" i="13"/>
  <c r="AQ73" i="13"/>
  <c r="AR73" i="13"/>
  <c r="AS73" i="13"/>
  <c r="AT73" i="13"/>
  <c r="AU73" i="13"/>
  <c r="AV73" i="13"/>
  <c r="AD74" i="13"/>
  <c r="AE74" i="13"/>
  <c r="AF74" i="13"/>
  <c r="AG74" i="13"/>
  <c r="AH74" i="13"/>
  <c r="AI74" i="13"/>
  <c r="AJ74" i="13"/>
  <c r="AK74" i="13"/>
  <c r="AL74" i="13"/>
  <c r="AM74" i="13"/>
  <c r="AN74" i="13"/>
  <c r="AO74" i="13"/>
  <c r="AP74" i="13"/>
  <c r="AQ74" i="13"/>
  <c r="AR74" i="13"/>
  <c r="AS74" i="13"/>
  <c r="AT74" i="13"/>
  <c r="AU74" i="13"/>
  <c r="AV74" i="13"/>
  <c r="AD75" i="13"/>
  <c r="AE75" i="13"/>
  <c r="AF75" i="13"/>
  <c r="AG75" i="13"/>
  <c r="AH75" i="13"/>
  <c r="AI75" i="13"/>
  <c r="AJ75" i="13"/>
  <c r="AK75" i="13"/>
  <c r="AL75" i="13"/>
  <c r="AM75" i="13"/>
  <c r="AN75" i="13"/>
  <c r="AO75" i="13"/>
  <c r="AP75" i="13"/>
  <c r="AQ75" i="13"/>
  <c r="AR75" i="13"/>
  <c r="AS75" i="13"/>
  <c r="AT75" i="13"/>
  <c r="AU75" i="13"/>
  <c r="AV75" i="13"/>
  <c r="AD76" i="13"/>
  <c r="AE76" i="13"/>
  <c r="AF76" i="13"/>
  <c r="AG76" i="13"/>
  <c r="AH76" i="13"/>
  <c r="AI76" i="13"/>
  <c r="AJ76" i="13"/>
  <c r="AK76" i="13"/>
  <c r="AL76" i="13"/>
  <c r="AM76" i="13"/>
  <c r="AN76" i="13"/>
  <c r="AO76" i="13"/>
  <c r="AP76" i="13"/>
  <c r="AQ76" i="13"/>
  <c r="AR76" i="13"/>
  <c r="AS76" i="13"/>
  <c r="AT76" i="13"/>
  <c r="AU76" i="13"/>
  <c r="AV76" i="13"/>
  <c r="AD77" i="13"/>
  <c r="AE77" i="13"/>
  <c r="AF77" i="13"/>
  <c r="AG77" i="13"/>
  <c r="AH77" i="13"/>
  <c r="AI77" i="13"/>
  <c r="AJ77" i="13"/>
  <c r="AK77" i="13"/>
  <c r="AL77" i="13"/>
  <c r="AM77" i="13"/>
  <c r="AN77" i="13"/>
  <c r="AO77" i="13"/>
  <c r="AP77" i="13"/>
  <c r="AQ77" i="13"/>
  <c r="AR77" i="13"/>
  <c r="AS77" i="13"/>
  <c r="AT77" i="13"/>
  <c r="AU77" i="13"/>
  <c r="AV77" i="13"/>
  <c r="AD78" i="13"/>
  <c r="AE78" i="13"/>
  <c r="AF78" i="13"/>
  <c r="AG78" i="13"/>
  <c r="AH78" i="13"/>
  <c r="AI78" i="13"/>
  <c r="AJ78" i="13"/>
  <c r="AK78" i="13"/>
  <c r="AL78" i="13"/>
  <c r="AM78" i="13"/>
  <c r="AN78" i="13"/>
  <c r="AO78" i="13"/>
  <c r="AP78" i="13"/>
  <c r="AQ78" i="13"/>
  <c r="AR78" i="13"/>
  <c r="AS78" i="13"/>
  <c r="AT78" i="13"/>
  <c r="AU78" i="13"/>
  <c r="AV78" i="13"/>
  <c r="AD79" i="13"/>
  <c r="AE79" i="13"/>
  <c r="AF79" i="13"/>
  <c r="AG79" i="13"/>
  <c r="AH79" i="13"/>
  <c r="AI79" i="13"/>
  <c r="AJ79" i="13"/>
  <c r="AK79" i="13"/>
  <c r="AL79" i="13"/>
  <c r="AM79" i="13"/>
  <c r="AN79" i="13"/>
  <c r="AO79" i="13"/>
  <c r="AP79" i="13"/>
  <c r="AQ79" i="13"/>
  <c r="AR79" i="13"/>
  <c r="AS79" i="13"/>
  <c r="AT79" i="13"/>
  <c r="AU79" i="13"/>
  <c r="AV79" i="13"/>
  <c r="AD80" i="13"/>
  <c r="AE80" i="13"/>
  <c r="AF80" i="13"/>
  <c r="AG80" i="13"/>
  <c r="AH80" i="13"/>
  <c r="AI80" i="13"/>
  <c r="AJ80" i="13"/>
  <c r="AK80" i="13"/>
  <c r="AL80" i="13"/>
  <c r="AM80" i="13"/>
  <c r="AN80" i="13"/>
  <c r="AO80" i="13"/>
  <c r="AP80" i="13"/>
  <c r="AQ80" i="13"/>
  <c r="AR80" i="13"/>
  <c r="AS80" i="13"/>
  <c r="AT80" i="13"/>
  <c r="AU80" i="13"/>
  <c r="AV80" i="13"/>
  <c r="AD81" i="13"/>
  <c r="AE81" i="13"/>
  <c r="AF81" i="13"/>
  <c r="AG81" i="13"/>
  <c r="AH81" i="13"/>
  <c r="AI81" i="13"/>
  <c r="AJ81" i="13"/>
  <c r="AK81" i="13"/>
  <c r="AL81" i="13"/>
  <c r="AM81" i="13"/>
  <c r="AN81" i="13"/>
  <c r="AO81" i="13"/>
  <c r="AP81" i="13"/>
  <c r="AQ81" i="13"/>
  <c r="AR81" i="13"/>
  <c r="AS81" i="13"/>
  <c r="AT81" i="13"/>
  <c r="AU81" i="13"/>
  <c r="AV81" i="13"/>
  <c r="AD82" i="13"/>
  <c r="AE82" i="13"/>
  <c r="AF82" i="13"/>
  <c r="AG82" i="13"/>
  <c r="AH82" i="13"/>
  <c r="AI82" i="13"/>
  <c r="AJ82" i="13"/>
  <c r="AK82" i="13"/>
  <c r="AL82" i="13"/>
  <c r="AM82" i="13"/>
  <c r="AN82" i="13"/>
  <c r="AO82" i="13"/>
  <c r="AP82" i="13"/>
  <c r="AQ82" i="13"/>
  <c r="AR82" i="13"/>
  <c r="AS82" i="13"/>
  <c r="AT82" i="13"/>
  <c r="AU82" i="13"/>
  <c r="AV82" i="13"/>
  <c r="AD83" i="13"/>
  <c r="AE83" i="13"/>
  <c r="AF83" i="13"/>
  <c r="AG83" i="13"/>
  <c r="AH83" i="13"/>
  <c r="AI83" i="13"/>
  <c r="AJ83" i="13"/>
  <c r="AK83" i="13"/>
  <c r="AL83" i="13"/>
  <c r="AM83" i="13"/>
  <c r="AN83" i="13"/>
  <c r="AO83" i="13"/>
  <c r="AP83" i="13"/>
  <c r="AQ83" i="13"/>
  <c r="AR83" i="13"/>
  <c r="AS83" i="13"/>
  <c r="AT83" i="13"/>
  <c r="AU83" i="13"/>
  <c r="AV83" i="13"/>
  <c r="AD84" i="13"/>
  <c r="AE84" i="13"/>
  <c r="AF84" i="13"/>
  <c r="AG84" i="13"/>
  <c r="AH84" i="13"/>
  <c r="AI84" i="13"/>
  <c r="AJ84" i="13"/>
  <c r="AK84" i="13"/>
  <c r="AL84" i="13"/>
  <c r="AM84" i="13"/>
  <c r="AN84" i="13"/>
  <c r="AO84" i="13"/>
  <c r="AP84" i="13"/>
  <c r="AQ84" i="13"/>
  <c r="AR84" i="13"/>
  <c r="AS84" i="13"/>
  <c r="AT84" i="13"/>
  <c r="AU84" i="13"/>
  <c r="AV84" i="13"/>
  <c r="AD85" i="13"/>
  <c r="AE85" i="13"/>
  <c r="AF85" i="13"/>
  <c r="AG85" i="13"/>
  <c r="AH85" i="13"/>
  <c r="AI85" i="13"/>
  <c r="AJ85" i="13"/>
  <c r="AK85" i="13"/>
  <c r="AL85" i="13"/>
  <c r="AM85" i="13"/>
  <c r="AN85" i="13"/>
  <c r="AO85" i="13"/>
  <c r="AP85" i="13"/>
  <c r="AQ85" i="13"/>
  <c r="AR85" i="13"/>
  <c r="AS85" i="13"/>
  <c r="AT85" i="13"/>
  <c r="AU85" i="13"/>
  <c r="AV85" i="13"/>
  <c r="AD86" i="13"/>
  <c r="AE86" i="13"/>
  <c r="AF86" i="13"/>
  <c r="AG86" i="13"/>
  <c r="AH86" i="13"/>
  <c r="AI86" i="13"/>
  <c r="AJ86" i="13"/>
  <c r="AK86" i="13"/>
  <c r="AL86" i="13"/>
  <c r="AM86" i="13"/>
  <c r="AN86" i="13"/>
  <c r="AO86" i="13"/>
  <c r="AP86" i="13"/>
  <c r="AQ86" i="13"/>
  <c r="AR86" i="13"/>
  <c r="AS86" i="13"/>
  <c r="AT86" i="13"/>
  <c r="AU86" i="13"/>
  <c r="AV86" i="13"/>
  <c r="AD87" i="13"/>
  <c r="AE87" i="13"/>
  <c r="AF87" i="13"/>
  <c r="AG87" i="13"/>
  <c r="AH87" i="13"/>
  <c r="AI87" i="13"/>
  <c r="AJ87" i="13"/>
  <c r="AK87" i="13"/>
  <c r="AL87" i="13"/>
  <c r="AM87" i="13"/>
  <c r="AN87" i="13"/>
  <c r="AO87" i="13"/>
  <c r="AP87" i="13"/>
  <c r="AQ87" i="13"/>
  <c r="AR87" i="13"/>
  <c r="AS87" i="13"/>
  <c r="AT87" i="13"/>
  <c r="AU87" i="13"/>
  <c r="AV87" i="13"/>
  <c r="AD88" i="13"/>
  <c r="AE88" i="13"/>
  <c r="AF88" i="13"/>
  <c r="AG88" i="13"/>
  <c r="AH88" i="13"/>
  <c r="AI88" i="13"/>
  <c r="AJ88" i="13"/>
  <c r="AK88" i="13"/>
  <c r="AL88" i="13"/>
  <c r="AM88" i="13"/>
  <c r="AN88" i="13"/>
  <c r="AO88" i="13"/>
  <c r="AP88" i="13"/>
  <c r="AQ88" i="13"/>
  <c r="AR88" i="13"/>
  <c r="AS88" i="13"/>
  <c r="AT88" i="13"/>
  <c r="AU88" i="13"/>
  <c r="AV88" i="13"/>
  <c r="AD89" i="13"/>
  <c r="AE89" i="13"/>
  <c r="AF89" i="13"/>
  <c r="AG89" i="13"/>
  <c r="AH89" i="13"/>
  <c r="AI89" i="13"/>
  <c r="AJ89" i="13"/>
  <c r="AK89" i="13"/>
  <c r="AL89" i="13"/>
  <c r="AM89" i="13"/>
  <c r="AN89" i="13"/>
  <c r="AO89" i="13"/>
  <c r="AP89" i="13"/>
  <c r="AQ89" i="13"/>
  <c r="AR89" i="13"/>
  <c r="AS89" i="13"/>
  <c r="AT89" i="13"/>
  <c r="AU89" i="13"/>
  <c r="AV89" i="13"/>
  <c r="AD90" i="13"/>
  <c r="AE90" i="13"/>
  <c r="AF90" i="13"/>
  <c r="AG90" i="13"/>
  <c r="AH90" i="13"/>
  <c r="AI90" i="13"/>
  <c r="AJ90" i="13"/>
  <c r="AK90" i="13"/>
  <c r="AL90" i="13"/>
  <c r="AM90" i="13"/>
  <c r="AN90" i="13"/>
  <c r="AO90" i="13"/>
  <c r="AP90" i="13"/>
  <c r="AQ90" i="13"/>
  <c r="AR90" i="13"/>
  <c r="AS90" i="13"/>
  <c r="AT90" i="13"/>
  <c r="AU90" i="13"/>
  <c r="AV90" i="13"/>
  <c r="AD91" i="13"/>
  <c r="AE91" i="13"/>
  <c r="AF91" i="13"/>
  <c r="AG91" i="13"/>
  <c r="AH91" i="13"/>
  <c r="AI91" i="13"/>
  <c r="AJ91" i="13"/>
  <c r="AK91" i="13"/>
  <c r="AL91" i="13"/>
  <c r="AM91" i="13"/>
  <c r="AN91" i="13"/>
  <c r="AO91" i="13"/>
  <c r="AP91" i="13"/>
  <c r="AQ91" i="13"/>
  <c r="AR91" i="13"/>
  <c r="AS91" i="13"/>
  <c r="AT91" i="13"/>
  <c r="AU91" i="13"/>
  <c r="AV91" i="13"/>
  <c r="AD92" i="13"/>
  <c r="AE92" i="13"/>
  <c r="AF92" i="13"/>
  <c r="AG92" i="13"/>
  <c r="AH92" i="13"/>
  <c r="AI92" i="13"/>
  <c r="AJ92" i="13"/>
  <c r="AK92" i="13"/>
  <c r="AL92" i="13"/>
  <c r="AM92" i="13"/>
  <c r="AN92" i="13"/>
  <c r="AO92" i="13"/>
  <c r="AP92" i="13"/>
  <c r="AQ92" i="13"/>
  <c r="AR92" i="13"/>
  <c r="AS92" i="13"/>
  <c r="AT92" i="13"/>
  <c r="AU92" i="13"/>
  <c r="AV92" i="13"/>
  <c r="AD93" i="13"/>
  <c r="AE93" i="13"/>
  <c r="AF93" i="13"/>
  <c r="AG93" i="13"/>
  <c r="AH93" i="13"/>
  <c r="AI93" i="13"/>
  <c r="AJ93" i="13"/>
  <c r="AK93" i="13"/>
  <c r="AL93" i="13"/>
  <c r="AM93" i="13"/>
  <c r="AN93" i="13"/>
  <c r="AO93" i="13"/>
  <c r="AP93" i="13"/>
  <c r="AQ93" i="13"/>
  <c r="AR93" i="13"/>
  <c r="AS93" i="13"/>
  <c r="AT93" i="13"/>
  <c r="AU93" i="13"/>
  <c r="AV93" i="13"/>
  <c r="AD94" i="13"/>
  <c r="AE94" i="13"/>
  <c r="AF94" i="13"/>
  <c r="AG94" i="13"/>
  <c r="AH94" i="13"/>
  <c r="AI94" i="13"/>
  <c r="AJ94" i="13"/>
  <c r="AK94" i="13"/>
  <c r="AL94" i="13"/>
  <c r="AM94" i="13"/>
  <c r="AN94" i="13"/>
  <c r="AO94" i="13"/>
  <c r="AP94" i="13"/>
  <c r="AQ94" i="13"/>
  <c r="AR94" i="13"/>
  <c r="AS94" i="13"/>
  <c r="AT94" i="13"/>
  <c r="AU94" i="13"/>
  <c r="AV94" i="13"/>
  <c r="AD95" i="13"/>
  <c r="AE95" i="13"/>
  <c r="AF95" i="13"/>
  <c r="AG95" i="13"/>
  <c r="AH95" i="13"/>
  <c r="AI95" i="13"/>
  <c r="AJ95" i="13"/>
  <c r="AK95" i="13"/>
  <c r="AL95" i="13"/>
  <c r="AM95" i="13"/>
  <c r="AN95" i="13"/>
  <c r="AO95" i="13"/>
  <c r="AP95" i="13"/>
  <c r="AQ95" i="13"/>
  <c r="AR95" i="13"/>
  <c r="AS95" i="13"/>
  <c r="AT95" i="13"/>
  <c r="AU95" i="13"/>
  <c r="AV95" i="13"/>
  <c r="AD96" i="13"/>
  <c r="AE96" i="13"/>
  <c r="AF96" i="13"/>
  <c r="AG96" i="13"/>
  <c r="AH96" i="13"/>
  <c r="AI96" i="13"/>
  <c r="AJ96" i="13"/>
  <c r="AK96" i="13"/>
  <c r="AL96" i="13"/>
  <c r="AM96" i="13"/>
  <c r="AN96" i="13"/>
  <c r="AO96" i="13"/>
  <c r="AP96" i="13"/>
  <c r="AQ96" i="13"/>
  <c r="AR96" i="13"/>
  <c r="AS96" i="13"/>
  <c r="AT96" i="13"/>
  <c r="AU96" i="13"/>
  <c r="AV96" i="13"/>
  <c r="AD97" i="13"/>
  <c r="AE97" i="13"/>
  <c r="AF97" i="13"/>
  <c r="AG97" i="13"/>
  <c r="AH97" i="13"/>
  <c r="AI97" i="13"/>
  <c r="AJ97" i="13"/>
  <c r="AK97" i="13"/>
  <c r="AL97" i="13"/>
  <c r="AM97" i="13"/>
  <c r="AN97" i="13"/>
  <c r="AO97" i="13"/>
  <c r="AP97" i="13"/>
  <c r="AQ97" i="13"/>
  <c r="AR97" i="13"/>
  <c r="AS97" i="13"/>
  <c r="AT97" i="13"/>
  <c r="AU97" i="13"/>
  <c r="AV97" i="13"/>
  <c r="AD98" i="13"/>
  <c r="AE98" i="13"/>
  <c r="AF98" i="13"/>
  <c r="AG98" i="13"/>
  <c r="AH98" i="13"/>
  <c r="AI98" i="13"/>
  <c r="AJ98" i="13"/>
  <c r="AK98" i="13"/>
  <c r="AL98" i="13"/>
  <c r="AM98" i="13"/>
  <c r="AN98" i="13"/>
  <c r="AO98" i="13"/>
  <c r="AP98" i="13"/>
  <c r="AQ98" i="13"/>
  <c r="AR98" i="13"/>
  <c r="AS98" i="13"/>
  <c r="AT98" i="13"/>
  <c r="AU98" i="13"/>
  <c r="AV98" i="13"/>
  <c r="AD99" i="13"/>
  <c r="AE99" i="13"/>
  <c r="AF99" i="13"/>
  <c r="AG99" i="13"/>
  <c r="AH99" i="13"/>
  <c r="AI99" i="13"/>
  <c r="AJ99" i="13"/>
  <c r="AK99" i="13"/>
  <c r="AL99" i="13"/>
  <c r="AM99" i="13"/>
  <c r="AN99" i="13"/>
  <c r="AO99" i="13"/>
  <c r="AP99" i="13"/>
  <c r="AQ99" i="13"/>
  <c r="AR99" i="13"/>
  <c r="AS99" i="13"/>
  <c r="AT99" i="13"/>
  <c r="AU99" i="13"/>
  <c r="AV99" i="13"/>
  <c r="AD100" i="13"/>
  <c r="AE100" i="13"/>
  <c r="AF100" i="13"/>
  <c r="AG100" i="13"/>
  <c r="AH100" i="13"/>
  <c r="AI100" i="13"/>
  <c r="AJ100" i="13"/>
  <c r="AK100" i="13"/>
  <c r="AL100" i="13"/>
  <c r="AM100" i="13"/>
  <c r="AN100" i="13"/>
  <c r="AO100" i="13"/>
  <c r="AP100" i="13"/>
  <c r="AQ100" i="13"/>
  <c r="AR100" i="13"/>
  <c r="AS100" i="13"/>
  <c r="AT100" i="13"/>
  <c r="AU100" i="13"/>
  <c r="AV100" i="13"/>
  <c r="AD101" i="13"/>
  <c r="AE101" i="13"/>
  <c r="AF101" i="13"/>
  <c r="AG101" i="13"/>
  <c r="AH101" i="13"/>
  <c r="AI101" i="13"/>
  <c r="AJ101" i="13"/>
  <c r="AK101" i="13"/>
  <c r="AL101" i="13"/>
  <c r="AM101" i="13"/>
  <c r="AN101" i="13"/>
  <c r="AO101" i="13"/>
  <c r="AP101" i="13"/>
  <c r="AQ101" i="13"/>
  <c r="AR101" i="13"/>
  <c r="AS101" i="13"/>
  <c r="AT101" i="13"/>
  <c r="AU101" i="13"/>
  <c r="AV101" i="13"/>
  <c r="AD102" i="13"/>
  <c r="AE102" i="13"/>
  <c r="AF102" i="13"/>
  <c r="AG102" i="13"/>
  <c r="AH102" i="13"/>
  <c r="AI102" i="13"/>
  <c r="AJ102" i="13"/>
  <c r="AK102" i="13"/>
  <c r="AL102" i="13"/>
  <c r="AM102" i="13"/>
  <c r="AN102" i="13"/>
  <c r="AO102" i="13"/>
  <c r="AP102" i="13"/>
  <c r="AQ102" i="13"/>
  <c r="AR102" i="13"/>
  <c r="AS102" i="13"/>
  <c r="AT102" i="13"/>
  <c r="AU102" i="13"/>
  <c r="AV102" i="13"/>
  <c r="AD103" i="13"/>
  <c r="AE103" i="13"/>
  <c r="AF103" i="13"/>
  <c r="AG103" i="13"/>
  <c r="AH103" i="13"/>
  <c r="AI103" i="13"/>
  <c r="AJ103" i="13"/>
  <c r="AK103" i="13"/>
  <c r="AL103" i="13"/>
  <c r="AM103" i="13"/>
  <c r="AN103" i="13"/>
  <c r="AO103" i="13"/>
  <c r="AP103" i="13"/>
  <c r="AQ103" i="13"/>
  <c r="AR103" i="13"/>
  <c r="AS103" i="13"/>
  <c r="AT103" i="13"/>
  <c r="AU103" i="13"/>
  <c r="AV103" i="13"/>
  <c r="AD104" i="13"/>
  <c r="AE104" i="13"/>
  <c r="AF104" i="13"/>
  <c r="AG104" i="13"/>
  <c r="AH104" i="13"/>
  <c r="AI104" i="13"/>
  <c r="AJ104" i="13"/>
  <c r="AK104" i="13"/>
  <c r="AL104" i="13"/>
  <c r="AM104" i="13"/>
  <c r="AN104" i="13"/>
  <c r="AO104" i="13"/>
  <c r="AP104" i="13"/>
  <c r="AQ104" i="13"/>
  <c r="AR104" i="13"/>
  <c r="AS104" i="13"/>
  <c r="AT104" i="13"/>
  <c r="AU104" i="13"/>
  <c r="AV104" i="13"/>
  <c r="AD105" i="13"/>
  <c r="AE105" i="13"/>
  <c r="AF105" i="13"/>
  <c r="AG105" i="13"/>
  <c r="AH105" i="13"/>
  <c r="AI105" i="13"/>
  <c r="AJ105" i="13"/>
  <c r="AK105" i="13"/>
  <c r="AL105" i="13"/>
  <c r="AM105" i="13"/>
  <c r="AN105" i="13"/>
  <c r="AO105" i="13"/>
  <c r="AP105" i="13"/>
  <c r="AQ105" i="13"/>
  <c r="AR105" i="13"/>
  <c r="AS105" i="13"/>
  <c r="AT105" i="13"/>
  <c r="AU105" i="13"/>
  <c r="AV105" i="13"/>
  <c r="AD106" i="13"/>
  <c r="AE106" i="13"/>
  <c r="AF106" i="13"/>
  <c r="AG106" i="13"/>
  <c r="AH106" i="13"/>
  <c r="AI106" i="13"/>
  <c r="AJ106" i="13"/>
  <c r="AK106" i="13"/>
  <c r="AL106" i="13"/>
  <c r="AM106" i="13"/>
  <c r="AN106" i="13"/>
  <c r="AO106" i="13"/>
  <c r="AP106" i="13"/>
  <c r="AQ106" i="13"/>
  <c r="AR106" i="13"/>
  <c r="AS106" i="13"/>
  <c r="AT106" i="13"/>
  <c r="AU106" i="13"/>
  <c r="AV106" i="13"/>
  <c r="AD107" i="13"/>
  <c r="AE107" i="13"/>
  <c r="AF107" i="13"/>
  <c r="AG107" i="13"/>
  <c r="AH107" i="13"/>
  <c r="AI107" i="13"/>
  <c r="AJ107" i="13"/>
  <c r="AK107" i="13"/>
  <c r="AL107" i="13"/>
  <c r="AM107" i="13"/>
  <c r="AN107" i="13"/>
  <c r="AO107" i="13"/>
  <c r="AP107" i="13"/>
  <c r="AQ107" i="13"/>
  <c r="AR107" i="13"/>
  <c r="AS107" i="13"/>
  <c r="AT107" i="13"/>
  <c r="AU107" i="13"/>
  <c r="AV107" i="13"/>
  <c r="AD108" i="13"/>
  <c r="AE108" i="13"/>
  <c r="AF108" i="13"/>
  <c r="AG108" i="13"/>
  <c r="AH108" i="13"/>
  <c r="AI108" i="13"/>
  <c r="AJ108" i="13"/>
  <c r="AK108" i="13"/>
  <c r="AL108" i="13"/>
  <c r="AM108" i="13"/>
  <c r="AN108" i="13"/>
  <c r="AO108" i="13"/>
  <c r="AP108" i="13"/>
  <c r="AQ108" i="13"/>
  <c r="AR108" i="13"/>
  <c r="AS108" i="13"/>
  <c r="AT108" i="13"/>
  <c r="AU108" i="13"/>
  <c r="AV108" i="13"/>
  <c r="AD109" i="13"/>
  <c r="AE109" i="13"/>
  <c r="AF109" i="13"/>
  <c r="AG109" i="13"/>
  <c r="AH109" i="13"/>
  <c r="AI109" i="13"/>
  <c r="AJ109" i="13"/>
  <c r="AK109" i="13"/>
  <c r="AL109" i="13"/>
  <c r="AM109" i="13"/>
  <c r="AN109" i="13"/>
  <c r="AO109" i="13"/>
  <c r="AP109" i="13"/>
  <c r="AQ109" i="13"/>
  <c r="AR109" i="13"/>
  <c r="AS109" i="13"/>
  <c r="AT109" i="13"/>
  <c r="AU109" i="13"/>
  <c r="AV109" i="13"/>
  <c r="AD110" i="13"/>
  <c r="AE110" i="13"/>
  <c r="AF110" i="13"/>
  <c r="AG110" i="13"/>
  <c r="AH110" i="13"/>
  <c r="AI110" i="13"/>
  <c r="AJ110" i="13"/>
  <c r="AK110" i="13"/>
  <c r="AL110" i="13"/>
  <c r="AM110" i="13"/>
  <c r="AN110" i="13"/>
  <c r="AO110" i="13"/>
  <c r="AP110" i="13"/>
  <c r="AQ110" i="13"/>
  <c r="AR110" i="13"/>
  <c r="AS110" i="13"/>
  <c r="AT110" i="13"/>
  <c r="AU110" i="13"/>
  <c r="AV110" i="13"/>
  <c r="AD111" i="13"/>
  <c r="AE111" i="13"/>
  <c r="AF111" i="13"/>
  <c r="AG111" i="13"/>
  <c r="AH111" i="13"/>
  <c r="AI111" i="13"/>
  <c r="AJ111" i="13"/>
  <c r="AK111" i="13"/>
  <c r="AL111" i="13"/>
  <c r="AM111" i="13"/>
  <c r="AN111" i="13"/>
  <c r="AO111" i="13"/>
  <c r="AP111" i="13"/>
  <c r="AQ111" i="13"/>
  <c r="AR111" i="13"/>
  <c r="AS111" i="13"/>
  <c r="AT111" i="13"/>
  <c r="AU111" i="13"/>
  <c r="AV111" i="13"/>
  <c r="AD112" i="13"/>
  <c r="AE112" i="13"/>
  <c r="AF112" i="13"/>
  <c r="AG112" i="13"/>
  <c r="AH112" i="13"/>
  <c r="AI112" i="13"/>
  <c r="AJ112" i="13"/>
  <c r="AK112" i="13"/>
  <c r="AL112" i="13"/>
  <c r="AM112" i="13"/>
  <c r="AN112" i="13"/>
  <c r="AO112" i="13"/>
  <c r="AP112" i="13"/>
  <c r="AQ112" i="13"/>
  <c r="AR112" i="13"/>
  <c r="AS112" i="13"/>
  <c r="AT112" i="13"/>
  <c r="AU112" i="13"/>
  <c r="AV112" i="13"/>
  <c r="AD113" i="13"/>
  <c r="AE113" i="13"/>
  <c r="AF113" i="13"/>
  <c r="AG113" i="13"/>
  <c r="AH113" i="13"/>
  <c r="AI113" i="13"/>
  <c r="AJ113" i="13"/>
  <c r="AK113" i="13"/>
  <c r="AL113" i="13"/>
  <c r="AM113" i="13"/>
  <c r="AN113" i="13"/>
  <c r="AO113" i="13"/>
  <c r="AP113" i="13"/>
  <c r="AQ113" i="13"/>
  <c r="AR113" i="13"/>
  <c r="AS113" i="13"/>
  <c r="AT113" i="13"/>
  <c r="AU113" i="13"/>
  <c r="AV113" i="13"/>
  <c r="AD114" i="13"/>
  <c r="AE114" i="13"/>
  <c r="AF114" i="13"/>
  <c r="AG114" i="13"/>
  <c r="AH114" i="13"/>
  <c r="AI114" i="13"/>
  <c r="AJ114" i="13"/>
  <c r="AK114" i="13"/>
  <c r="AL114" i="13"/>
  <c r="AM114" i="13"/>
  <c r="AN114" i="13"/>
  <c r="AO114" i="13"/>
  <c r="AP114" i="13"/>
  <c r="AQ114" i="13"/>
  <c r="AR114" i="13"/>
  <c r="AS114" i="13"/>
  <c r="AT114" i="13"/>
  <c r="AU114" i="13"/>
  <c r="AV114" i="13"/>
  <c r="AD115" i="13"/>
  <c r="AE115" i="13"/>
  <c r="AF115" i="13"/>
  <c r="AG115" i="13"/>
  <c r="AH115" i="13"/>
  <c r="AI115" i="13"/>
  <c r="AJ115" i="13"/>
  <c r="AK115" i="13"/>
  <c r="AL115" i="13"/>
  <c r="AM115" i="13"/>
  <c r="AN115" i="13"/>
  <c r="AO115" i="13"/>
  <c r="AP115" i="13"/>
  <c r="AQ115" i="13"/>
  <c r="AR115" i="13"/>
  <c r="AS115" i="13"/>
  <c r="AT115" i="13"/>
  <c r="AU115" i="13"/>
  <c r="AV115" i="13"/>
  <c r="AD116" i="13"/>
  <c r="AE116" i="13"/>
  <c r="AF116" i="13"/>
  <c r="AG116" i="13"/>
  <c r="AH116" i="13"/>
  <c r="AI116" i="13"/>
  <c r="AJ116" i="13"/>
  <c r="AK116" i="13"/>
  <c r="AL116" i="13"/>
  <c r="AM116" i="13"/>
  <c r="AN116" i="13"/>
  <c r="AO116" i="13"/>
  <c r="AP116" i="13"/>
  <c r="AQ116" i="13"/>
  <c r="AR116" i="13"/>
  <c r="AS116" i="13"/>
  <c r="AT116" i="13"/>
  <c r="AU116" i="13"/>
  <c r="AV116" i="13"/>
  <c r="AD117" i="13"/>
  <c r="AE117" i="13"/>
  <c r="AF117" i="13"/>
  <c r="AG117" i="13"/>
  <c r="AH117" i="13"/>
  <c r="AI117" i="13"/>
  <c r="AJ117" i="13"/>
  <c r="AK117" i="13"/>
  <c r="AL117" i="13"/>
  <c r="AM117" i="13"/>
  <c r="AN117" i="13"/>
  <c r="AO117" i="13"/>
  <c r="AP117" i="13"/>
  <c r="AQ117" i="13"/>
  <c r="AR117" i="13"/>
  <c r="AS117" i="13"/>
  <c r="AT117" i="13"/>
  <c r="AU117" i="13"/>
  <c r="AV117" i="13"/>
  <c r="AD118" i="13"/>
  <c r="AE118" i="13"/>
  <c r="AF118" i="13"/>
  <c r="AG118" i="13"/>
  <c r="AH118" i="13"/>
  <c r="AI118" i="13"/>
  <c r="AJ118" i="13"/>
  <c r="AK118" i="13"/>
  <c r="AL118" i="13"/>
  <c r="AM118" i="13"/>
  <c r="AN118" i="13"/>
  <c r="AO118" i="13"/>
  <c r="AP118" i="13"/>
  <c r="AQ118" i="13"/>
  <c r="AR118" i="13"/>
  <c r="AS118" i="13"/>
  <c r="AT118" i="13"/>
  <c r="AU118" i="13"/>
  <c r="AV118" i="13"/>
  <c r="AD119" i="13"/>
  <c r="AE119" i="13"/>
  <c r="AF119" i="13"/>
  <c r="AG119" i="13"/>
  <c r="AH119" i="13"/>
  <c r="AI119" i="13"/>
  <c r="AJ119" i="13"/>
  <c r="AK119" i="13"/>
  <c r="AL119" i="13"/>
  <c r="AM119" i="13"/>
  <c r="AN119" i="13"/>
  <c r="AO119" i="13"/>
  <c r="AP119" i="13"/>
  <c r="AQ119" i="13"/>
  <c r="AR119" i="13"/>
  <c r="AS119" i="13"/>
  <c r="AT119" i="13"/>
  <c r="AU119" i="13"/>
  <c r="AV119" i="13"/>
  <c r="AD120" i="13"/>
  <c r="AE120" i="13"/>
  <c r="AF120" i="13"/>
  <c r="AG120" i="13"/>
  <c r="AH120" i="13"/>
  <c r="AI120" i="13"/>
  <c r="AJ120" i="13"/>
  <c r="AK120" i="13"/>
  <c r="AL120" i="13"/>
  <c r="AM120" i="13"/>
  <c r="AN120" i="13"/>
  <c r="AO120" i="13"/>
  <c r="AP120" i="13"/>
  <c r="AQ120" i="13"/>
  <c r="AR120" i="13"/>
  <c r="AS120" i="13"/>
  <c r="AT120" i="13"/>
  <c r="AU120" i="13"/>
  <c r="AV120" i="13"/>
  <c r="AD121" i="13"/>
  <c r="AE121" i="13"/>
  <c r="AF121" i="13"/>
  <c r="AG121" i="13"/>
  <c r="AH121" i="13"/>
  <c r="AI121" i="13"/>
  <c r="AJ121" i="13"/>
  <c r="AK121" i="13"/>
  <c r="AL121" i="13"/>
  <c r="AM121" i="13"/>
  <c r="AN121" i="13"/>
  <c r="AO121" i="13"/>
  <c r="AP121" i="13"/>
  <c r="AQ121" i="13"/>
  <c r="AR121" i="13"/>
  <c r="AS121" i="13"/>
  <c r="AT121" i="13"/>
  <c r="AU121" i="13"/>
  <c r="AV121" i="13"/>
  <c r="AD122" i="13"/>
  <c r="AE122" i="13"/>
  <c r="AF122" i="13"/>
  <c r="AG122" i="13"/>
  <c r="AH122" i="13"/>
  <c r="AI122" i="13"/>
  <c r="AJ122" i="13"/>
  <c r="AK122" i="13"/>
  <c r="AL122" i="13"/>
  <c r="AM122" i="13"/>
  <c r="AN122" i="13"/>
  <c r="AO122" i="13"/>
  <c r="AP122" i="13"/>
  <c r="AQ122" i="13"/>
  <c r="AR122" i="13"/>
  <c r="AS122" i="13"/>
  <c r="AT122" i="13"/>
  <c r="AU122" i="13"/>
  <c r="AV122" i="13"/>
  <c r="AD123" i="13"/>
  <c r="AE123" i="13"/>
  <c r="AF123" i="13"/>
  <c r="AG123" i="13"/>
  <c r="AH123" i="13"/>
  <c r="AI123" i="13"/>
  <c r="AJ123" i="13"/>
  <c r="AK123" i="13"/>
  <c r="AL123" i="13"/>
  <c r="AM123" i="13"/>
  <c r="AN123" i="13"/>
  <c r="AO123" i="13"/>
  <c r="AP123" i="13"/>
  <c r="AQ123" i="13"/>
  <c r="AR123" i="13"/>
  <c r="AS123" i="13"/>
  <c r="AT123" i="13"/>
  <c r="AU123" i="13"/>
  <c r="AV123" i="13"/>
  <c r="AD124" i="13"/>
  <c r="AE124" i="13"/>
  <c r="AF124" i="13"/>
  <c r="AG124" i="13"/>
  <c r="AH124" i="13"/>
  <c r="AI124" i="13"/>
  <c r="AJ124" i="13"/>
  <c r="AK124" i="13"/>
  <c r="AL124" i="13"/>
  <c r="AM124" i="13"/>
  <c r="AN124" i="13"/>
  <c r="AO124" i="13"/>
  <c r="AP124" i="13"/>
  <c r="AQ124" i="13"/>
  <c r="AR124" i="13"/>
  <c r="AS124" i="13"/>
  <c r="AT124" i="13"/>
  <c r="AU124" i="13"/>
  <c r="AV124" i="13"/>
  <c r="AD125" i="13"/>
  <c r="AE125" i="13"/>
  <c r="AF125" i="13"/>
  <c r="AG125" i="13"/>
  <c r="AH125" i="13"/>
  <c r="AI125" i="13"/>
  <c r="AJ125" i="13"/>
  <c r="AK125" i="13"/>
  <c r="AL125" i="13"/>
  <c r="AM125" i="13"/>
  <c r="AN125" i="13"/>
  <c r="AO125" i="13"/>
  <c r="AP125" i="13"/>
  <c r="AQ125" i="13"/>
  <c r="AR125" i="13"/>
  <c r="AS125" i="13"/>
  <c r="AT125" i="13"/>
  <c r="AU125" i="13"/>
  <c r="AV125" i="13"/>
  <c r="AD126" i="13"/>
  <c r="AE126" i="13"/>
  <c r="AF126" i="13"/>
  <c r="AG126" i="13"/>
  <c r="AH126" i="13"/>
  <c r="AI126" i="13"/>
  <c r="AJ126" i="13"/>
  <c r="AK126" i="13"/>
  <c r="AL126" i="13"/>
  <c r="AM126" i="13"/>
  <c r="AN126" i="13"/>
  <c r="AO126" i="13"/>
  <c r="AP126" i="13"/>
  <c r="AQ126" i="13"/>
  <c r="AR126" i="13"/>
  <c r="AS126" i="13"/>
  <c r="AT126" i="13"/>
  <c r="AU126" i="13"/>
  <c r="AV126" i="13"/>
  <c r="AD127" i="13"/>
  <c r="AE127" i="13"/>
  <c r="AF127" i="13"/>
  <c r="AG127" i="13"/>
  <c r="AH127" i="13"/>
  <c r="AI127" i="13"/>
  <c r="AJ127" i="13"/>
  <c r="AK127" i="13"/>
  <c r="AL127" i="13"/>
  <c r="AM127" i="13"/>
  <c r="AN127" i="13"/>
  <c r="AO127" i="13"/>
  <c r="AP127" i="13"/>
  <c r="AQ127" i="13"/>
  <c r="AR127" i="13"/>
  <c r="AS127" i="13"/>
  <c r="AT127" i="13"/>
  <c r="AU127" i="13"/>
  <c r="AV127" i="13"/>
  <c r="AD128" i="13"/>
  <c r="AE128" i="13"/>
  <c r="AF128" i="13"/>
  <c r="AG128" i="13"/>
  <c r="AH128" i="13"/>
  <c r="AI128" i="13"/>
  <c r="AJ128" i="13"/>
  <c r="AK128" i="13"/>
  <c r="AL128" i="13"/>
  <c r="AM128" i="13"/>
  <c r="AN128" i="13"/>
  <c r="AO128" i="13"/>
  <c r="AP128" i="13"/>
  <c r="AQ128" i="13"/>
  <c r="AR128" i="13"/>
  <c r="AS128" i="13"/>
  <c r="AT128" i="13"/>
  <c r="AU128" i="13"/>
  <c r="AV128" i="13"/>
  <c r="AD129" i="13"/>
  <c r="AE129" i="13"/>
  <c r="AF129" i="13"/>
  <c r="AG129" i="13"/>
  <c r="AH129" i="13"/>
  <c r="AI129" i="13"/>
  <c r="AJ129" i="13"/>
  <c r="AK129" i="13"/>
  <c r="AL129" i="13"/>
  <c r="AM129" i="13"/>
  <c r="AN129" i="13"/>
  <c r="AO129" i="13"/>
  <c r="AP129" i="13"/>
  <c r="AQ129" i="13"/>
  <c r="AR129" i="13"/>
  <c r="AS129" i="13"/>
  <c r="AT129" i="13"/>
  <c r="AU129" i="13"/>
  <c r="AV129" i="13"/>
  <c r="AD130" i="13"/>
  <c r="AE130" i="13"/>
  <c r="AF130" i="13"/>
  <c r="AG130" i="13"/>
  <c r="AH130" i="13"/>
  <c r="AI130" i="13"/>
  <c r="AJ130" i="13"/>
  <c r="AK130" i="13"/>
  <c r="AL130" i="13"/>
  <c r="AM130" i="13"/>
  <c r="AN130" i="13"/>
  <c r="AO130" i="13"/>
  <c r="AP130" i="13"/>
  <c r="AQ130" i="13"/>
  <c r="AR130" i="13"/>
  <c r="AS130" i="13"/>
  <c r="AT130" i="13"/>
  <c r="AU130" i="13"/>
  <c r="AV130" i="13"/>
  <c r="AD131" i="13"/>
  <c r="AE131" i="13"/>
  <c r="AF131" i="13"/>
  <c r="AG131" i="13"/>
  <c r="AH131" i="13"/>
  <c r="AI131" i="13"/>
  <c r="AJ131" i="13"/>
  <c r="AK131" i="13"/>
  <c r="AL131" i="13"/>
  <c r="AM131" i="13"/>
  <c r="AN131" i="13"/>
  <c r="AO131" i="13"/>
  <c r="AP131" i="13"/>
  <c r="AQ131" i="13"/>
  <c r="AR131" i="13"/>
  <c r="AS131" i="13"/>
  <c r="AT131" i="13"/>
  <c r="AU131" i="13"/>
  <c r="AV131" i="13"/>
  <c r="AD132" i="13"/>
  <c r="AE132" i="13"/>
  <c r="AF132" i="13"/>
  <c r="AG132" i="13"/>
  <c r="AH132" i="13"/>
  <c r="AI132" i="13"/>
  <c r="AJ132" i="13"/>
  <c r="AK132" i="13"/>
  <c r="AL132" i="13"/>
  <c r="AM132" i="13"/>
  <c r="AN132" i="13"/>
  <c r="AO132" i="13"/>
  <c r="AP132" i="13"/>
  <c r="AQ132" i="13"/>
  <c r="AR132" i="13"/>
  <c r="AS132" i="13"/>
  <c r="AT132" i="13"/>
  <c r="AU132" i="13"/>
  <c r="AV132" i="13"/>
  <c r="AD133" i="13"/>
  <c r="AE133" i="13"/>
  <c r="AF133" i="13"/>
  <c r="AG133" i="13"/>
  <c r="AH133" i="13"/>
  <c r="AI133" i="13"/>
  <c r="AJ133" i="13"/>
  <c r="AK133" i="13"/>
  <c r="AL133" i="13"/>
  <c r="AM133" i="13"/>
  <c r="AN133" i="13"/>
  <c r="AO133" i="13"/>
  <c r="AP133" i="13"/>
  <c r="AQ133" i="13"/>
  <c r="AR133" i="13"/>
  <c r="AS133" i="13"/>
  <c r="AT133" i="13"/>
  <c r="AU133" i="13"/>
  <c r="AV133" i="13"/>
  <c r="AD134" i="13"/>
  <c r="AE134" i="13"/>
  <c r="AF134" i="13"/>
  <c r="AG134" i="13"/>
  <c r="AH134" i="13"/>
  <c r="AI134" i="13"/>
  <c r="AJ134" i="13"/>
  <c r="AK134" i="13"/>
  <c r="AL134" i="13"/>
  <c r="AM134" i="13"/>
  <c r="AN134" i="13"/>
  <c r="AO134" i="13"/>
  <c r="AP134" i="13"/>
  <c r="AQ134" i="13"/>
  <c r="AR134" i="13"/>
  <c r="AS134" i="13"/>
  <c r="AT134" i="13"/>
  <c r="AU134" i="13"/>
  <c r="AV134" i="13"/>
  <c r="AD135" i="13"/>
  <c r="AE135" i="13"/>
  <c r="AF135" i="13"/>
  <c r="AG135" i="13"/>
  <c r="AH135" i="13"/>
  <c r="AI135" i="13"/>
  <c r="AJ135" i="13"/>
  <c r="AK135" i="13"/>
  <c r="AL135" i="13"/>
  <c r="AM135" i="13"/>
  <c r="AN135" i="13"/>
  <c r="AO135" i="13"/>
  <c r="AP135" i="13"/>
  <c r="AQ135" i="13"/>
  <c r="AR135" i="13"/>
  <c r="AS135" i="13"/>
  <c r="AT135" i="13"/>
  <c r="AU135" i="13"/>
  <c r="AV135" i="13"/>
  <c r="AD136" i="13"/>
  <c r="AE136" i="13"/>
  <c r="AF136" i="13"/>
  <c r="AG136" i="13"/>
  <c r="AH136" i="13"/>
  <c r="AI136" i="13"/>
  <c r="AJ136" i="13"/>
  <c r="AK136" i="13"/>
  <c r="AL136" i="13"/>
  <c r="AM136" i="13"/>
  <c r="AN136" i="13"/>
  <c r="AO136" i="13"/>
  <c r="AP136" i="13"/>
  <c r="AQ136" i="13"/>
  <c r="AR136" i="13"/>
  <c r="AS136" i="13"/>
  <c r="AT136" i="13"/>
  <c r="AU136" i="13"/>
  <c r="AV136" i="13"/>
  <c r="AD137" i="13"/>
  <c r="AE137" i="13"/>
  <c r="AF137" i="13"/>
  <c r="AG137" i="13"/>
  <c r="AH137" i="13"/>
  <c r="AI137" i="13"/>
  <c r="AJ137" i="13"/>
  <c r="AK137" i="13"/>
  <c r="AL137" i="13"/>
  <c r="AM137" i="13"/>
  <c r="AN137" i="13"/>
  <c r="AO137" i="13"/>
  <c r="AP137" i="13"/>
  <c r="AQ137" i="13"/>
  <c r="AR137" i="13"/>
  <c r="AS137" i="13"/>
  <c r="AT137" i="13"/>
  <c r="AU137" i="13"/>
  <c r="AV137" i="13"/>
  <c r="AD138" i="13"/>
  <c r="AE138" i="13"/>
  <c r="AF138" i="13"/>
  <c r="AG138" i="13"/>
  <c r="AH138" i="13"/>
  <c r="AI138" i="13"/>
  <c r="AJ138" i="13"/>
  <c r="AK138" i="13"/>
  <c r="AL138" i="13"/>
  <c r="AM138" i="13"/>
  <c r="AN138" i="13"/>
  <c r="AO138" i="13"/>
  <c r="AP138" i="13"/>
  <c r="AQ138" i="13"/>
  <c r="AR138" i="13"/>
  <c r="AS138" i="13"/>
  <c r="AT138" i="13"/>
  <c r="AU138" i="13"/>
  <c r="AV138" i="13"/>
  <c r="AD139" i="13"/>
  <c r="AE139" i="13"/>
  <c r="AF139" i="13"/>
  <c r="AG139" i="13"/>
  <c r="AH139" i="13"/>
  <c r="AI139" i="13"/>
  <c r="AJ139" i="13"/>
  <c r="AK139" i="13"/>
  <c r="AL139" i="13"/>
  <c r="AM139" i="13"/>
  <c r="AN139" i="13"/>
  <c r="AO139" i="13"/>
  <c r="AP139" i="13"/>
  <c r="AQ139" i="13"/>
  <c r="AR139" i="13"/>
  <c r="AS139" i="13"/>
  <c r="AT139" i="13"/>
  <c r="AU139" i="13"/>
  <c r="AV139" i="13"/>
  <c r="AD140" i="13"/>
  <c r="AE140" i="13"/>
  <c r="AF140" i="13"/>
  <c r="AG140" i="13"/>
  <c r="AH140" i="13"/>
  <c r="AI140" i="13"/>
  <c r="AJ140" i="13"/>
  <c r="AK140" i="13"/>
  <c r="AL140" i="13"/>
  <c r="AM140" i="13"/>
  <c r="AN140" i="13"/>
  <c r="AO140" i="13"/>
  <c r="AP140" i="13"/>
  <c r="AQ140" i="13"/>
  <c r="AR140" i="13"/>
  <c r="AS140" i="13"/>
  <c r="AT140" i="13"/>
  <c r="AU140" i="13"/>
  <c r="AV140" i="13"/>
  <c r="AD141" i="13"/>
  <c r="AE141" i="13"/>
  <c r="AF141" i="13"/>
  <c r="AG141" i="13"/>
  <c r="AH141" i="13"/>
  <c r="AI141" i="13"/>
  <c r="AJ141" i="13"/>
  <c r="AK141" i="13"/>
  <c r="AL141" i="13"/>
  <c r="AM141" i="13"/>
  <c r="AN141" i="13"/>
  <c r="AO141" i="13"/>
  <c r="AP141" i="13"/>
  <c r="AQ141" i="13"/>
  <c r="AR141" i="13"/>
  <c r="AS141" i="13"/>
  <c r="AT141" i="13"/>
  <c r="AU141" i="13"/>
  <c r="AV141" i="13"/>
  <c r="AD142" i="13"/>
  <c r="AE142" i="13"/>
  <c r="AF142" i="13"/>
  <c r="AG142" i="13"/>
  <c r="AH142" i="13"/>
  <c r="AI142" i="13"/>
  <c r="AJ142" i="13"/>
  <c r="AK142" i="13"/>
  <c r="AL142" i="13"/>
  <c r="AM142" i="13"/>
  <c r="AN142" i="13"/>
  <c r="AO142" i="13"/>
  <c r="AP142" i="13"/>
  <c r="AQ142" i="13"/>
  <c r="AR142" i="13"/>
  <c r="AS142" i="13"/>
  <c r="AT142" i="13"/>
  <c r="AU142" i="13"/>
  <c r="AV142" i="13"/>
  <c r="AC3" i="13"/>
  <c r="AC4" i="13"/>
  <c r="AC5" i="13"/>
  <c r="AC6" i="13"/>
  <c r="AC7" i="13"/>
  <c r="AC8" i="13"/>
  <c r="AC9" i="13"/>
  <c r="AC10" i="13"/>
  <c r="AC11" i="13"/>
  <c r="AC12" i="13"/>
  <c r="AC13" i="13"/>
  <c r="AC14" i="13"/>
  <c r="AC15" i="13"/>
  <c r="AC16" i="13"/>
  <c r="AC17" i="13"/>
  <c r="AC18" i="13"/>
  <c r="AC19" i="13"/>
  <c r="AC20" i="13"/>
  <c r="AC21" i="13"/>
  <c r="AC22" i="13"/>
  <c r="AC23" i="13"/>
  <c r="AC24" i="13"/>
  <c r="AC25" i="13"/>
  <c r="AC26" i="13"/>
  <c r="AC27" i="13"/>
  <c r="AC28" i="13"/>
  <c r="AC29" i="13"/>
  <c r="AC30" i="13"/>
  <c r="AC31" i="13"/>
  <c r="AC32" i="13"/>
  <c r="AC33" i="13"/>
  <c r="AC34" i="13"/>
  <c r="AC35" i="13"/>
  <c r="AC36" i="13"/>
  <c r="AC37" i="13"/>
  <c r="AC38" i="13"/>
  <c r="AC39" i="13"/>
  <c r="AC40" i="13"/>
  <c r="AC41" i="13"/>
  <c r="AC42" i="13"/>
  <c r="AC43" i="13"/>
  <c r="AC44" i="13"/>
  <c r="AC45" i="13"/>
  <c r="AC46" i="13"/>
  <c r="AC47" i="13"/>
  <c r="AC48" i="13"/>
  <c r="AC49" i="13"/>
  <c r="AC50" i="13"/>
  <c r="AC51" i="13"/>
  <c r="AC52" i="13"/>
  <c r="AC53" i="13"/>
  <c r="AC54" i="13"/>
  <c r="AC55" i="13"/>
  <c r="AC56" i="13"/>
  <c r="AC57" i="13"/>
  <c r="AC58" i="13"/>
  <c r="AC59" i="13"/>
  <c r="AC60" i="13"/>
  <c r="AC61" i="13"/>
  <c r="AC62" i="13"/>
  <c r="AC63" i="13"/>
  <c r="AC64" i="13"/>
  <c r="AC65" i="13"/>
  <c r="AC66" i="13"/>
  <c r="AC67" i="13"/>
  <c r="AC68" i="13"/>
  <c r="AC69" i="13"/>
  <c r="AC70" i="13"/>
  <c r="AC71" i="13"/>
  <c r="AC72" i="13"/>
  <c r="AC73" i="13"/>
  <c r="AC74" i="13"/>
  <c r="AC75" i="13"/>
  <c r="AC76" i="13"/>
  <c r="AC77" i="13"/>
  <c r="AC78" i="13"/>
  <c r="AC79" i="13"/>
  <c r="AC80" i="13"/>
  <c r="AC81" i="13"/>
  <c r="AC82" i="13"/>
  <c r="AC83" i="13"/>
  <c r="AC84" i="13"/>
  <c r="AC85" i="13"/>
  <c r="AC86" i="13"/>
  <c r="AC87" i="13"/>
  <c r="AC88" i="13"/>
  <c r="AC89" i="13"/>
  <c r="AC90" i="13"/>
  <c r="AC91" i="13"/>
  <c r="AC92" i="13"/>
  <c r="AC93" i="13"/>
  <c r="AC94" i="13"/>
  <c r="AC95" i="13"/>
  <c r="AC96" i="13"/>
  <c r="AC97" i="13"/>
  <c r="AC98" i="13"/>
  <c r="AC99" i="13"/>
  <c r="AC100" i="13"/>
  <c r="AC101" i="13"/>
  <c r="AC102" i="13"/>
  <c r="AC103" i="13"/>
  <c r="AC104" i="13"/>
  <c r="AC105" i="13"/>
  <c r="AC106" i="13"/>
  <c r="AC107" i="13"/>
  <c r="AC108" i="13"/>
  <c r="AC109" i="13"/>
  <c r="AC110" i="13"/>
  <c r="AC111" i="13"/>
  <c r="AC112" i="13"/>
  <c r="AC113" i="13"/>
  <c r="AC114" i="13"/>
  <c r="AC115" i="13"/>
  <c r="AC116" i="13"/>
  <c r="AC117" i="13"/>
  <c r="AC118" i="13"/>
  <c r="AC119" i="13"/>
  <c r="AC120" i="13"/>
  <c r="AC121" i="13"/>
  <c r="AC122" i="13"/>
  <c r="AC123" i="13"/>
  <c r="AC124" i="13"/>
  <c r="AC125" i="13"/>
  <c r="AC126" i="13"/>
  <c r="AC127" i="13"/>
  <c r="AC128" i="13"/>
  <c r="AC129" i="13"/>
  <c r="AC130" i="13"/>
  <c r="AC131" i="13"/>
  <c r="AC132" i="13"/>
  <c r="AC133" i="13"/>
  <c r="AC134" i="13"/>
  <c r="AC135" i="13"/>
  <c r="AC136" i="13"/>
  <c r="AC137" i="13"/>
  <c r="AC138" i="13"/>
  <c r="AC139" i="13"/>
  <c r="AC140" i="13"/>
  <c r="AC141" i="13"/>
  <c r="AC142" i="13"/>
  <c r="AC2" i="13"/>
  <c r="BC2" i="12"/>
  <c r="AL2" i="12"/>
  <c r="AK2" i="12"/>
  <c r="I5" i="10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2" i="11"/>
  <c r="Q23" i="11"/>
  <c r="Q24" i="11"/>
  <c r="Q25" i="11"/>
  <c r="Q26" i="11"/>
  <c r="Q27" i="11"/>
  <c r="Q28" i="11"/>
  <c r="Q29" i="11"/>
  <c r="Q30" i="11"/>
  <c r="Q31" i="11"/>
  <c r="Q32" i="11"/>
  <c r="Q33" i="11"/>
  <c r="Q34" i="11"/>
  <c r="Q35" i="11"/>
  <c r="Q36" i="11"/>
  <c r="Q37" i="11"/>
  <c r="Q38" i="11"/>
  <c r="Q39" i="11"/>
  <c r="Q40" i="11"/>
  <c r="Q41" i="11"/>
  <c r="Q42" i="11"/>
  <c r="Q43" i="11"/>
  <c r="Q44" i="11"/>
  <c r="Q45" i="11"/>
  <c r="Q46" i="11"/>
  <c r="Q47" i="11"/>
  <c r="Q48" i="11"/>
  <c r="Q49" i="11"/>
  <c r="Q50" i="11"/>
  <c r="Q51" i="11"/>
  <c r="Q52" i="11"/>
  <c r="Q53" i="11"/>
  <c r="Q54" i="11"/>
  <c r="Q55" i="11"/>
  <c r="Q56" i="11"/>
  <c r="Q57" i="11"/>
  <c r="Q58" i="11"/>
  <c r="Q59" i="11"/>
  <c r="Q60" i="11"/>
  <c r="Q61" i="11"/>
  <c r="Q62" i="11"/>
  <c r="Q63" i="11"/>
  <c r="Q64" i="11"/>
  <c r="Q65" i="11"/>
  <c r="Q66" i="11"/>
  <c r="Q67" i="11"/>
  <c r="Q68" i="11"/>
  <c r="Q69" i="11"/>
  <c r="Q70" i="11"/>
  <c r="Q71" i="11"/>
  <c r="Q72" i="11"/>
  <c r="Q73" i="11"/>
  <c r="Q74" i="11"/>
  <c r="Q75" i="11"/>
  <c r="Q76" i="11"/>
  <c r="Q2" i="11"/>
  <c r="P2" i="11"/>
  <c r="I4" i="10"/>
  <c r="Q3" i="9"/>
  <c r="Q4" i="9"/>
  <c r="Q5" i="9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" i="9"/>
  <c r="P2" i="9"/>
  <c r="I3" i="10"/>
  <c r="Q2" i="8"/>
  <c r="Q3" i="8"/>
  <c r="Q4" i="8"/>
  <c r="Q5" i="8"/>
  <c r="Q6" i="8"/>
  <c r="Q7" i="8"/>
  <c r="Q8" i="8"/>
  <c r="Q9" i="8"/>
  <c r="Q10" i="8"/>
  <c r="Q11" i="8"/>
  <c r="Q12" i="8"/>
  <c r="Q13" i="8"/>
  <c r="Q14" i="8"/>
  <c r="Q15" i="8"/>
  <c r="Q16" i="8"/>
  <c r="Q17" i="8"/>
  <c r="Q18" i="8"/>
  <c r="Q19" i="8"/>
  <c r="Q20" i="8"/>
  <c r="Q21" i="8"/>
  <c r="Q22" i="8"/>
  <c r="Q23" i="8"/>
  <c r="Q24" i="8"/>
  <c r="Q25" i="8"/>
  <c r="Q26" i="8"/>
  <c r="Q27" i="8"/>
  <c r="Q28" i="8"/>
  <c r="Q29" i="8"/>
  <c r="Q30" i="8"/>
  <c r="Q31" i="8"/>
  <c r="Q32" i="8"/>
  <c r="Q33" i="8"/>
  <c r="Q34" i="8"/>
  <c r="Q35" i="8"/>
  <c r="Q36" i="8"/>
  <c r="Q37" i="8"/>
  <c r="Q38" i="8"/>
  <c r="Q39" i="8"/>
  <c r="Q40" i="8"/>
  <c r="Q41" i="8"/>
  <c r="Q42" i="8"/>
  <c r="Q43" i="8"/>
  <c r="Q44" i="8"/>
  <c r="Q45" i="8"/>
  <c r="Q46" i="8"/>
  <c r="Q47" i="8"/>
  <c r="Q48" i="8"/>
  <c r="Q49" i="8"/>
  <c r="Q50" i="8"/>
  <c r="Q51" i="8"/>
  <c r="Q52" i="8"/>
  <c r="Q53" i="8"/>
  <c r="Q54" i="8"/>
  <c r="Q55" i="8"/>
  <c r="Q56" i="8"/>
  <c r="Q57" i="8"/>
  <c r="Q58" i="8"/>
  <c r="P2" i="8"/>
  <c r="AM2" i="12"/>
  <c r="AK3" i="12"/>
  <c r="AL3" i="12"/>
  <c r="AM3" i="12"/>
  <c r="AN3" i="12"/>
  <c r="AO3" i="12"/>
  <c r="AP3" i="12"/>
  <c r="AQ3" i="12"/>
  <c r="AR3" i="12"/>
  <c r="AS3" i="12"/>
  <c r="AT3" i="12"/>
  <c r="AU3" i="12"/>
  <c r="AV3" i="12"/>
  <c r="AW3" i="12"/>
  <c r="AX3" i="12"/>
  <c r="AY3" i="12"/>
  <c r="AZ3" i="12"/>
  <c r="BA3" i="12"/>
  <c r="BB3" i="12"/>
  <c r="BC3" i="12"/>
  <c r="AK4" i="12"/>
  <c r="AL4" i="12"/>
  <c r="AM4" i="12"/>
  <c r="AN4" i="12"/>
  <c r="AO4" i="12"/>
  <c r="AP4" i="12"/>
  <c r="AQ4" i="12"/>
  <c r="AR4" i="12"/>
  <c r="AS4" i="12"/>
  <c r="AT4" i="12"/>
  <c r="AU4" i="12"/>
  <c r="AV4" i="12"/>
  <c r="AW4" i="12"/>
  <c r="AX4" i="12"/>
  <c r="AY4" i="12"/>
  <c r="AZ4" i="12"/>
  <c r="BA4" i="12"/>
  <c r="BB4" i="12"/>
  <c r="BC4" i="12"/>
  <c r="AK5" i="12"/>
  <c r="AL5" i="12"/>
  <c r="AM5" i="12"/>
  <c r="AN5" i="12"/>
  <c r="AO5" i="12"/>
  <c r="AP5" i="12"/>
  <c r="AQ5" i="12"/>
  <c r="AR5" i="12"/>
  <c r="AS5" i="12"/>
  <c r="AT5" i="12"/>
  <c r="AU5" i="12"/>
  <c r="AV5" i="12"/>
  <c r="AW5" i="12"/>
  <c r="AX5" i="12"/>
  <c r="AY5" i="12"/>
  <c r="AZ5" i="12"/>
  <c r="BA5" i="12"/>
  <c r="BB5" i="12"/>
  <c r="BC5" i="12"/>
  <c r="AK6" i="12"/>
  <c r="AL6" i="12"/>
  <c r="AM6" i="12"/>
  <c r="AN6" i="12"/>
  <c r="AO6" i="12"/>
  <c r="AP6" i="12"/>
  <c r="AQ6" i="12"/>
  <c r="AR6" i="12"/>
  <c r="AS6" i="12"/>
  <c r="AT6" i="12"/>
  <c r="AU6" i="12"/>
  <c r="AV6" i="12"/>
  <c r="AW6" i="12"/>
  <c r="AX6" i="12"/>
  <c r="AY6" i="12"/>
  <c r="AZ6" i="12"/>
  <c r="BA6" i="12"/>
  <c r="BB6" i="12"/>
  <c r="BC6" i="12"/>
  <c r="AK7" i="12"/>
  <c r="AL7" i="12"/>
  <c r="AM7" i="12"/>
  <c r="AN7" i="12"/>
  <c r="AO7" i="12"/>
  <c r="AP7" i="12"/>
  <c r="AQ7" i="12"/>
  <c r="AR7" i="12"/>
  <c r="AS7" i="12"/>
  <c r="AT7" i="12"/>
  <c r="AU7" i="12"/>
  <c r="AV7" i="12"/>
  <c r="AW7" i="12"/>
  <c r="AX7" i="12"/>
  <c r="AY7" i="12"/>
  <c r="AZ7" i="12"/>
  <c r="BA7" i="12"/>
  <c r="BB7" i="12"/>
  <c r="BC7" i="12"/>
  <c r="AK8" i="12"/>
  <c r="AL8" i="12"/>
  <c r="AM8" i="12"/>
  <c r="AN8" i="12"/>
  <c r="AO8" i="12"/>
  <c r="AP8" i="12"/>
  <c r="AQ8" i="12"/>
  <c r="AR8" i="12"/>
  <c r="AS8" i="12"/>
  <c r="AT8" i="12"/>
  <c r="AU8" i="12"/>
  <c r="AV8" i="12"/>
  <c r="AW8" i="12"/>
  <c r="AX8" i="12"/>
  <c r="AY8" i="12"/>
  <c r="AZ8" i="12"/>
  <c r="BA8" i="12"/>
  <c r="BB8" i="12"/>
  <c r="BC8" i="12"/>
  <c r="AK9" i="12"/>
  <c r="AL9" i="12"/>
  <c r="AM9" i="12"/>
  <c r="AN9" i="12"/>
  <c r="AO9" i="12"/>
  <c r="AP9" i="12"/>
  <c r="AQ9" i="12"/>
  <c r="AR9" i="12"/>
  <c r="AS9" i="12"/>
  <c r="AT9" i="12"/>
  <c r="AU9" i="12"/>
  <c r="AV9" i="12"/>
  <c r="AW9" i="12"/>
  <c r="AX9" i="12"/>
  <c r="AY9" i="12"/>
  <c r="AZ9" i="12"/>
  <c r="BA9" i="12"/>
  <c r="BB9" i="12"/>
  <c r="BC9" i="12"/>
  <c r="AK10" i="12"/>
  <c r="AL10" i="12"/>
  <c r="AM10" i="12"/>
  <c r="AN10" i="12"/>
  <c r="AO10" i="12"/>
  <c r="AP10" i="12"/>
  <c r="AQ10" i="12"/>
  <c r="AR10" i="12"/>
  <c r="AS10" i="12"/>
  <c r="AT10" i="12"/>
  <c r="AU10" i="12"/>
  <c r="AV10" i="12"/>
  <c r="AW10" i="12"/>
  <c r="AX10" i="12"/>
  <c r="AY10" i="12"/>
  <c r="AZ10" i="12"/>
  <c r="BA10" i="12"/>
  <c r="BB10" i="12"/>
  <c r="BC10" i="12"/>
  <c r="AK11" i="12"/>
  <c r="AL11" i="12"/>
  <c r="AM11" i="12"/>
  <c r="AN11" i="12"/>
  <c r="AO11" i="12"/>
  <c r="AP11" i="12"/>
  <c r="AQ11" i="12"/>
  <c r="AR11" i="12"/>
  <c r="AS11" i="12"/>
  <c r="AT11" i="12"/>
  <c r="AU11" i="12"/>
  <c r="AV11" i="12"/>
  <c r="AW11" i="12"/>
  <c r="AX11" i="12"/>
  <c r="AY11" i="12"/>
  <c r="AZ11" i="12"/>
  <c r="BA11" i="12"/>
  <c r="BB11" i="12"/>
  <c r="BC11" i="12"/>
  <c r="AK12" i="12"/>
  <c r="AL12" i="12"/>
  <c r="AM12" i="12"/>
  <c r="AN12" i="12"/>
  <c r="AO12" i="12"/>
  <c r="AP12" i="12"/>
  <c r="AQ12" i="12"/>
  <c r="AR12" i="12"/>
  <c r="AS12" i="12"/>
  <c r="AT12" i="12"/>
  <c r="AU12" i="12"/>
  <c r="AV12" i="12"/>
  <c r="AW12" i="12"/>
  <c r="AX12" i="12"/>
  <c r="AY12" i="12"/>
  <c r="AZ12" i="12"/>
  <c r="BA12" i="12"/>
  <c r="BB12" i="12"/>
  <c r="BC12" i="12"/>
  <c r="AK13" i="12"/>
  <c r="AL13" i="12"/>
  <c r="AM13" i="12"/>
  <c r="AN13" i="12"/>
  <c r="AO13" i="12"/>
  <c r="AP13" i="12"/>
  <c r="AQ13" i="12"/>
  <c r="AR13" i="12"/>
  <c r="AS13" i="12"/>
  <c r="AT13" i="12"/>
  <c r="AU13" i="12"/>
  <c r="AV13" i="12"/>
  <c r="AW13" i="12"/>
  <c r="AX13" i="12"/>
  <c r="AY13" i="12"/>
  <c r="AZ13" i="12"/>
  <c r="BA13" i="12"/>
  <c r="BB13" i="12"/>
  <c r="BC13" i="12"/>
  <c r="AK14" i="12"/>
  <c r="AL14" i="12"/>
  <c r="AM14" i="12"/>
  <c r="AN14" i="12"/>
  <c r="AO14" i="12"/>
  <c r="AP14" i="12"/>
  <c r="AQ14" i="12"/>
  <c r="AR14" i="12"/>
  <c r="AS14" i="12"/>
  <c r="AT14" i="12"/>
  <c r="AU14" i="12"/>
  <c r="AV14" i="12"/>
  <c r="AW14" i="12"/>
  <c r="AX14" i="12"/>
  <c r="AY14" i="12"/>
  <c r="AZ14" i="12"/>
  <c r="BA14" i="12"/>
  <c r="BB14" i="12"/>
  <c r="BC14" i="12"/>
  <c r="AK15" i="12"/>
  <c r="AL15" i="12"/>
  <c r="AM15" i="12"/>
  <c r="AN15" i="12"/>
  <c r="AO15" i="12"/>
  <c r="AP15" i="12"/>
  <c r="AQ15" i="12"/>
  <c r="AR15" i="12"/>
  <c r="AS15" i="12"/>
  <c r="AT15" i="12"/>
  <c r="AU15" i="12"/>
  <c r="AV15" i="12"/>
  <c r="AW15" i="12"/>
  <c r="AX15" i="12"/>
  <c r="AY15" i="12"/>
  <c r="AZ15" i="12"/>
  <c r="BA15" i="12"/>
  <c r="BB15" i="12"/>
  <c r="BC15" i="12"/>
  <c r="AK16" i="12"/>
  <c r="AL16" i="12"/>
  <c r="AM16" i="12"/>
  <c r="AN16" i="12"/>
  <c r="AO16" i="12"/>
  <c r="AP16" i="12"/>
  <c r="AQ16" i="12"/>
  <c r="AR16" i="12"/>
  <c r="AS16" i="12"/>
  <c r="AT16" i="12"/>
  <c r="AU16" i="12"/>
  <c r="AV16" i="12"/>
  <c r="AW16" i="12"/>
  <c r="AX16" i="12"/>
  <c r="AY16" i="12"/>
  <c r="AZ16" i="12"/>
  <c r="BA16" i="12"/>
  <c r="BB16" i="12"/>
  <c r="BC16" i="12"/>
  <c r="AK17" i="12"/>
  <c r="AL17" i="12"/>
  <c r="AM17" i="12"/>
  <c r="AN17" i="12"/>
  <c r="AO17" i="12"/>
  <c r="AP17" i="12"/>
  <c r="AQ17" i="12"/>
  <c r="AR17" i="12"/>
  <c r="AS17" i="12"/>
  <c r="AT17" i="12"/>
  <c r="AU17" i="12"/>
  <c r="AV17" i="12"/>
  <c r="AW17" i="12"/>
  <c r="AX17" i="12"/>
  <c r="AY17" i="12"/>
  <c r="AZ17" i="12"/>
  <c r="BA17" i="12"/>
  <c r="BB17" i="12"/>
  <c r="BC17" i="12"/>
  <c r="AK18" i="12"/>
  <c r="AL18" i="12"/>
  <c r="AM18" i="12"/>
  <c r="AN18" i="12"/>
  <c r="AO18" i="12"/>
  <c r="AP18" i="12"/>
  <c r="AQ18" i="12"/>
  <c r="AR18" i="12"/>
  <c r="AS18" i="12"/>
  <c r="AT18" i="12"/>
  <c r="AU18" i="12"/>
  <c r="AV18" i="12"/>
  <c r="AW18" i="12"/>
  <c r="AX18" i="12"/>
  <c r="AY18" i="12"/>
  <c r="AZ18" i="12"/>
  <c r="BA18" i="12"/>
  <c r="BB18" i="12"/>
  <c r="BC18" i="12"/>
  <c r="AK19" i="12"/>
  <c r="AL19" i="12"/>
  <c r="AM19" i="12"/>
  <c r="AN19" i="12"/>
  <c r="AO19" i="12"/>
  <c r="AP19" i="12"/>
  <c r="AQ19" i="12"/>
  <c r="AR19" i="12"/>
  <c r="AS19" i="12"/>
  <c r="AT19" i="12"/>
  <c r="AU19" i="12"/>
  <c r="AV19" i="12"/>
  <c r="AW19" i="12"/>
  <c r="AX19" i="12"/>
  <c r="AY19" i="12"/>
  <c r="AZ19" i="12"/>
  <c r="BA19" i="12"/>
  <c r="BB19" i="12"/>
  <c r="BC19" i="12"/>
  <c r="AK20" i="12"/>
  <c r="AL20" i="12"/>
  <c r="AM20" i="12"/>
  <c r="AN20" i="12"/>
  <c r="AO20" i="12"/>
  <c r="AP20" i="12"/>
  <c r="AQ20" i="12"/>
  <c r="AR20" i="12"/>
  <c r="AS20" i="12"/>
  <c r="AT20" i="12"/>
  <c r="AU20" i="12"/>
  <c r="AV20" i="12"/>
  <c r="AW20" i="12"/>
  <c r="AX20" i="12"/>
  <c r="AY20" i="12"/>
  <c r="AZ20" i="12"/>
  <c r="BA20" i="12"/>
  <c r="BB20" i="12"/>
  <c r="BC20" i="12"/>
  <c r="AK21" i="12"/>
  <c r="AL21" i="12"/>
  <c r="AM21" i="12"/>
  <c r="AN21" i="12"/>
  <c r="AO21" i="12"/>
  <c r="AP21" i="12"/>
  <c r="AQ21" i="12"/>
  <c r="AR21" i="12"/>
  <c r="AS21" i="12"/>
  <c r="AT21" i="12"/>
  <c r="AU21" i="12"/>
  <c r="AV21" i="12"/>
  <c r="AW21" i="12"/>
  <c r="AX21" i="12"/>
  <c r="AY21" i="12"/>
  <c r="AZ21" i="12"/>
  <c r="BA21" i="12"/>
  <c r="BB21" i="12"/>
  <c r="BC21" i="12"/>
  <c r="AK22" i="12"/>
  <c r="AL22" i="12"/>
  <c r="AM22" i="12"/>
  <c r="AN22" i="12"/>
  <c r="AO22" i="12"/>
  <c r="AP22" i="12"/>
  <c r="AQ22" i="12"/>
  <c r="AR22" i="12"/>
  <c r="AS22" i="12"/>
  <c r="AT22" i="12"/>
  <c r="AU22" i="12"/>
  <c r="AV22" i="12"/>
  <c r="AW22" i="12"/>
  <c r="AX22" i="12"/>
  <c r="AY22" i="12"/>
  <c r="AZ22" i="12"/>
  <c r="BA22" i="12"/>
  <c r="BB22" i="12"/>
  <c r="BC22" i="12"/>
  <c r="AK23" i="12"/>
  <c r="AL23" i="12"/>
  <c r="AM23" i="12"/>
  <c r="AN23" i="12"/>
  <c r="AO23" i="12"/>
  <c r="AP23" i="12"/>
  <c r="AQ23" i="12"/>
  <c r="AR23" i="12"/>
  <c r="AS23" i="12"/>
  <c r="AT23" i="12"/>
  <c r="AU23" i="12"/>
  <c r="AV23" i="12"/>
  <c r="AW23" i="12"/>
  <c r="AX23" i="12"/>
  <c r="AY23" i="12"/>
  <c r="AZ23" i="12"/>
  <c r="BA23" i="12"/>
  <c r="BB23" i="12"/>
  <c r="BC23" i="12"/>
  <c r="AK24" i="12"/>
  <c r="AL24" i="12"/>
  <c r="AM24" i="12"/>
  <c r="AN24" i="12"/>
  <c r="AO24" i="12"/>
  <c r="AP24" i="12"/>
  <c r="AQ24" i="12"/>
  <c r="AR24" i="12"/>
  <c r="AS24" i="12"/>
  <c r="AT24" i="12"/>
  <c r="AU24" i="12"/>
  <c r="AV24" i="12"/>
  <c r="AW24" i="12"/>
  <c r="AX24" i="12"/>
  <c r="AY24" i="12"/>
  <c r="AZ24" i="12"/>
  <c r="BA24" i="12"/>
  <c r="BB24" i="12"/>
  <c r="BC24" i="12"/>
  <c r="AK25" i="12"/>
  <c r="AL25" i="12"/>
  <c r="AM25" i="12"/>
  <c r="AN25" i="12"/>
  <c r="AO25" i="12"/>
  <c r="AP25" i="12"/>
  <c r="AQ25" i="12"/>
  <c r="AR25" i="12"/>
  <c r="AS25" i="12"/>
  <c r="AT25" i="12"/>
  <c r="AU25" i="12"/>
  <c r="AV25" i="12"/>
  <c r="AW25" i="12"/>
  <c r="AX25" i="12"/>
  <c r="AY25" i="12"/>
  <c r="AZ25" i="12"/>
  <c r="BA25" i="12"/>
  <c r="BB25" i="12"/>
  <c r="BC25" i="12"/>
  <c r="AK26" i="12"/>
  <c r="AL26" i="12"/>
  <c r="AM26" i="12"/>
  <c r="AN26" i="12"/>
  <c r="AO26" i="12"/>
  <c r="AP26" i="12"/>
  <c r="AQ26" i="12"/>
  <c r="AR26" i="12"/>
  <c r="AS26" i="12"/>
  <c r="AT26" i="12"/>
  <c r="AU26" i="12"/>
  <c r="AV26" i="12"/>
  <c r="AW26" i="12"/>
  <c r="AX26" i="12"/>
  <c r="AY26" i="12"/>
  <c r="AZ26" i="12"/>
  <c r="BA26" i="12"/>
  <c r="BB26" i="12"/>
  <c r="BC26" i="12"/>
  <c r="AK27" i="12"/>
  <c r="AL27" i="12"/>
  <c r="AM27" i="12"/>
  <c r="AN27" i="12"/>
  <c r="AO27" i="12"/>
  <c r="AP27" i="12"/>
  <c r="AQ27" i="12"/>
  <c r="AR27" i="12"/>
  <c r="AS27" i="12"/>
  <c r="AT27" i="12"/>
  <c r="AU27" i="12"/>
  <c r="AV27" i="12"/>
  <c r="AW27" i="12"/>
  <c r="AX27" i="12"/>
  <c r="AY27" i="12"/>
  <c r="AZ27" i="12"/>
  <c r="BA27" i="12"/>
  <c r="BB27" i="12"/>
  <c r="BC27" i="12"/>
  <c r="AK28" i="12"/>
  <c r="AL28" i="12"/>
  <c r="AM28" i="12"/>
  <c r="AN28" i="12"/>
  <c r="AO28" i="12"/>
  <c r="AP28" i="12"/>
  <c r="AQ28" i="12"/>
  <c r="AR28" i="12"/>
  <c r="AS28" i="12"/>
  <c r="AT28" i="12"/>
  <c r="AU28" i="12"/>
  <c r="AV28" i="12"/>
  <c r="AW28" i="12"/>
  <c r="AX28" i="12"/>
  <c r="AY28" i="12"/>
  <c r="AZ28" i="12"/>
  <c r="BA28" i="12"/>
  <c r="BB28" i="12"/>
  <c r="BC28" i="12"/>
  <c r="AK29" i="12"/>
  <c r="AL29" i="12"/>
  <c r="AM29" i="12"/>
  <c r="AN29" i="12"/>
  <c r="AO29" i="12"/>
  <c r="AP29" i="12"/>
  <c r="AQ29" i="12"/>
  <c r="AR29" i="12"/>
  <c r="AS29" i="12"/>
  <c r="AT29" i="12"/>
  <c r="AU29" i="12"/>
  <c r="AV29" i="12"/>
  <c r="AW29" i="12"/>
  <c r="AX29" i="12"/>
  <c r="AY29" i="12"/>
  <c r="AZ29" i="12"/>
  <c r="BA29" i="12"/>
  <c r="BB29" i="12"/>
  <c r="BC29" i="12"/>
  <c r="AK30" i="12"/>
  <c r="AL30" i="12"/>
  <c r="AM30" i="12"/>
  <c r="AN30" i="12"/>
  <c r="AO30" i="12"/>
  <c r="AP30" i="12"/>
  <c r="AQ30" i="12"/>
  <c r="AR30" i="12"/>
  <c r="AS30" i="12"/>
  <c r="AT30" i="12"/>
  <c r="AU30" i="12"/>
  <c r="AV30" i="12"/>
  <c r="AW30" i="12"/>
  <c r="AX30" i="12"/>
  <c r="AY30" i="12"/>
  <c r="AZ30" i="12"/>
  <c r="BA30" i="12"/>
  <c r="BB30" i="12"/>
  <c r="BC30" i="12"/>
  <c r="AK31" i="12"/>
  <c r="AL31" i="12"/>
  <c r="AM31" i="12"/>
  <c r="AN31" i="12"/>
  <c r="AO31" i="12"/>
  <c r="AP31" i="12"/>
  <c r="AQ31" i="12"/>
  <c r="AR31" i="12"/>
  <c r="AS31" i="12"/>
  <c r="AT31" i="12"/>
  <c r="AU31" i="12"/>
  <c r="AV31" i="12"/>
  <c r="AW31" i="12"/>
  <c r="AX31" i="12"/>
  <c r="AY31" i="12"/>
  <c r="AZ31" i="12"/>
  <c r="BA31" i="12"/>
  <c r="BB31" i="12"/>
  <c r="BC31" i="12"/>
  <c r="AK32" i="12"/>
  <c r="AL32" i="12"/>
  <c r="AM32" i="12"/>
  <c r="AN32" i="12"/>
  <c r="AO32" i="12"/>
  <c r="AP32" i="12"/>
  <c r="AQ32" i="12"/>
  <c r="AR32" i="12"/>
  <c r="AS32" i="12"/>
  <c r="AT32" i="12"/>
  <c r="AU32" i="12"/>
  <c r="AV32" i="12"/>
  <c r="AW32" i="12"/>
  <c r="AX32" i="12"/>
  <c r="AY32" i="12"/>
  <c r="AZ32" i="12"/>
  <c r="BA32" i="12"/>
  <c r="BB32" i="12"/>
  <c r="BC32" i="12"/>
  <c r="AK33" i="12"/>
  <c r="AL33" i="12"/>
  <c r="AM33" i="12"/>
  <c r="AN33" i="12"/>
  <c r="AO33" i="12"/>
  <c r="AP33" i="12"/>
  <c r="AQ33" i="12"/>
  <c r="AR33" i="12"/>
  <c r="AS33" i="12"/>
  <c r="AT33" i="12"/>
  <c r="AU33" i="12"/>
  <c r="AV33" i="12"/>
  <c r="AW33" i="12"/>
  <c r="AX33" i="12"/>
  <c r="AY33" i="12"/>
  <c r="AZ33" i="12"/>
  <c r="BA33" i="12"/>
  <c r="BB33" i="12"/>
  <c r="BC33" i="12"/>
  <c r="AK34" i="12"/>
  <c r="AL34" i="12"/>
  <c r="AM34" i="12"/>
  <c r="AN34" i="12"/>
  <c r="AO34" i="12"/>
  <c r="AP34" i="12"/>
  <c r="AQ34" i="12"/>
  <c r="AR34" i="12"/>
  <c r="AS34" i="12"/>
  <c r="AT34" i="12"/>
  <c r="AU34" i="12"/>
  <c r="AV34" i="12"/>
  <c r="AW34" i="12"/>
  <c r="AX34" i="12"/>
  <c r="AY34" i="12"/>
  <c r="AZ34" i="12"/>
  <c r="BA34" i="12"/>
  <c r="BB34" i="12"/>
  <c r="BC34" i="12"/>
  <c r="AK35" i="12"/>
  <c r="AL35" i="12"/>
  <c r="AM35" i="12"/>
  <c r="AN35" i="12"/>
  <c r="AO35" i="12"/>
  <c r="AP35" i="12"/>
  <c r="AQ35" i="12"/>
  <c r="AR35" i="12"/>
  <c r="AS35" i="12"/>
  <c r="AT35" i="12"/>
  <c r="AU35" i="12"/>
  <c r="AV35" i="12"/>
  <c r="AW35" i="12"/>
  <c r="AX35" i="12"/>
  <c r="AY35" i="12"/>
  <c r="AZ35" i="12"/>
  <c r="BA35" i="12"/>
  <c r="BB35" i="12"/>
  <c r="BC35" i="12"/>
  <c r="AK36" i="12"/>
  <c r="AL36" i="12"/>
  <c r="AM36" i="12"/>
  <c r="AN36" i="12"/>
  <c r="AO36" i="12"/>
  <c r="AP36" i="12"/>
  <c r="AQ36" i="12"/>
  <c r="AR36" i="12"/>
  <c r="AS36" i="12"/>
  <c r="AT36" i="12"/>
  <c r="AU36" i="12"/>
  <c r="AV36" i="12"/>
  <c r="AW36" i="12"/>
  <c r="AX36" i="12"/>
  <c r="AY36" i="12"/>
  <c r="AZ36" i="12"/>
  <c r="BA36" i="12"/>
  <c r="BB36" i="12"/>
  <c r="BC36" i="12"/>
  <c r="AK37" i="12"/>
  <c r="AL37" i="12"/>
  <c r="AM37" i="12"/>
  <c r="AN37" i="12"/>
  <c r="AO37" i="12"/>
  <c r="AP37" i="12"/>
  <c r="AQ37" i="12"/>
  <c r="AR37" i="12"/>
  <c r="AS37" i="12"/>
  <c r="AT37" i="12"/>
  <c r="AU37" i="12"/>
  <c r="AV37" i="12"/>
  <c r="AW37" i="12"/>
  <c r="AX37" i="12"/>
  <c r="AY37" i="12"/>
  <c r="AZ37" i="12"/>
  <c r="BA37" i="12"/>
  <c r="BB37" i="12"/>
  <c r="BC37" i="12"/>
  <c r="AK38" i="12"/>
  <c r="AL38" i="12"/>
  <c r="AM38" i="12"/>
  <c r="AN38" i="12"/>
  <c r="AO38" i="12"/>
  <c r="AP38" i="12"/>
  <c r="AQ38" i="12"/>
  <c r="AR38" i="12"/>
  <c r="AS38" i="12"/>
  <c r="AT38" i="12"/>
  <c r="AU38" i="12"/>
  <c r="AV38" i="12"/>
  <c r="AW38" i="12"/>
  <c r="AX38" i="12"/>
  <c r="AY38" i="12"/>
  <c r="AZ38" i="12"/>
  <c r="BA38" i="12"/>
  <c r="BB38" i="12"/>
  <c r="BC38" i="12"/>
  <c r="AK39" i="12"/>
  <c r="AL39" i="12"/>
  <c r="AM39" i="12"/>
  <c r="AN39" i="12"/>
  <c r="AO39" i="12"/>
  <c r="AP39" i="12"/>
  <c r="AQ39" i="12"/>
  <c r="AR39" i="12"/>
  <c r="AS39" i="12"/>
  <c r="AT39" i="12"/>
  <c r="AU39" i="12"/>
  <c r="AV39" i="12"/>
  <c r="AW39" i="12"/>
  <c r="AX39" i="12"/>
  <c r="AY39" i="12"/>
  <c r="AZ39" i="12"/>
  <c r="BA39" i="12"/>
  <c r="BB39" i="12"/>
  <c r="BC39" i="12"/>
  <c r="AK40" i="12"/>
  <c r="AL40" i="12"/>
  <c r="AM40" i="12"/>
  <c r="AN40" i="12"/>
  <c r="AO40" i="12"/>
  <c r="AP40" i="12"/>
  <c r="AQ40" i="12"/>
  <c r="AR40" i="12"/>
  <c r="AS40" i="12"/>
  <c r="AT40" i="12"/>
  <c r="AU40" i="12"/>
  <c r="AV40" i="12"/>
  <c r="AW40" i="12"/>
  <c r="AX40" i="12"/>
  <c r="AY40" i="12"/>
  <c r="AZ40" i="12"/>
  <c r="BA40" i="12"/>
  <c r="BB40" i="12"/>
  <c r="BC40" i="12"/>
  <c r="AK41" i="12"/>
  <c r="AL41" i="12"/>
  <c r="AM41" i="12"/>
  <c r="AN41" i="12"/>
  <c r="AO41" i="12"/>
  <c r="AP41" i="12"/>
  <c r="AQ41" i="12"/>
  <c r="AR41" i="12"/>
  <c r="AS41" i="12"/>
  <c r="AT41" i="12"/>
  <c r="AU41" i="12"/>
  <c r="AV41" i="12"/>
  <c r="AW41" i="12"/>
  <c r="AX41" i="12"/>
  <c r="AY41" i="12"/>
  <c r="AZ41" i="12"/>
  <c r="BA41" i="12"/>
  <c r="BB41" i="12"/>
  <c r="BC41" i="12"/>
  <c r="AK42" i="12"/>
  <c r="AL42" i="12"/>
  <c r="AM42" i="12"/>
  <c r="AN42" i="12"/>
  <c r="AO42" i="12"/>
  <c r="AP42" i="12"/>
  <c r="AQ42" i="12"/>
  <c r="AR42" i="12"/>
  <c r="AS42" i="12"/>
  <c r="AT42" i="12"/>
  <c r="AU42" i="12"/>
  <c r="AV42" i="12"/>
  <c r="AW42" i="12"/>
  <c r="AX42" i="12"/>
  <c r="AY42" i="12"/>
  <c r="AZ42" i="12"/>
  <c r="BA42" i="12"/>
  <c r="BB42" i="12"/>
  <c r="BC42" i="12"/>
  <c r="AK43" i="12"/>
  <c r="AL43" i="12"/>
  <c r="AM43" i="12"/>
  <c r="AN43" i="12"/>
  <c r="AO43" i="12"/>
  <c r="AP43" i="12"/>
  <c r="AQ43" i="12"/>
  <c r="AR43" i="12"/>
  <c r="AS43" i="12"/>
  <c r="AT43" i="12"/>
  <c r="AU43" i="12"/>
  <c r="AV43" i="12"/>
  <c r="AW43" i="12"/>
  <c r="AX43" i="12"/>
  <c r="AY43" i="12"/>
  <c r="AZ43" i="12"/>
  <c r="BA43" i="12"/>
  <c r="BB43" i="12"/>
  <c r="BC43" i="12"/>
  <c r="AK44" i="12"/>
  <c r="AL44" i="12"/>
  <c r="AM44" i="12"/>
  <c r="AN44" i="12"/>
  <c r="AO44" i="12"/>
  <c r="AP44" i="12"/>
  <c r="AQ44" i="12"/>
  <c r="AR44" i="12"/>
  <c r="AS44" i="12"/>
  <c r="AT44" i="12"/>
  <c r="AU44" i="12"/>
  <c r="AV44" i="12"/>
  <c r="AW44" i="12"/>
  <c r="AX44" i="12"/>
  <c r="AY44" i="12"/>
  <c r="AZ44" i="12"/>
  <c r="BA44" i="12"/>
  <c r="BB44" i="12"/>
  <c r="BC44" i="12"/>
  <c r="AK45" i="12"/>
  <c r="AL45" i="12"/>
  <c r="AM45" i="12"/>
  <c r="AN45" i="12"/>
  <c r="AO45" i="12"/>
  <c r="AP45" i="12"/>
  <c r="AQ45" i="12"/>
  <c r="AR45" i="12"/>
  <c r="AS45" i="12"/>
  <c r="AT45" i="12"/>
  <c r="AU45" i="12"/>
  <c r="AV45" i="12"/>
  <c r="AW45" i="12"/>
  <c r="AX45" i="12"/>
  <c r="AY45" i="12"/>
  <c r="AZ45" i="12"/>
  <c r="BA45" i="12"/>
  <c r="BB45" i="12"/>
  <c r="BC45" i="12"/>
  <c r="AK46" i="12"/>
  <c r="AL46" i="12"/>
  <c r="AM46" i="12"/>
  <c r="AN46" i="12"/>
  <c r="AO46" i="12"/>
  <c r="AP46" i="12"/>
  <c r="AQ46" i="12"/>
  <c r="AR46" i="12"/>
  <c r="AS46" i="12"/>
  <c r="AT46" i="12"/>
  <c r="AU46" i="12"/>
  <c r="AV46" i="12"/>
  <c r="AW46" i="12"/>
  <c r="AX46" i="12"/>
  <c r="AY46" i="12"/>
  <c r="AZ46" i="12"/>
  <c r="BA46" i="12"/>
  <c r="BB46" i="12"/>
  <c r="BC46" i="12"/>
  <c r="AK47" i="12"/>
  <c r="AL47" i="12"/>
  <c r="AM47" i="12"/>
  <c r="AN47" i="12"/>
  <c r="AO47" i="12"/>
  <c r="AP47" i="12"/>
  <c r="AQ47" i="12"/>
  <c r="AR47" i="12"/>
  <c r="AS47" i="12"/>
  <c r="AT47" i="12"/>
  <c r="AU47" i="12"/>
  <c r="AV47" i="12"/>
  <c r="AW47" i="12"/>
  <c r="AX47" i="12"/>
  <c r="AY47" i="12"/>
  <c r="AZ47" i="12"/>
  <c r="BA47" i="12"/>
  <c r="BB47" i="12"/>
  <c r="BC47" i="12"/>
  <c r="AK48" i="12"/>
  <c r="AL48" i="12"/>
  <c r="AM48" i="12"/>
  <c r="AN48" i="12"/>
  <c r="AO48" i="12"/>
  <c r="AP48" i="12"/>
  <c r="AQ48" i="12"/>
  <c r="AR48" i="12"/>
  <c r="AS48" i="12"/>
  <c r="AT48" i="12"/>
  <c r="AU48" i="12"/>
  <c r="AV48" i="12"/>
  <c r="AW48" i="12"/>
  <c r="AX48" i="12"/>
  <c r="AY48" i="12"/>
  <c r="AZ48" i="12"/>
  <c r="BA48" i="12"/>
  <c r="BB48" i="12"/>
  <c r="BC48" i="12"/>
  <c r="AK49" i="12"/>
  <c r="AL49" i="12"/>
  <c r="AM49" i="12"/>
  <c r="AN49" i="12"/>
  <c r="AO49" i="12"/>
  <c r="AP49" i="12"/>
  <c r="AQ49" i="12"/>
  <c r="AR49" i="12"/>
  <c r="AS49" i="12"/>
  <c r="AT49" i="12"/>
  <c r="AU49" i="12"/>
  <c r="AV49" i="12"/>
  <c r="AW49" i="12"/>
  <c r="AX49" i="12"/>
  <c r="AY49" i="12"/>
  <c r="AZ49" i="12"/>
  <c r="BA49" i="12"/>
  <c r="BB49" i="12"/>
  <c r="BC49" i="12"/>
  <c r="AK50" i="12"/>
  <c r="AL50" i="12"/>
  <c r="AM50" i="12"/>
  <c r="AN50" i="12"/>
  <c r="AO50" i="12"/>
  <c r="AP50" i="12"/>
  <c r="AQ50" i="12"/>
  <c r="AR50" i="12"/>
  <c r="AS50" i="12"/>
  <c r="AT50" i="12"/>
  <c r="AU50" i="12"/>
  <c r="AV50" i="12"/>
  <c r="AW50" i="12"/>
  <c r="AX50" i="12"/>
  <c r="AY50" i="12"/>
  <c r="AZ50" i="12"/>
  <c r="BA50" i="12"/>
  <c r="BB50" i="12"/>
  <c r="BC50" i="12"/>
  <c r="AK51" i="12"/>
  <c r="AL51" i="12"/>
  <c r="AM51" i="12"/>
  <c r="AN51" i="12"/>
  <c r="AO51" i="12"/>
  <c r="AP51" i="12"/>
  <c r="AQ51" i="12"/>
  <c r="AR51" i="12"/>
  <c r="AS51" i="12"/>
  <c r="AT51" i="12"/>
  <c r="AU51" i="12"/>
  <c r="AV51" i="12"/>
  <c r="AW51" i="12"/>
  <c r="AX51" i="12"/>
  <c r="AY51" i="12"/>
  <c r="AZ51" i="12"/>
  <c r="BA51" i="12"/>
  <c r="BB51" i="12"/>
  <c r="BC51" i="12"/>
  <c r="AK52" i="12"/>
  <c r="AL52" i="12"/>
  <c r="AM52" i="12"/>
  <c r="AN52" i="12"/>
  <c r="AO52" i="12"/>
  <c r="AP52" i="12"/>
  <c r="AQ52" i="12"/>
  <c r="AR52" i="12"/>
  <c r="AS52" i="12"/>
  <c r="AT52" i="12"/>
  <c r="AU52" i="12"/>
  <c r="AV52" i="12"/>
  <c r="AW52" i="12"/>
  <c r="AX52" i="12"/>
  <c r="AY52" i="12"/>
  <c r="AZ52" i="12"/>
  <c r="BA52" i="12"/>
  <c r="BB52" i="12"/>
  <c r="BC52" i="12"/>
  <c r="AK53" i="12"/>
  <c r="AL53" i="12"/>
  <c r="AM53" i="12"/>
  <c r="AN53" i="12"/>
  <c r="AO53" i="12"/>
  <c r="AP53" i="12"/>
  <c r="AQ53" i="12"/>
  <c r="AR53" i="12"/>
  <c r="AS53" i="12"/>
  <c r="AT53" i="12"/>
  <c r="AU53" i="12"/>
  <c r="AV53" i="12"/>
  <c r="AW53" i="12"/>
  <c r="AX53" i="12"/>
  <c r="AY53" i="12"/>
  <c r="AZ53" i="12"/>
  <c r="BA53" i="12"/>
  <c r="BB53" i="12"/>
  <c r="BC53" i="12"/>
  <c r="AK54" i="12"/>
  <c r="AL54" i="12"/>
  <c r="AM54" i="12"/>
  <c r="AN54" i="12"/>
  <c r="AO54" i="12"/>
  <c r="AP54" i="12"/>
  <c r="AQ54" i="12"/>
  <c r="AR54" i="12"/>
  <c r="AS54" i="12"/>
  <c r="AT54" i="12"/>
  <c r="AU54" i="12"/>
  <c r="AV54" i="12"/>
  <c r="AW54" i="12"/>
  <c r="AX54" i="12"/>
  <c r="AY54" i="12"/>
  <c r="AZ54" i="12"/>
  <c r="BA54" i="12"/>
  <c r="BB54" i="12"/>
  <c r="BC54" i="12"/>
  <c r="AK55" i="12"/>
  <c r="AL55" i="12"/>
  <c r="AM55" i="12"/>
  <c r="AN55" i="12"/>
  <c r="AO55" i="12"/>
  <c r="AP55" i="12"/>
  <c r="AQ55" i="12"/>
  <c r="AR55" i="12"/>
  <c r="AS55" i="12"/>
  <c r="AT55" i="12"/>
  <c r="AU55" i="12"/>
  <c r="AV55" i="12"/>
  <c r="AW55" i="12"/>
  <c r="AX55" i="12"/>
  <c r="AY55" i="12"/>
  <c r="AZ55" i="12"/>
  <c r="BA55" i="12"/>
  <c r="BB55" i="12"/>
  <c r="BC55" i="12"/>
  <c r="AK56" i="12"/>
  <c r="AL56" i="12"/>
  <c r="AM56" i="12"/>
  <c r="AN56" i="12"/>
  <c r="AO56" i="12"/>
  <c r="AP56" i="12"/>
  <c r="AQ56" i="12"/>
  <c r="AR56" i="12"/>
  <c r="AS56" i="12"/>
  <c r="AT56" i="12"/>
  <c r="AU56" i="12"/>
  <c r="AV56" i="12"/>
  <c r="AW56" i="12"/>
  <c r="AX56" i="12"/>
  <c r="AY56" i="12"/>
  <c r="AZ56" i="12"/>
  <c r="BA56" i="12"/>
  <c r="BB56" i="12"/>
  <c r="BC56" i="12"/>
  <c r="AK57" i="12"/>
  <c r="AL57" i="12"/>
  <c r="AM57" i="12"/>
  <c r="AN57" i="12"/>
  <c r="AO57" i="12"/>
  <c r="AP57" i="12"/>
  <c r="AQ57" i="12"/>
  <c r="AR57" i="12"/>
  <c r="AS57" i="12"/>
  <c r="AT57" i="12"/>
  <c r="AU57" i="12"/>
  <c r="AV57" i="12"/>
  <c r="AW57" i="12"/>
  <c r="AX57" i="12"/>
  <c r="AY57" i="12"/>
  <c r="AZ57" i="12"/>
  <c r="BA57" i="12"/>
  <c r="BB57" i="12"/>
  <c r="BC57" i="12"/>
  <c r="AK58" i="12"/>
  <c r="AL58" i="12"/>
  <c r="AM58" i="12"/>
  <c r="AN58" i="12"/>
  <c r="AO58" i="12"/>
  <c r="AP58" i="12"/>
  <c r="AQ58" i="12"/>
  <c r="AR58" i="12"/>
  <c r="AS58" i="12"/>
  <c r="AT58" i="12"/>
  <c r="AU58" i="12"/>
  <c r="AV58" i="12"/>
  <c r="AW58" i="12"/>
  <c r="AX58" i="12"/>
  <c r="AY58" i="12"/>
  <c r="AZ58" i="12"/>
  <c r="BA58" i="12"/>
  <c r="BB58" i="12"/>
  <c r="BC58" i="12"/>
  <c r="AK59" i="12"/>
  <c r="AL59" i="12"/>
  <c r="AM59" i="12"/>
  <c r="AN59" i="12"/>
  <c r="AO59" i="12"/>
  <c r="AP59" i="12"/>
  <c r="AQ59" i="12"/>
  <c r="AR59" i="12"/>
  <c r="AS59" i="12"/>
  <c r="AT59" i="12"/>
  <c r="AU59" i="12"/>
  <c r="AV59" i="12"/>
  <c r="AW59" i="12"/>
  <c r="AX59" i="12"/>
  <c r="AY59" i="12"/>
  <c r="AZ59" i="12"/>
  <c r="BA59" i="12"/>
  <c r="BB59" i="12"/>
  <c r="BC59" i="12"/>
  <c r="AK60" i="12"/>
  <c r="AL60" i="12"/>
  <c r="AM60" i="12"/>
  <c r="AN60" i="12"/>
  <c r="AO60" i="12"/>
  <c r="AP60" i="12"/>
  <c r="AQ60" i="12"/>
  <c r="AR60" i="12"/>
  <c r="AS60" i="12"/>
  <c r="AT60" i="12"/>
  <c r="AU60" i="12"/>
  <c r="AV60" i="12"/>
  <c r="AW60" i="12"/>
  <c r="AX60" i="12"/>
  <c r="AY60" i="12"/>
  <c r="AZ60" i="12"/>
  <c r="BA60" i="12"/>
  <c r="BB60" i="12"/>
  <c r="BC60" i="12"/>
  <c r="AK61" i="12"/>
  <c r="AL61" i="12"/>
  <c r="AM61" i="12"/>
  <c r="AN61" i="12"/>
  <c r="AO61" i="12"/>
  <c r="AP61" i="12"/>
  <c r="AQ61" i="12"/>
  <c r="AR61" i="12"/>
  <c r="AS61" i="12"/>
  <c r="AT61" i="12"/>
  <c r="AU61" i="12"/>
  <c r="AV61" i="12"/>
  <c r="AW61" i="12"/>
  <c r="AX61" i="12"/>
  <c r="AY61" i="12"/>
  <c r="AZ61" i="12"/>
  <c r="BA61" i="12"/>
  <c r="BB61" i="12"/>
  <c r="BC61" i="12"/>
  <c r="AK62" i="12"/>
  <c r="AL62" i="12"/>
  <c r="AM62" i="12"/>
  <c r="AN62" i="12"/>
  <c r="AO62" i="12"/>
  <c r="AP62" i="12"/>
  <c r="AQ62" i="12"/>
  <c r="AR62" i="12"/>
  <c r="AS62" i="12"/>
  <c r="AT62" i="12"/>
  <c r="AU62" i="12"/>
  <c r="AV62" i="12"/>
  <c r="AW62" i="12"/>
  <c r="AX62" i="12"/>
  <c r="AY62" i="12"/>
  <c r="AZ62" i="12"/>
  <c r="BA62" i="12"/>
  <c r="BB62" i="12"/>
  <c r="BC62" i="12"/>
  <c r="AK63" i="12"/>
  <c r="AL63" i="12"/>
  <c r="AM63" i="12"/>
  <c r="AN63" i="12"/>
  <c r="AO63" i="12"/>
  <c r="AP63" i="12"/>
  <c r="AQ63" i="12"/>
  <c r="AR63" i="12"/>
  <c r="AS63" i="12"/>
  <c r="AT63" i="12"/>
  <c r="AU63" i="12"/>
  <c r="AV63" i="12"/>
  <c r="AW63" i="12"/>
  <c r="AX63" i="12"/>
  <c r="AY63" i="12"/>
  <c r="AZ63" i="12"/>
  <c r="BA63" i="12"/>
  <c r="BB63" i="12"/>
  <c r="BC63" i="12"/>
  <c r="AK64" i="12"/>
  <c r="AL64" i="12"/>
  <c r="AM64" i="12"/>
  <c r="AN64" i="12"/>
  <c r="AO64" i="12"/>
  <c r="AP64" i="12"/>
  <c r="AQ64" i="12"/>
  <c r="AR64" i="12"/>
  <c r="AS64" i="12"/>
  <c r="AT64" i="12"/>
  <c r="AU64" i="12"/>
  <c r="AV64" i="12"/>
  <c r="AW64" i="12"/>
  <c r="AX64" i="12"/>
  <c r="AY64" i="12"/>
  <c r="AZ64" i="12"/>
  <c r="BA64" i="12"/>
  <c r="BB64" i="12"/>
  <c r="BC64" i="12"/>
  <c r="AK65" i="12"/>
  <c r="AL65" i="12"/>
  <c r="AM65" i="12"/>
  <c r="AN65" i="12"/>
  <c r="AO65" i="12"/>
  <c r="AP65" i="12"/>
  <c r="AQ65" i="12"/>
  <c r="AR65" i="12"/>
  <c r="AS65" i="12"/>
  <c r="AT65" i="12"/>
  <c r="AU65" i="12"/>
  <c r="AV65" i="12"/>
  <c r="AW65" i="12"/>
  <c r="AX65" i="12"/>
  <c r="AY65" i="12"/>
  <c r="AZ65" i="12"/>
  <c r="BA65" i="12"/>
  <c r="BB65" i="12"/>
  <c r="BC65" i="12"/>
  <c r="AK66" i="12"/>
  <c r="AL66" i="12"/>
  <c r="AM66" i="12"/>
  <c r="AN66" i="12"/>
  <c r="AO66" i="12"/>
  <c r="AP66" i="12"/>
  <c r="AQ66" i="12"/>
  <c r="AR66" i="12"/>
  <c r="AS66" i="12"/>
  <c r="AT66" i="12"/>
  <c r="AU66" i="12"/>
  <c r="AV66" i="12"/>
  <c r="AW66" i="12"/>
  <c r="AX66" i="12"/>
  <c r="AY66" i="12"/>
  <c r="AZ66" i="12"/>
  <c r="BA66" i="12"/>
  <c r="BB66" i="12"/>
  <c r="BC66" i="12"/>
  <c r="AK67" i="12"/>
  <c r="AL67" i="12"/>
  <c r="AM67" i="12"/>
  <c r="AN67" i="12"/>
  <c r="AO67" i="12"/>
  <c r="AP67" i="12"/>
  <c r="AQ67" i="12"/>
  <c r="AR67" i="12"/>
  <c r="AS67" i="12"/>
  <c r="AT67" i="12"/>
  <c r="AU67" i="12"/>
  <c r="AV67" i="12"/>
  <c r="AW67" i="12"/>
  <c r="AX67" i="12"/>
  <c r="AY67" i="12"/>
  <c r="AZ67" i="12"/>
  <c r="BA67" i="12"/>
  <c r="BB67" i="12"/>
  <c r="BC67" i="12"/>
  <c r="AK68" i="12"/>
  <c r="AL68" i="12"/>
  <c r="AM68" i="12"/>
  <c r="AN68" i="12"/>
  <c r="AO68" i="12"/>
  <c r="AP68" i="12"/>
  <c r="AQ68" i="12"/>
  <c r="AR68" i="12"/>
  <c r="AS68" i="12"/>
  <c r="AT68" i="12"/>
  <c r="AU68" i="12"/>
  <c r="AV68" i="12"/>
  <c r="AW68" i="12"/>
  <c r="AX68" i="12"/>
  <c r="AY68" i="12"/>
  <c r="AZ68" i="12"/>
  <c r="BA68" i="12"/>
  <c r="BB68" i="12"/>
  <c r="BC68" i="12"/>
  <c r="AK69" i="12"/>
  <c r="AL69" i="12"/>
  <c r="AM69" i="12"/>
  <c r="AN69" i="12"/>
  <c r="AO69" i="12"/>
  <c r="AP69" i="12"/>
  <c r="AQ69" i="12"/>
  <c r="AR69" i="12"/>
  <c r="AS69" i="12"/>
  <c r="AT69" i="12"/>
  <c r="AU69" i="12"/>
  <c r="AV69" i="12"/>
  <c r="AW69" i="12"/>
  <c r="AX69" i="12"/>
  <c r="AY69" i="12"/>
  <c r="AZ69" i="12"/>
  <c r="BA69" i="12"/>
  <c r="BB69" i="12"/>
  <c r="BC69" i="12"/>
  <c r="AK70" i="12"/>
  <c r="AL70" i="12"/>
  <c r="AM70" i="12"/>
  <c r="AN70" i="12"/>
  <c r="AO70" i="12"/>
  <c r="AP70" i="12"/>
  <c r="AQ70" i="12"/>
  <c r="AR70" i="12"/>
  <c r="AS70" i="12"/>
  <c r="AT70" i="12"/>
  <c r="AU70" i="12"/>
  <c r="AV70" i="12"/>
  <c r="AW70" i="12"/>
  <c r="AX70" i="12"/>
  <c r="AY70" i="12"/>
  <c r="AZ70" i="12"/>
  <c r="BA70" i="12"/>
  <c r="BB70" i="12"/>
  <c r="BC70" i="12"/>
  <c r="AK71" i="12"/>
  <c r="AL71" i="12"/>
  <c r="AM71" i="12"/>
  <c r="AN71" i="12"/>
  <c r="AO71" i="12"/>
  <c r="AP71" i="12"/>
  <c r="AQ71" i="12"/>
  <c r="AR71" i="12"/>
  <c r="AS71" i="12"/>
  <c r="AT71" i="12"/>
  <c r="AU71" i="12"/>
  <c r="AV71" i="12"/>
  <c r="AW71" i="12"/>
  <c r="AX71" i="12"/>
  <c r="AY71" i="12"/>
  <c r="AZ71" i="12"/>
  <c r="BA71" i="12"/>
  <c r="BB71" i="12"/>
  <c r="BC71" i="12"/>
  <c r="AK72" i="12"/>
  <c r="AL72" i="12"/>
  <c r="AM72" i="12"/>
  <c r="AN72" i="12"/>
  <c r="AO72" i="12"/>
  <c r="AP72" i="12"/>
  <c r="AQ72" i="12"/>
  <c r="AR72" i="12"/>
  <c r="AS72" i="12"/>
  <c r="AT72" i="12"/>
  <c r="AU72" i="12"/>
  <c r="AV72" i="12"/>
  <c r="AW72" i="12"/>
  <c r="AX72" i="12"/>
  <c r="AY72" i="12"/>
  <c r="AZ72" i="12"/>
  <c r="BA72" i="12"/>
  <c r="BB72" i="12"/>
  <c r="BC72" i="12"/>
  <c r="AK73" i="12"/>
  <c r="AL73" i="12"/>
  <c r="AM73" i="12"/>
  <c r="AN73" i="12"/>
  <c r="AO73" i="12"/>
  <c r="AP73" i="12"/>
  <c r="AQ73" i="12"/>
  <c r="AR73" i="12"/>
  <c r="AS73" i="12"/>
  <c r="AT73" i="12"/>
  <c r="AU73" i="12"/>
  <c r="AV73" i="12"/>
  <c r="AW73" i="12"/>
  <c r="AX73" i="12"/>
  <c r="AY73" i="12"/>
  <c r="AZ73" i="12"/>
  <c r="BA73" i="12"/>
  <c r="BB73" i="12"/>
  <c r="BC73" i="12"/>
  <c r="AK74" i="12"/>
  <c r="AL74" i="12"/>
  <c r="AM74" i="12"/>
  <c r="AN74" i="12"/>
  <c r="AO74" i="12"/>
  <c r="AP74" i="12"/>
  <c r="AQ74" i="12"/>
  <c r="AR74" i="12"/>
  <c r="AS74" i="12"/>
  <c r="AT74" i="12"/>
  <c r="AU74" i="12"/>
  <c r="AV74" i="12"/>
  <c r="AW74" i="12"/>
  <c r="AX74" i="12"/>
  <c r="AY74" i="12"/>
  <c r="AZ74" i="12"/>
  <c r="BA74" i="12"/>
  <c r="BB74" i="12"/>
  <c r="BC74" i="12"/>
  <c r="AK75" i="12"/>
  <c r="AL75" i="12"/>
  <c r="AM75" i="12"/>
  <c r="AN75" i="12"/>
  <c r="AO75" i="12"/>
  <c r="AP75" i="12"/>
  <c r="AQ75" i="12"/>
  <c r="AR75" i="12"/>
  <c r="AS75" i="12"/>
  <c r="AT75" i="12"/>
  <c r="AU75" i="12"/>
  <c r="AV75" i="12"/>
  <c r="AW75" i="12"/>
  <c r="AX75" i="12"/>
  <c r="AY75" i="12"/>
  <c r="AZ75" i="12"/>
  <c r="BA75" i="12"/>
  <c r="BB75" i="12"/>
  <c r="BC75" i="12"/>
  <c r="AK76" i="12"/>
  <c r="AL76" i="12"/>
  <c r="AM76" i="12"/>
  <c r="AN76" i="12"/>
  <c r="AO76" i="12"/>
  <c r="AP76" i="12"/>
  <c r="AQ76" i="12"/>
  <c r="AR76" i="12"/>
  <c r="AS76" i="12"/>
  <c r="AT76" i="12"/>
  <c r="AU76" i="12"/>
  <c r="AV76" i="12"/>
  <c r="AW76" i="12"/>
  <c r="AX76" i="12"/>
  <c r="AY76" i="12"/>
  <c r="AZ76" i="12"/>
  <c r="BA76" i="12"/>
  <c r="BB76" i="12"/>
  <c r="BC76" i="12"/>
  <c r="AK77" i="12"/>
  <c r="AL77" i="12"/>
  <c r="AM77" i="12"/>
  <c r="AN77" i="12"/>
  <c r="AO77" i="12"/>
  <c r="AP77" i="12"/>
  <c r="AQ77" i="12"/>
  <c r="AR77" i="12"/>
  <c r="AS77" i="12"/>
  <c r="AT77" i="12"/>
  <c r="AU77" i="12"/>
  <c r="AV77" i="12"/>
  <c r="AW77" i="12"/>
  <c r="AX77" i="12"/>
  <c r="AY77" i="12"/>
  <c r="AZ77" i="12"/>
  <c r="BA77" i="12"/>
  <c r="BB77" i="12"/>
  <c r="BC77" i="12"/>
  <c r="AK78" i="12"/>
  <c r="AL78" i="12"/>
  <c r="AM78" i="12"/>
  <c r="AN78" i="12"/>
  <c r="AO78" i="12"/>
  <c r="AP78" i="12"/>
  <c r="AQ78" i="12"/>
  <c r="AR78" i="12"/>
  <c r="AS78" i="12"/>
  <c r="AT78" i="12"/>
  <c r="AU78" i="12"/>
  <c r="AV78" i="12"/>
  <c r="AW78" i="12"/>
  <c r="AX78" i="12"/>
  <c r="AY78" i="12"/>
  <c r="AZ78" i="12"/>
  <c r="BA78" i="12"/>
  <c r="BB78" i="12"/>
  <c r="BC78" i="12"/>
  <c r="AK79" i="12"/>
  <c r="AL79" i="12"/>
  <c r="AM79" i="12"/>
  <c r="AN79" i="12"/>
  <c r="AO79" i="12"/>
  <c r="AP79" i="12"/>
  <c r="AQ79" i="12"/>
  <c r="AR79" i="12"/>
  <c r="AS79" i="12"/>
  <c r="AT79" i="12"/>
  <c r="AU79" i="12"/>
  <c r="AV79" i="12"/>
  <c r="AW79" i="12"/>
  <c r="AX79" i="12"/>
  <c r="AY79" i="12"/>
  <c r="AZ79" i="12"/>
  <c r="BA79" i="12"/>
  <c r="BB79" i="12"/>
  <c r="BC79" i="12"/>
  <c r="AK80" i="12"/>
  <c r="AL80" i="12"/>
  <c r="AM80" i="12"/>
  <c r="AN80" i="12"/>
  <c r="AO80" i="12"/>
  <c r="AP80" i="12"/>
  <c r="AQ80" i="12"/>
  <c r="AR80" i="12"/>
  <c r="AS80" i="12"/>
  <c r="AT80" i="12"/>
  <c r="AU80" i="12"/>
  <c r="AV80" i="12"/>
  <c r="AW80" i="12"/>
  <c r="AX80" i="12"/>
  <c r="AY80" i="12"/>
  <c r="AZ80" i="12"/>
  <c r="BA80" i="12"/>
  <c r="BB80" i="12"/>
  <c r="BC80" i="12"/>
  <c r="AK81" i="12"/>
  <c r="AL81" i="12"/>
  <c r="AM81" i="12"/>
  <c r="AN81" i="12"/>
  <c r="AO81" i="12"/>
  <c r="AP81" i="12"/>
  <c r="AQ81" i="12"/>
  <c r="AR81" i="12"/>
  <c r="AS81" i="12"/>
  <c r="AT81" i="12"/>
  <c r="AU81" i="12"/>
  <c r="AV81" i="12"/>
  <c r="AW81" i="12"/>
  <c r="AX81" i="12"/>
  <c r="AY81" i="12"/>
  <c r="AZ81" i="12"/>
  <c r="BA81" i="12"/>
  <c r="BB81" i="12"/>
  <c r="BC81" i="12"/>
  <c r="AK82" i="12"/>
  <c r="AL82" i="12"/>
  <c r="AM82" i="12"/>
  <c r="AN82" i="12"/>
  <c r="AO82" i="12"/>
  <c r="AP82" i="12"/>
  <c r="AQ82" i="12"/>
  <c r="AR82" i="12"/>
  <c r="AS82" i="12"/>
  <c r="AT82" i="12"/>
  <c r="AU82" i="12"/>
  <c r="AV82" i="12"/>
  <c r="AW82" i="12"/>
  <c r="AX82" i="12"/>
  <c r="AY82" i="12"/>
  <c r="AZ82" i="12"/>
  <c r="BA82" i="12"/>
  <c r="BB82" i="12"/>
  <c r="BC82" i="12"/>
  <c r="AK83" i="12"/>
  <c r="AL83" i="12"/>
  <c r="AM83" i="12"/>
  <c r="AN83" i="12"/>
  <c r="AO83" i="12"/>
  <c r="AP83" i="12"/>
  <c r="AQ83" i="12"/>
  <c r="AR83" i="12"/>
  <c r="AS83" i="12"/>
  <c r="AT83" i="12"/>
  <c r="AU83" i="12"/>
  <c r="AV83" i="12"/>
  <c r="AW83" i="12"/>
  <c r="AX83" i="12"/>
  <c r="AY83" i="12"/>
  <c r="AZ83" i="12"/>
  <c r="BA83" i="12"/>
  <c r="BB83" i="12"/>
  <c r="BC83" i="12"/>
  <c r="AK84" i="12"/>
  <c r="AL84" i="12"/>
  <c r="AM84" i="12"/>
  <c r="AN84" i="12"/>
  <c r="AO84" i="12"/>
  <c r="AP84" i="12"/>
  <c r="AQ84" i="12"/>
  <c r="AR84" i="12"/>
  <c r="AS84" i="12"/>
  <c r="AT84" i="12"/>
  <c r="AU84" i="12"/>
  <c r="AV84" i="12"/>
  <c r="AW84" i="12"/>
  <c r="AX84" i="12"/>
  <c r="AY84" i="12"/>
  <c r="AZ84" i="12"/>
  <c r="BA84" i="12"/>
  <c r="BB84" i="12"/>
  <c r="BC84" i="12"/>
  <c r="AK85" i="12"/>
  <c r="AL85" i="12"/>
  <c r="AM85" i="12"/>
  <c r="AN85" i="12"/>
  <c r="AO85" i="12"/>
  <c r="AP85" i="12"/>
  <c r="AQ85" i="12"/>
  <c r="AR85" i="12"/>
  <c r="AS85" i="12"/>
  <c r="AT85" i="12"/>
  <c r="AU85" i="12"/>
  <c r="AV85" i="12"/>
  <c r="AW85" i="12"/>
  <c r="AX85" i="12"/>
  <c r="AY85" i="12"/>
  <c r="AZ85" i="12"/>
  <c r="BA85" i="12"/>
  <c r="BB85" i="12"/>
  <c r="BC85" i="12"/>
  <c r="AN2" i="12"/>
  <c r="AO2" i="12"/>
  <c r="AP2" i="12"/>
  <c r="AQ2" i="12"/>
  <c r="AR2" i="12"/>
  <c r="AS2" i="12"/>
  <c r="AT2" i="12"/>
  <c r="AU2" i="12"/>
  <c r="AV2" i="12"/>
  <c r="AW2" i="12"/>
  <c r="AX2" i="12"/>
  <c r="AY2" i="12"/>
  <c r="AZ2" i="12"/>
  <c r="BA2" i="12"/>
  <c r="BB2" i="12"/>
  <c r="P66" i="11"/>
  <c r="P59" i="11"/>
  <c r="P60" i="11"/>
  <c r="P61" i="11"/>
  <c r="P62" i="11"/>
  <c r="P63" i="11"/>
  <c r="P64" i="11"/>
  <c r="P65" i="11"/>
  <c r="P67" i="11"/>
  <c r="P68" i="11"/>
  <c r="P69" i="11"/>
  <c r="P70" i="11"/>
  <c r="P71" i="11"/>
  <c r="P72" i="11"/>
  <c r="P73" i="11"/>
  <c r="P74" i="11"/>
  <c r="P75" i="11"/>
  <c r="P76" i="11"/>
  <c r="O59" i="11"/>
  <c r="O60" i="11"/>
  <c r="O61" i="11"/>
  <c r="O62" i="11"/>
  <c r="O63" i="11"/>
  <c r="O64" i="11"/>
  <c r="O65" i="11"/>
  <c r="O66" i="11"/>
  <c r="O67" i="11"/>
  <c r="O68" i="11"/>
  <c r="O69" i="11"/>
  <c r="O70" i="11"/>
  <c r="O71" i="11"/>
  <c r="O72" i="11"/>
  <c r="O73" i="11"/>
  <c r="O74" i="11"/>
  <c r="O75" i="11"/>
  <c r="O76" i="11"/>
  <c r="M70" i="11"/>
  <c r="M71" i="11"/>
  <c r="M72" i="11"/>
  <c r="M73" i="11"/>
  <c r="M74" i="11"/>
  <c r="M75" i="11"/>
  <c r="M76" i="11"/>
  <c r="M59" i="11"/>
  <c r="M60" i="11"/>
  <c r="M61" i="11"/>
  <c r="M62" i="11"/>
  <c r="M63" i="11"/>
  <c r="M64" i="11"/>
  <c r="M65" i="11"/>
  <c r="M66" i="11"/>
  <c r="M67" i="11"/>
  <c r="M68" i="11"/>
  <c r="M69" i="1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M22" i="11"/>
  <c r="M23" i="11"/>
  <c r="M24" i="11"/>
  <c r="M25" i="11"/>
  <c r="M26" i="11"/>
  <c r="M27" i="11"/>
  <c r="M28" i="11"/>
  <c r="M29" i="11"/>
  <c r="M30" i="11"/>
  <c r="M31" i="11"/>
  <c r="M32" i="11"/>
  <c r="M33" i="11"/>
  <c r="M34" i="11"/>
  <c r="M35" i="11"/>
  <c r="M36" i="11"/>
  <c r="M37" i="11"/>
  <c r="M38" i="11"/>
  <c r="M39" i="11"/>
  <c r="M40" i="11"/>
  <c r="M41" i="11"/>
  <c r="M42" i="11"/>
  <c r="M43" i="11"/>
  <c r="M44" i="11"/>
  <c r="M45" i="11"/>
  <c r="M46" i="11"/>
  <c r="M47" i="11"/>
  <c r="M48" i="11"/>
  <c r="M49" i="11"/>
  <c r="M50" i="11"/>
  <c r="M51" i="11"/>
  <c r="M52" i="11"/>
  <c r="M53" i="11"/>
  <c r="M54" i="11"/>
  <c r="M55" i="11"/>
  <c r="M56" i="11"/>
  <c r="M57" i="11"/>
  <c r="M58" i="11"/>
  <c r="P58" i="11"/>
  <c r="O58" i="11"/>
  <c r="P57" i="11"/>
  <c r="O57" i="11"/>
  <c r="P56" i="11"/>
  <c r="O56" i="11"/>
  <c r="P55" i="11"/>
  <c r="O55" i="11"/>
  <c r="P54" i="11"/>
  <c r="O54" i="11"/>
  <c r="P53" i="11"/>
  <c r="O53" i="11"/>
  <c r="P52" i="11"/>
  <c r="O52" i="11"/>
  <c r="P51" i="11"/>
  <c r="O51" i="11"/>
  <c r="P50" i="11"/>
  <c r="O50" i="11"/>
  <c r="P49" i="11"/>
  <c r="O49" i="11"/>
  <c r="P48" i="11"/>
  <c r="O48" i="11"/>
  <c r="P47" i="11"/>
  <c r="O47" i="11"/>
  <c r="P46" i="11"/>
  <c r="O46" i="11"/>
  <c r="P45" i="11"/>
  <c r="O45" i="11"/>
  <c r="P44" i="11"/>
  <c r="O44" i="11"/>
  <c r="P43" i="11"/>
  <c r="O43" i="11"/>
  <c r="P42" i="11"/>
  <c r="O42" i="11"/>
  <c r="P41" i="11"/>
  <c r="O41" i="11"/>
  <c r="P40" i="11"/>
  <c r="O40" i="11"/>
  <c r="P39" i="11"/>
  <c r="O39" i="11"/>
  <c r="P38" i="11"/>
  <c r="O38" i="11"/>
  <c r="P37" i="11"/>
  <c r="O37" i="11"/>
  <c r="P36" i="11"/>
  <c r="O36" i="11"/>
  <c r="P35" i="11"/>
  <c r="O35" i="11"/>
  <c r="P34" i="11"/>
  <c r="O34" i="11"/>
  <c r="P33" i="11"/>
  <c r="O33" i="11"/>
  <c r="P32" i="11"/>
  <c r="O32" i="11"/>
  <c r="P31" i="11"/>
  <c r="O31" i="11"/>
  <c r="P30" i="11"/>
  <c r="O30" i="11"/>
  <c r="P29" i="11"/>
  <c r="O29" i="11"/>
  <c r="P28" i="11"/>
  <c r="O28" i="11"/>
  <c r="P27" i="11"/>
  <c r="O27" i="11"/>
  <c r="P26" i="11"/>
  <c r="O26" i="11"/>
  <c r="P25" i="11"/>
  <c r="O25" i="11"/>
  <c r="P24" i="11"/>
  <c r="O24" i="11"/>
  <c r="P23" i="11"/>
  <c r="O23" i="11"/>
  <c r="P22" i="11"/>
  <c r="O22" i="11"/>
  <c r="P21" i="11"/>
  <c r="O21" i="11"/>
  <c r="P20" i="11"/>
  <c r="O20" i="11"/>
  <c r="P19" i="11"/>
  <c r="O19" i="11"/>
  <c r="P18" i="11"/>
  <c r="O18" i="11"/>
  <c r="P17" i="11"/>
  <c r="O17" i="11"/>
  <c r="P16" i="11"/>
  <c r="O16" i="11"/>
  <c r="P15" i="11"/>
  <c r="O15" i="11"/>
  <c r="P14" i="11"/>
  <c r="O14" i="11"/>
  <c r="P13" i="11"/>
  <c r="O13" i="11"/>
  <c r="P12" i="11"/>
  <c r="O12" i="11"/>
  <c r="P11" i="11"/>
  <c r="O11" i="11"/>
  <c r="P10" i="11"/>
  <c r="O10" i="11"/>
  <c r="P9" i="11"/>
  <c r="O9" i="11"/>
  <c r="P8" i="11"/>
  <c r="O8" i="11"/>
  <c r="P7" i="11"/>
  <c r="O7" i="11"/>
  <c r="P6" i="11"/>
  <c r="O6" i="11"/>
  <c r="P5" i="11"/>
  <c r="O5" i="11"/>
  <c r="P4" i="11"/>
  <c r="O4" i="11"/>
  <c r="P3" i="11"/>
  <c r="G5" i="10" s="1"/>
  <c r="O3" i="11"/>
  <c r="H5" i="10"/>
  <c r="O2" i="11"/>
  <c r="E5" i="10" s="1"/>
  <c r="M2" i="11"/>
  <c r="B5" i="10" s="1"/>
  <c r="O2" i="9"/>
  <c r="E4" i="10" s="1"/>
  <c r="M2" i="9"/>
  <c r="B4" i="10" s="1"/>
  <c r="P19" i="9"/>
  <c r="O19" i="9"/>
  <c r="M19" i="9"/>
  <c r="P18" i="9"/>
  <c r="O18" i="9"/>
  <c r="M18" i="9"/>
  <c r="P17" i="9"/>
  <c r="O17" i="9"/>
  <c r="M17" i="9"/>
  <c r="P16" i="9"/>
  <c r="O16" i="9"/>
  <c r="M16" i="9"/>
  <c r="P15" i="9"/>
  <c r="O15" i="9"/>
  <c r="M15" i="9"/>
  <c r="P14" i="9"/>
  <c r="G4" i="10" s="1"/>
  <c r="O14" i="9"/>
  <c r="M14" i="9"/>
  <c r="P13" i="9"/>
  <c r="O13" i="9"/>
  <c r="M13" i="9"/>
  <c r="P12" i="9"/>
  <c r="O12" i="9"/>
  <c r="M12" i="9"/>
  <c r="P11" i="9"/>
  <c r="O11" i="9"/>
  <c r="M11" i="9"/>
  <c r="P10" i="9"/>
  <c r="O10" i="9"/>
  <c r="M10" i="9"/>
  <c r="P9" i="9"/>
  <c r="O9" i="9"/>
  <c r="M9" i="9"/>
  <c r="P8" i="9"/>
  <c r="O8" i="9"/>
  <c r="M8" i="9"/>
  <c r="P7" i="9"/>
  <c r="O7" i="9"/>
  <c r="M7" i="9"/>
  <c r="P6" i="9"/>
  <c r="O6" i="9"/>
  <c r="M6" i="9"/>
  <c r="P5" i="9"/>
  <c r="O5" i="9"/>
  <c r="M5" i="9"/>
  <c r="P4" i="9"/>
  <c r="O4" i="9"/>
  <c r="M4" i="9"/>
  <c r="P3" i="9"/>
  <c r="H4" i="10" s="1"/>
  <c r="O3" i="9"/>
  <c r="M3" i="9"/>
  <c r="O6" i="8"/>
  <c r="P3" i="8"/>
  <c r="P4" i="8"/>
  <c r="P5" i="8"/>
  <c r="P6" i="8"/>
  <c r="P7" i="8"/>
  <c r="P8" i="8"/>
  <c r="P9" i="8"/>
  <c r="P10" i="8"/>
  <c r="P11" i="8"/>
  <c r="P12" i="8"/>
  <c r="P13" i="8"/>
  <c r="P14" i="8"/>
  <c r="P15" i="8"/>
  <c r="P16" i="8"/>
  <c r="G3" i="10" s="1"/>
  <c r="P17" i="8"/>
  <c r="P18" i="8"/>
  <c r="P19" i="8"/>
  <c r="P20" i="8"/>
  <c r="P21" i="8"/>
  <c r="P22" i="8"/>
  <c r="P23" i="8"/>
  <c r="P24" i="8"/>
  <c r="P25" i="8"/>
  <c r="P26" i="8"/>
  <c r="P27" i="8"/>
  <c r="P28" i="8"/>
  <c r="P29" i="8"/>
  <c r="P30" i="8"/>
  <c r="P31" i="8"/>
  <c r="P32" i="8"/>
  <c r="P33" i="8"/>
  <c r="P34" i="8"/>
  <c r="P35" i="8"/>
  <c r="P36" i="8"/>
  <c r="P37" i="8"/>
  <c r="P38" i="8"/>
  <c r="P39" i="8"/>
  <c r="P40" i="8"/>
  <c r="P41" i="8"/>
  <c r="P42" i="8"/>
  <c r="P43" i="8"/>
  <c r="P44" i="8"/>
  <c r="P45" i="8"/>
  <c r="P46" i="8"/>
  <c r="P47" i="8"/>
  <c r="P48" i="8"/>
  <c r="P49" i="8"/>
  <c r="P50" i="8"/>
  <c r="P51" i="8"/>
  <c r="P52" i="8"/>
  <c r="P53" i="8"/>
  <c r="P54" i="8"/>
  <c r="P55" i="8"/>
  <c r="P56" i="8"/>
  <c r="P57" i="8"/>
  <c r="P58" i="8"/>
  <c r="H3" i="10"/>
  <c r="O3" i="8"/>
  <c r="D3" i="10" s="1"/>
  <c r="O4" i="8"/>
  <c r="O5" i="8"/>
  <c r="O7" i="8"/>
  <c r="O8" i="8"/>
  <c r="O9" i="8"/>
  <c r="O10" i="8"/>
  <c r="O11" i="8"/>
  <c r="O12" i="8"/>
  <c r="O13" i="8"/>
  <c r="O14" i="8"/>
  <c r="O15" i="8"/>
  <c r="O16" i="8"/>
  <c r="O17" i="8"/>
  <c r="O18" i="8"/>
  <c r="O19" i="8"/>
  <c r="O20" i="8"/>
  <c r="O21" i="8"/>
  <c r="O22" i="8"/>
  <c r="O23" i="8"/>
  <c r="O24" i="8"/>
  <c r="O25" i="8"/>
  <c r="O26" i="8"/>
  <c r="O27" i="8"/>
  <c r="O28" i="8"/>
  <c r="O29" i="8"/>
  <c r="O30" i="8"/>
  <c r="O31" i="8"/>
  <c r="O32" i="8"/>
  <c r="O33" i="8"/>
  <c r="O34" i="8"/>
  <c r="O35" i="8"/>
  <c r="O36" i="8"/>
  <c r="O37" i="8"/>
  <c r="O38" i="8"/>
  <c r="O39" i="8"/>
  <c r="O40" i="8"/>
  <c r="O41" i="8"/>
  <c r="O42" i="8"/>
  <c r="O43" i="8"/>
  <c r="O44" i="8"/>
  <c r="O45" i="8"/>
  <c r="O46" i="8"/>
  <c r="O47" i="8"/>
  <c r="O48" i="8"/>
  <c r="O49" i="8"/>
  <c r="O50" i="8"/>
  <c r="O51" i="8"/>
  <c r="O52" i="8"/>
  <c r="O53" i="8"/>
  <c r="O54" i="8"/>
  <c r="O55" i="8"/>
  <c r="O56" i="8"/>
  <c r="O57" i="8"/>
  <c r="O58" i="8"/>
  <c r="O2" i="8"/>
  <c r="M5" i="8"/>
  <c r="M3" i="8"/>
  <c r="M4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M32" i="8"/>
  <c r="M33" i="8"/>
  <c r="M34" i="8"/>
  <c r="M35" i="8"/>
  <c r="M36" i="8"/>
  <c r="M37" i="8"/>
  <c r="M38" i="8"/>
  <c r="M39" i="8"/>
  <c r="M40" i="8"/>
  <c r="M41" i="8"/>
  <c r="M42" i="8"/>
  <c r="M43" i="8"/>
  <c r="M44" i="8"/>
  <c r="M45" i="8"/>
  <c r="M46" i="8"/>
  <c r="M47" i="8"/>
  <c r="M48" i="8"/>
  <c r="M49" i="8"/>
  <c r="M50" i="8"/>
  <c r="M51" i="8"/>
  <c r="M52" i="8"/>
  <c r="M53" i="8"/>
  <c r="M54" i="8"/>
  <c r="M55" i="8"/>
  <c r="M56" i="8"/>
  <c r="M57" i="8"/>
  <c r="M58" i="8"/>
  <c r="M2" i="8"/>
  <c r="B3" i="10" s="1"/>
  <c r="K85" i="5"/>
  <c r="K84" i="5"/>
  <c r="K83" i="5"/>
  <c r="K82" i="5"/>
  <c r="K81" i="5"/>
  <c r="K77" i="5"/>
  <c r="K76" i="5"/>
  <c r="K74" i="5"/>
  <c r="K73" i="5"/>
  <c r="K72" i="5"/>
  <c r="K69" i="5"/>
  <c r="K68" i="5"/>
  <c r="K67" i="5"/>
  <c r="K66" i="5"/>
  <c r="K61" i="5"/>
  <c r="K59" i="5"/>
  <c r="K58" i="5"/>
  <c r="K55" i="5"/>
  <c r="K54" i="5"/>
  <c r="K52" i="5"/>
  <c r="K51" i="5"/>
  <c r="K50" i="5"/>
  <c r="K47" i="5"/>
  <c r="K45" i="5"/>
  <c r="K44" i="5"/>
  <c r="K42" i="5"/>
  <c r="K40" i="5"/>
  <c r="K39" i="5"/>
  <c r="K38" i="5"/>
  <c r="K37" i="5"/>
  <c r="K36" i="5"/>
  <c r="K35" i="5"/>
  <c r="K34" i="5"/>
  <c r="K32" i="5"/>
  <c r="K30" i="5"/>
  <c r="K28" i="5"/>
  <c r="K26" i="5"/>
  <c r="K24" i="5"/>
  <c r="K23" i="5"/>
  <c r="K22" i="5"/>
  <c r="K21" i="5"/>
  <c r="K20" i="5"/>
  <c r="K19" i="5"/>
  <c r="K18" i="5"/>
  <c r="K17" i="5"/>
  <c r="K16" i="5"/>
  <c r="K15" i="5"/>
  <c r="K14" i="5"/>
  <c r="K13" i="5"/>
  <c r="K10" i="5"/>
  <c r="K9" i="5"/>
  <c r="K8" i="5"/>
  <c r="K7" i="5"/>
  <c r="K5" i="5"/>
  <c r="K4" i="5"/>
  <c r="K3" i="5"/>
  <c r="K2" i="5"/>
  <c r="U10" i="5"/>
  <c r="S10" i="5"/>
  <c r="F4" i="6"/>
  <c r="F3" i="6"/>
  <c r="F2" i="6"/>
  <c r="R19" i="7"/>
  <c r="R18" i="7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2" i="7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2" i="5"/>
  <c r="I85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2" i="5"/>
  <c r="D6" i="6"/>
  <c r="E2" i="6" s="1"/>
  <c r="BJ86" i="12" l="1"/>
  <c r="BH86" i="12"/>
  <c r="BL86" i="12"/>
  <c r="CK86" i="12"/>
  <c r="CG86" i="12"/>
  <c r="CI86" i="12"/>
  <c r="CE86" i="12"/>
  <c r="CF86" i="12"/>
  <c r="CH86" i="12"/>
  <c r="BG86" i="12"/>
  <c r="BT86" i="12"/>
  <c r="CJ86" i="12"/>
  <c r="CD86" i="12"/>
  <c r="BF86" i="12"/>
  <c r="CC86" i="12"/>
  <c r="CN86" i="12"/>
  <c r="BX86" i="12"/>
  <c r="CB86" i="12"/>
  <c r="BR86" i="12"/>
  <c r="BW86" i="12"/>
  <c r="CA86" i="12"/>
  <c r="BI86" i="12"/>
  <c r="BQ86" i="12"/>
  <c r="BZ86" i="12"/>
  <c r="BP86" i="12"/>
  <c r="BY86" i="12"/>
  <c r="BO86" i="12"/>
  <c r="BN86" i="12"/>
  <c r="BM86" i="12"/>
  <c r="CM86" i="12"/>
  <c r="CL86" i="12"/>
  <c r="BS86" i="12"/>
  <c r="BK86" i="12"/>
  <c r="K2" i="12"/>
  <c r="AL143" i="13"/>
  <c r="AJ143" i="13"/>
  <c r="AM143" i="13"/>
  <c r="AI143" i="13"/>
  <c r="AE143" i="13"/>
  <c r="AH143" i="13"/>
  <c r="AC143" i="13"/>
  <c r="AD143" i="13"/>
  <c r="AV143" i="13"/>
  <c r="AF143" i="13"/>
  <c r="AK143" i="13"/>
  <c r="AN143" i="13"/>
  <c r="AG143" i="13"/>
  <c r="AQ143" i="13"/>
  <c r="AP143" i="13"/>
  <c r="G13" i="12"/>
  <c r="G14" i="12"/>
  <c r="G6" i="12"/>
  <c r="G15" i="12"/>
  <c r="G16" i="12"/>
  <c r="G17" i="12"/>
  <c r="G4" i="12"/>
  <c r="G7" i="12"/>
  <c r="G12" i="12"/>
  <c r="AU143" i="13"/>
  <c r="AT143" i="13"/>
  <c r="AS143" i="13"/>
  <c r="AR143" i="13"/>
  <c r="AO143" i="13"/>
  <c r="G2" i="12"/>
  <c r="G3" i="12"/>
  <c r="G5" i="12"/>
  <c r="C9" i="12"/>
  <c r="D9" i="12" s="1"/>
  <c r="C8" i="12"/>
  <c r="D8" i="12" s="1"/>
  <c r="C7" i="12"/>
  <c r="D7" i="12" s="1"/>
  <c r="C6" i="12"/>
  <c r="D6" i="12" s="1"/>
  <c r="C20" i="12"/>
  <c r="D20" i="12" s="1"/>
  <c r="C21" i="12"/>
  <c r="D21" i="12" s="1"/>
  <c r="C4" i="12"/>
  <c r="D4" i="12" s="1"/>
  <c r="C19" i="12"/>
  <c r="D19" i="12" s="1"/>
  <c r="C18" i="12"/>
  <c r="D18" i="12" s="1"/>
  <c r="C12" i="12"/>
  <c r="D12" i="12" s="1"/>
  <c r="C5" i="12"/>
  <c r="D5" i="12" s="1"/>
  <c r="C17" i="12"/>
  <c r="D17" i="12" s="1"/>
  <c r="C3" i="12"/>
  <c r="D3" i="12" s="1"/>
  <c r="B21" i="12"/>
  <c r="C2" i="12"/>
  <c r="D2" i="12" s="1"/>
  <c r="B10" i="12"/>
  <c r="C10" i="12"/>
  <c r="D10" i="12" s="1"/>
  <c r="B11" i="12"/>
  <c r="C11" i="12"/>
  <c r="D11" i="12" s="1"/>
  <c r="B12" i="12"/>
  <c r="B13" i="12"/>
  <c r="C13" i="12"/>
  <c r="D13" i="12" s="1"/>
  <c r="B14" i="12"/>
  <c r="C14" i="12"/>
  <c r="D14" i="12" s="1"/>
  <c r="B15" i="12"/>
  <c r="C15" i="12"/>
  <c r="D15" i="12" s="1"/>
  <c r="B16" i="12"/>
  <c r="C16" i="12"/>
  <c r="D16" i="12" s="1"/>
  <c r="B17" i="12"/>
  <c r="B2" i="12"/>
  <c r="B3" i="12"/>
  <c r="B18" i="12"/>
  <c r="B4" i="12"/>
  <c r="B5" i="12"/>
  <c r="B19" i="12"/>
  <c r="B6" i="12"/>
  <c r="B7" i="12"/>
  <c r="B20" i="12"/>
  <c r="B8" i="12"/>
  <c r="B9" i="12"/>
  <c r="D5" i="10"/>
  <c r="D4" i="10"/>
  <c r="E3" i="10"/>
  <c r="S3" i="5"/>
  <c r="S7" i="5"/>
  <c r="E4" i="6"/>
  <c r="E3" i="6"/>
  <c r="E5" i="6"/>
  <c r="E6" i="6"/>
  <c r="S2" i="5"/>
  <c r="S6" i="5"/>
  <c r="U2" i="5" l="1"/>
  <c r="U3" i="5" s="1"/>
  <c r="U6" i="5"/>
  <c r="U7" i="5" s="1"/>
  <c r="AC1" i="13"/>
  <c r="AC1" i="13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<sst xmlns="http://schemas.openxmlformats.org/spreadsheetml/2006/main" count="1296" uniqueCount="194">
  <si>
    <t>security_name</t>
  </si>
  <si>
    <t>ann_date</t>
  </si>
  <si>
    <t>next_ann_date</t>
  </si>
  <si>
    <t>surprise</t>
  </si>
  <si>
    <t>retrace_date</t>
  </si>
  <si>
    <t>trough_date</t>
  </si>
  <si>
    <t>trough_loss</t>
  </si>
  <si>
    <t>peak_date</t>
  </si>
  <si>
    <t>peak_gain</t>
  </si>
  <si>
    <t>full_time_peak_date</t>
  </si>
  <si>
    <t>full_time_peak_gain</t>
  </si>
  <si>
    <t>day0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</si>
  <si>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</si>
  <si>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</si>
  <si>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</si>
  <si>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</si>
  <si>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</si>
  <si>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</si>
  <si>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</si>
  <si>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</si>
  <si>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</si>
  <si>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</si>
  <si>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</si>
  <si>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</si>
  <si>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</si>
  <si>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</si>
  <si>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</si>
  <si>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</si>
  <si>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</si>
  <si>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</si>
  <si>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</si>
  <si>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</si>
  <si>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</si>
  <si>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</si>
  <si>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</si>
  <si>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</si>
  <si>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</si>
  <si>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</si>
  <si>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</si>
  <si>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</si>
  <si>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</si>
  <si>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</si>
  <si>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</si>
  <si>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</si>
  <si>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day33</t>
  </si>
  <si>
    <t>day34</t>
  </si>
  <si>
    <t>day35</t>
  </si>
  <si>
    <t>day36</t>
  </si>
  <si>
    <t>day37</t>
  </si>
  <si>
    <t>day38</t>
  </si>
  <si>
    <t>day39</t>
  </si>
  <si>
    <t>day40</t>
  </si>
  <si>
    <t>day41</t>
  </si>
  <si>
    <t>day42</t>
  </si>
  <si>
    <t>day43</t>
  </si>
  <si>
    <t>day44</t>
  </si>
  <si>
    <t>day45</t>
  </si>
  <si>
    <t>day46</t>
  </si>
  <si>
    <t>day47</t>
  </si>
  <si>
    <t>day48</t>
  </si>
  <si>
    <t>day49</t>
  </si>
  <si>
    <t>day50</t>
  </si>
  <si>
    <t>day51</t>
  </si>
  <si>
    <t>day52</t>
  </si>
  <si>
    <t>day53</t>
  </si>
  <si>
    <t>day54</t>
  </si>
  <si>
    <t>day55</t>
  </si>
  <si>
    <t>day56</t>
  </si>
  <si>
    <t>day57</t>
  </si>
  <si>
    <t>day58</t>
  </si>
  <si>
    <t>day59</t>
  </si>
  <si>
    <t>day60</t>
  </si>
  <si>
    <t>day61</t>
  </si>
  <si>
    <t>day62</t>
  </si>
  <si>
    <t>day63</t>
  </si>
  <si>
    <t>day64</t>
  </si>
  <si>
    <t>day65</t>
  </si>
  <si>
    <t>day66</t>
  </si>
  <si>
    <t>day67</t>
  </si>
  <si>
    <t>day68</t>
  </si>
  <si>
    <t>day69</t>
  </si>
  <si>
    <t>day70</t>
  </si>
  <si>
    <t>day71</t>
  </si>
  <si>
    <t>day72</t>
  </si>
  <si>
    <t>day73</t>
  </si>
  <si>
    <t>day74</t>
  </si>
  <si>
    <t>NVDA US Equity</t>
  </si>
  <si>
    <t>TXN US Equity</t>
  </si>
  <si>
    <t>QCOM US Equity</t>
  </si>
  <si>
    <t>AMD US Equity</t>
  </si>
  <si>
    <t>AMAT US Equity</t>
  </si>
  <si>
    <t>ADI US Equity</t>
  </si>
  <si>
    <t>MU US Equity</t>
  </si>
  <si>
    <t>LRCX US Equity</t>
  </si>
  <si>
    <t>INTC US Equity</t>
  </si>
  <si>
    <t>KLAC US Equity</t>
  </si>
  <si>
    <t>MRVL US Equity</t>
  </si>
  <si>
    <t>MPWR US Equity</t>
  </si>
  <si>
    <t>MCHP US Equity</t>
  </si>
  <si>
    <t>GFS US Equity</t>
  </si>
  <si>
    <t>ON US Equity</t>
  </si>
  <si>
    <t>TER US Equity</t>
  </si>
  <si>
    <t>ENTG US Equity</t>
  </si>
  <si>
    <t>COHR US Equity</t>
  </si>
  <si>
    <t>day75</t>
  </si>
  <si>
    <t>day76</t>
  </si>
  <si>
    <t>day77</t>
  </si>
  <si>
    <t>day78</t>
  </si>
  <si>
    <t>平均</t>
  </si>
  <si>
    <t>标准误差</t>
  </si>
  <si>
    <t>中位数</t>
  </si>
  <si>
    <t>众数</t>
  </si>
  <si>
    <t>标准差</t>
  </si>
  <si>
    <t>方差</t>
  </si>
  <si>
    <t>峰度</t>
  </si>
  <si>
    <t>偏度</t>
  </si>
  <si>
    <t>区域</t>
  </si>
  <si>
    <t>最小值</t>
  </si>
  <si>
    <t>最大值</t>
  </si>
  <si>
    <t>求和</t>
  </si>
  <si>
    <t>观测数</t>
  </si>
  <si>
    <t>situation 1</t>
  </si>
  <si>
    <t>situation 2</t>
  </si>
  <si>
    <t>situation 3</t>
  </si>
  <si>
    <t>situation 4</t>
  </si>
  <si>
    <t># of 4 situations</t>
  </si>
  <si>
    <t>total</t>
  </si>
  <si>
    <t>行标签</t>
  </si>
  <si>
    <t>总计</t>
  </si>
  <si>
    <t>计数项:trough_date</t>
  </si>
  <si>
    <t>计数项:peak_date</t>
  </si>
  <si>
    <t>retrace = trough</t>
  </si>
  <si>
    <t>retrace &lt;&gt; trough</t>
  </si>
  <si>
    <t>#count</t>
  </si>
  <si>
    <t>mix</t>
  </si>
  <si>
    <t>peak = full_time_peak</t>
  </si>
  <si>
    <t>peak &lt;&gt; full_time_peak</t>
  </si>
  <si>
    <t>peak - trough</t>
  </si>
  <si>
    <t>计数项:peak - trough</t>
  </si>
  <si>
    <t>trough = 2,3,4,5</t>
  </si>
  <si>
    <t>up day 1</t>
  </si>
  <si>
    <t>down day 1</t>
  </si>
  <si>
    <t>situation</t>
  </si>
  <si>
    <t>peak day is really on 18,19,20?</t>
  </si>
  <si>
    <t>#peak day on 18,29,20</t>
  </si>
  <si>
    <t>peak day +-2</t>
  </si>
  <si>
    <t>gain_increase</t>
  </si>
  <si>
    <t>day1 gain</t>
  </si>
  <si>
    <t>trough loss</t>
  </si>
  <si>
    <t>trough to day20 gain</t>
  </si>
  <si>
    <t>day0-day20 return</t>
  </si>
  <si>
    <t>trough date 2-5</t>
  </si>
  <si>
    <t>trough date 6-10</t>
  </si>
  <si>
    <t>trough date2-10</t>
  </si>
  <si>
    <t>buy date</t>
  </si>
  <si>
    <t>day1-day20 return</t>
  </si>
  <si>
    <t>average return (day x - day 20)</t>
  </si>
  <si>
    <t>mix of positive return</t>
  </si>
  <si>
    <t>mix of negative return</t>
  </si>
  <si>
    <t>average return (day x - day 10)</t>
  </si>
  <si>
    <t>0-1 return</t>
  </si>
  <si>
    <t>average return (day 0 - day 1)</t>
  </si>
  <si>
    <t>return 0-1</t>
  </si>
  <si>
    <t>average return (day 5 - day x)</t>
  </si>
  <si>
    <t>average return (day x - day 5)</t>
  </si>
  <si>
    <t>x-20</t>
  </si>
  <si>
    <t>5-x</t>
  </si>
  <si>
    <t>average return (day 2 - day x)</t>
  </si>
  <si>
    <t>2-x</t>
  </si>
  <si>
    <t>average return (day 10 - day x)</t>
  </si>
  <si>
    <t>10-x</t>
  </si>
  <si>
    <t>average return day 1-trough loss</t>
  </si>
  <si>
    <t>average return day 0-1</t>
  </si>
  <si>
    <t>average return trough-day20</t>
  </si>
  <si>
    <t>average return day0-day20</t>
  </si>
  <si>
    <t>average return day1-day20</t>
  </si>
  <si>
    <t>return</t>
  </si>
  <si>
    <t>situation explanation</t>
  </si>
  <si>
    <t>Beat -&gt; up day1 -&gt; decline below day1 -&gt; rebound over day 1</t>
  </si>
  <si>
    <t>Beat -&gt; up day1 -&gt; stay decline below day1</t>
  </si>
  <si>
    <t>Beat -&gt; up day1 -&gt;stay up day 1</t>
  </si>
  <si>
    <t>Beat -&gt; down day1</t>
  </si>
  <si>
    <t>mix of Beat situations</t>
  </si>
  <si>
    <t>mix of Beat Up situations</t>
  </si>
  <si>
    <t>Trough_date</t>
  </si>
  <si>
    <t>Summary</t>
  </si>
  <si>
    <t>share</t>
  </si>
  <si>
    <t>Trough Date</t>
  </si>
  <si>
    <t>average return (day 0 - day x)</t>
  </si>
  <si>
    <t>0-x</t>
  </si>
  <si>
    <t>min</t>
  </si>
  <si>
    <t>max</t>
  </si>
  <si>
    <t>median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</si>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</sst>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%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i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2" xfId="0" applyBorder="1"/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Continuous"/>
    </xf>
    <xf numFmtId="10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3" fillId="0" borderId="4" xfId="0" applyFont="1" applyBorder="1" applyAlignment="1">
      <alignment horizontal="center" vertical="top"/>
    </xf>
    <xf numFmtId="0" fontId="0" fillId="0" borderId="6" xfId="0" applyBorder="1" applyAlignment="1">
      <alignment horizontal="center"/>
    </xf>
    <xf numFmtId="165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pivotButton="1" applyAlignment="1">
      <alignment horizontal="center"/>
    </xf>
    <xf numFmtId="0" fontId="3" fillId="0" borderId="0" xfId="0" applyFont="1" applyAlignment="1">
      <alignment horizontal="center" vertical="top"/>
    </xf>
    <xf numFmtId="165" fontId="0" fillId="0" borderId="0" xfId="0" applyNumberFormat="1"/>
    <xf numFmtId="0" fontId="3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165" fontId="0" fillId="0" borderId="1" xfId="0" applyNumberFormat="1" applyBorder="1" applyAlignment="1">
      <alignment horizontal="center"/>
    </xf>
    <xf numFmtId="165" fontId="4" fillId="0" borderId="1" xfId="0" applyNumberFormat="1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/>
    </xf>
    <xf numFmtId="0" fontId="0" fillId="2" borderId="0" xfId="0" applyFill="1"/>
    <xf numFmtId="10" fontId="0" fillId="2" borderId="0" xfId="0" applyNumberFormat="1" applyFill="1"/>
    <xf numFmtId="16" fontId="0" fillId="0" borderId="0" xfId="0" applyNumberFormat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165" fontId="0" fillId="0" borderId="17" xfId="0" applyNumberFormat="1" applyBorder="1" applyAlignment="1">
      <alignment horizontal="center"/>
    </xf>
    <xf numFmtId="165" fontId="4" fillId="0" borderId="7" xfId="0" applyNumberFormat="1" applyFont="1" applyBorder="1" applyAlignment="1">
      <alignment horizontal="center"/>
    </xf>
    <xf numFmtId="165" fontId="4" fillId="0" borderId="6" xfId="0" applyNumberFormat="1" applyFont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4" borderId="14" xfId="0" applyFont="1" applyFill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常规" xfId="0" builtinId="0"/>
  </cellStyles>
  <dxfs count="12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4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3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Mix</a:t>
            </a:r>
            <a:r>
              <a:rPr lang="en-US" altLang="zh-CN" baseline="0"/>
              <a:t> of the four situations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29D-4802-9872-E2AD00F8BE1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29D-4802-9872-E2AD00F8BE1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29D-4802-9872-E2AD00F8BE1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29D-4802-9872-E2AD00F8BE1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summary!$B$2:$B$5</c:f>
              <c:strCache>
                <c:ptCount val="4"/>
                <c:pt idx="0">
                  <c:v>situation 1</c:v>
                </c:pt>
                <c:pt idx="1">
                  <c:v>situation 2</c:v>
                </c:pt>
                <c:pt idx="2">
                  <c:v>situation 3</c:v>
                </c:pt>
                <c:pt idx="3">
                  <c:v>situation 4</c:v>
                </c:pt>
              </c:strCache>
            </c:strRef>
          </c:cat>
          <c:val>
            <c:numRef>
              <c:f>summary!$D$2:$D$5</c:f>
              <c:numCache>
                <c:formatCode>General</c:formatCode>
                <c:ptCount val="4"/>
                <c:pt idx="0">
                  <c:v>84</c:v>
                </c:pt>
                <c:pt idx="1">
                  <c:v>28</c:v>
                </c:pt>
                <c:pt idx="2">
                  <c:v>29</c:v>
                </c:pt>
                <c:pt idx="3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B0-4B1D-8A8F-79CC3C0CB538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[Beat Analysis mixed Semiconductor 10.0beat 20days V1.xlsx]analysis!数据透视表5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Distribution</a:t>
            </a:r>
            <a:r>
              <a:rPr lang="en-US" altLang="zh-CN" baseline="0"/>
              <a:t> of Trough 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analysis!$S$19</c:f>
              <c:strCache>
                <c:ptCount val="1"/>
                <c:pt idx="0">
                  <c:v>汇总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analysis!$R$20:$R$35</c:f>
              <c:strCache>
                <c:ptCount val="1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15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</c:strCache>
            </c:strRef>
          </c:cat>
          <c:val>
            <c:numRef>
              <c:f>analysis!$S$20:$S$35</c:f>
              <c:numCache>
                <c:formatCode>General</c:formatCode>
                <c:ptCount val="15"/>
                <c:pt idx="0">
                  <c:v>25</c:v>
                </c:pt>
                <c:pt idx="1">
                  <c:v>10</c:v>
                </c:pt>
                <c:pt idx="2">
                  <c:v>12</c:v>
                </c:pt>
                <c:pt idx="3">
                  <c:v>10</c:v>
                </c:pt>
                <c:pt idx="4">
                  <c:v>3</c:v>
                </c:pt>
                <c:pt idx="5">
                  <c:v>5</c:v>
                </c:pt>
                <c:pt idx="6">
                  <c:v>3</c:v>
                </c:pt>
                <c:pt idx="7">
                  <c:v>7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E7D-467A-9ADD-78E5EE23589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697879375"/>
        <c:axId val="1697862575"/>
      </c:barChart>
      <c:catAx>
        <c:axId val="1697879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7862575"/>
        <c:crosses val="autoZero"/>
        <c:auto val="1"/>
        <c:lblAlgn val="ctr"/>
        <c:lblOffset val="100"/>
        <c:noMultiLvlLbl val="0"/>
      </c:catAx>
      <c:valAx>
        <c:axId val="169786257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6978793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[Beat Analysis mixed Semiconductor 10.0beat 20days V1.xlsx]analysis!数据透视表8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Distribution</a:t>
            </a:r>
            <a:r>
              <a:rPr lang="en-US" altLang="zh-CN" baseline="0"/>
              <a:t> of Peak Date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 alt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analysis!$S$37</c:f>
              <c:strCache>
                <c:ptCount val="1"/>
                <c:pt idx="0">
                  <c:v>汇总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analysis!$R$38:$R$56</c:f>
              <c:strCache>
                <c:ptCount val="1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</c:strCache>
            </c:strRef>
          </c:cat>
          <c:val>
            <c:numRef>
              <c:f>analysis!$S$38:$S$56</c:f>
              <c:numCache>
                <c:formatCode>General</c:formatCode>
                <c:ptCount val="18"/>
                <c:pt idx="0">
                  <c:v>1</c:v>
                </c:pt>
                <c:pt idx="1">
                  <c:v>4</c:v>
                </c:pt>
                <c:pt idx="2">
                  <c:v>3</c:v>
                </c:pt>
                <c:pt idx="3">
                  <c:v>7</c:v>
                </c:pt>
                <c:pt idx="4">
                  <c:v>2</c:v>
                </c:pt>
                <c:pt idx="5">
                  <c:v>4</c:v>
                </c:pt>
                <c:pt idx="6">
                  <c:v>2</c:v>
                </c:pt>
                <c:pt idx="7">
                  <c:v>5</c:v>
                </c:pt>
                <c:pt idx="8">
                  <c:v>2</c:v>
                </c:pt>
                <c:pt idx="9">
                  <c:v>5</c:v>
                </c:pt>
                <c:pt idx="10">
                  <c:v>4</c:v>
                </c:pt>
                <c:pt idx="11">
                  <c:v>1</c:v>
                </c:pt>
                <c:pt idx="12">
                  <c:v>2</c:v>
                </c:pt>
                <c:pt idx="13">
                  <c:v>4</c:v>
                </c:pt>
                <c:pt idx="14">
                  <c:v>2</c:v>
                </c:pt>
                <c:pt idx="15">
                  <c:v>9</c:v>
                </c:pt>
                <c:pt idx="16">
                  <c:v>11</c:v>
                </c:pt>
                <c:pt idx="17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AB-4D7E-A338-2638F2B7ED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7866895"/>
        <c:axId val="1697874095"/>
      </c:barChart>
      <c:catAx>
        <c:axId val="1697866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7874095"/>
        <c:crosses val="autoZero"/>
        <c:auto val="1"/>
        <c:lblAlgn val="ctr"/>
        <c:lblOffset val="100"/>
        <c:noMultiLvlLbl val="0"/>
      </c:catAx>
      <c:valAx>
        <c:axId val="1697874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78668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Distribution</a:t>
            </a:r>
            <a:r>
              <a:rPr lang="en-US" altLang="ja-JP" baseline="0"/>
              <a:t> of Trough 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analysis!$U$19</c:f>
              <c:strCache>
                <c:ptCount val="1"/>
                <c:pt idx="0">
                  <c:v>Trough_date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analysis!$T$20:$T$34</c:f>
              <c:numCache>
                <c:formatCode>General</c:formatCode>
                <c:ptCount val="1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15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</c:numCache>
            </c:numRef>
          </c:cat>
          <c:val>
            <c:numRef>
              <c:f>analysis!$U$20:$U$34</c:f>
              <c:numCache>
                <c:formatCode>General</c:formatCode>
                <c:ptCount val="15"/>
                <c:pt idx="0">
                  <c:v>25</c:v>
                </c:pt>
                <c:pt idx="1">
                  <c:v>10</c:v>
                </c:pt>
                <c:pt idx="2">
                  <c:v>12</c:v>
                </c:pt>
                <c:pt idx="3">
                  <c:v>10</c:v>
                </c:pt>
                <c:pt idx="4">
                  <c:v>3</c:v>
                </c:pt>
                <c:pt idx="5">
                  <c:v>5</c:v>
                </c:pt>
                <c:pt idx="6">
                  <c:v>3</c:v>
                </c:pt>
                <c:pt idx="7">
                  <c:v>7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DC-45C6-8F85-BE06C4178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25860831"/>
        <c:axId val="125861311"/>
      </c:barChart>
      <c:lineChart>
        <c:grouping val="standard"/>
        <c:varyColors val="0"/>
        <c:ser>
          <c:idx val="1"/>
          <c:order val="1"/>
          <c:tx>
            <c:strRef>
              <c:f>analysis!$V$19</c:f>
              <c:strCache>
                <c:ptCount val="1"/>
                <c:pt idx="0">
                  <c:v>Summary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analysis!$V$20:$V$34</c:f>
              <c:numCache>
                <c:formatCode>General</c:formatCode>
                <c:ptCount val="15"/>
                <c:pt idx="0">
                  <c:v>25</c:v>
                </c:pt>
                <c:pt idx="1">
                  <c:v>35</c:v>
                </c:pt>
                <c:pt idx="2">
                  <c:v>47</c:v>
                </c:pt>
                <c:pt idx="3">
                  <c:v>57</c:v>
                </c:pt>
                <c:pt idx="4">
                  <c:v>60</c:v>
                </c:pt>
                <c:pt idx="5">
                  <c:v>65</c:v>
                </c:pt>
                <c:pt idx="6">
                  <c:v>68</c:v>
                </c:pt>
                <c:pt idx="7">
                  <c:v>75</c:v>
                </c:pt>
                <c:pt idx="8">
                  <c:v>77</c:v>
                </c:pt>
                <c:pt idx="9">
                  <c:v>78</c:v>
                </c:pt>
                <c:pt idx="10">
                  <c:v>79</c:v>
                </c:pt>
                <c:pt idx="11">
                  <c:v>80</c:v>
                </c:pt>
                <c:pt idx="12">
                  <c:v>81</c:v>
                </c:pt>
                <c:pt idx="13">
                  <c:v>82</c:v>
                </c:pt>
                <c:pt idx="14">
                  <c:v>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DC-45C6-8F85-BE06C4178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3205007"/>
        <c:axId val="503201167"/>
      </c:lineChart>
      <c:catAx>
        <c:axId val="125860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61311"/>
        <c:crosses val="autoZero"/>
        <c:auto val="1"/>
        <c:lblAlgn val="ctr"/>
        <c:lblOffset val="100"/>
        <c:noMultiLvlLbl val="0"/>
      </c:catAx>
      <c:valAx>
        <c:axId val="125861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200"/>
                  <a:t>Number of Troughs</a:t>
                </a:r>
                <a:endParaRPr lang="ja-JP" alt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 alt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60831"/>
        <c:crosses val="autoZero"/>
        <c:crossBetween val="between"/>
      </c:valAx>
      <c:valAx>
        <c:axId val="503201167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200"/>
                  <a:t>cumulative number of Troughs</a:t>
                </a:r>
                <a:endParaRPr lang="ja-JP" altLang="en-US" sz="1200"/>
              </a:p>
            </c:rich>
          </c:tx>
          <c:layout>
            <c:manualLayout>
              <c:xMode val="edge"/>
              <c:yMode val="edge"/>
              <c:x val="0.92797435897435898"/>
              <c:y val="0.169881109299296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 alt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205007"/>
        <c:crosses val="max"/>
        <c:crossBetween val="between"/>
      </c:valAx>
      <c:catAx>
        <c:axId val="503205007"/>
        <c:scaling>
          <c:orientation val="minMax"/>
        </c:scaling>
        <c:delete val="1"/>
        <c:axPos val="b"/>
        <c:majorTickMark val="out"/>
        <c:minorTickMark val="none"/>
        <c:tickLblPos val="nextTo"/>
        <c:crossAx val="50320116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[Beat Analysis mixed Semiconductor 10.0beat 20days V1.xlsx]analysis on trough date2345!数据透视表9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peak</a:t>
            </a:r>
            <a:r>
              <a:rPr lang="en-US" altLang="zh-CN" baseline="0"/>
              <a:t> - trough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 alt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'analysis on trough date2345'!$N$1</c:f>
              <c:strCache>
                <c:ptCount val="1"/>
                <c:pt idx="0">
                  <c:v>汇总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'analysis on trough date2345'!$M$2:$M$19</c:f>
              <c:strCach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</c:strCache>
            </c:strRef>
          </c:cat>
          <c:val>
            <c:numRef>
              <c:f>'analysis on trough date2345'!$N$2:$N$19</c:f>
              <c:numCache>
                <c:formatCode>General</c:formatCode>
                <c:ptCount val="17"/>
                <c:pt idx="0">
                  <c:v>3</c:v>
                </c:pt>
                <c:pt idx="1">
                  <c:v>5</c:v>
                </c:pt>
                <c:pt idx="2">
                  <c:v>4</c:v>
                </c:pt>
                <c:pt idx="3">
                  <c:v>6</c:v>
                </c:pt>
                <c:pt idx="4">
                  <c:v>3</c:v>
                </c:pt>
                <c:pt idx="5">
                  <c:v>6</c:v>
                </c:pt>
                <c:pt idx="6">
                  <c:v>1</c:v>
                </c:pt>
                <c:pt idx="7">
                  <c:v>3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4</c:v>
                </c:pt>
                <c:pt idx="13">
                  <c:v>2</c:v>
                </c:pt>
                <c:pt idx="14">
                  <c:v>8</c:v>
                </c:pt>
                <c:pt idx="15">
                  <c:v>3</c:v>
                </c:pt>
                <c:pt idx="1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29D-48D1-9F15-4F72DB4609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30903423"/>
        <c:axId val="1630906783"/>
      </c:barChart>
      <c:catAx>
        <c:axId val="1630903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0906783"/>
        <c:crosses val="autoZero"/>
        <c:auto val="1"/>
        <c:lblAlgn val="ctr"/>
        <c:lblOffset val="100"/>
        <c:noMultiLvlLbl val="0"/>
      </c:catAx>
      <c:valAx>
        <c:axId val="1630906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09034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[Beat Analysis mixed Semiconductor 10.0beat 20days V1.xlsx]analysis on trough date2345!数据透视表10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Peak date</a:t>
            </a:r>
            <a:r>
              <a:rPr lang="en-US" altLang="zh-CN" baseline="0"/>
              <a:t> when trough date is 2,3,4,5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 alt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'analysis on trough date2345'!$N$37</c:f>
              <c:strCache>
                <c:ptCount val="1"/>
                <c:pt idx="0">
                  <c:v>汇总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'analysis on trough date2345'!$M$38:$M$56</c:f>
              <c:strCache>
                <c:ptCount val="1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</c:strCache>
            </c:strRef>
          </c:cat>
          <c:val>
            <c:numRef>
              <c:f>'analysis on trough date2345'!$N$38:$N$56</c:f>
              <c:numCache>
                <c:formatCode>General</c:formatCode>
                <c:ptCount val="18"/>
                <c:pt idx="0">
                  <c:v>1</c:v>
                </c:pt>
                <c:pt idx="1">
                  <c:v>4</c:v>
                </c:pt>
                <c:pt idx="2">
                  <c:v>3</c:v>
                </c:pt>
                <c:pt idx="3">
                  <c:v>7</c:v>
                </c:pt>
                <c:pt idx="4">
                  <c:v>2</c:v>
                </c:pt>
                <c:pt idx="5">
                  <c:v>4</c:v>
                </c:pt>
                <c:pt idx="6">
                  <c:v>2</c:v>
                </c:pt>
                <c:pt idx="7">
                  <c:v>4</c:v>
                </c:pt>
                <c:pt idx="8">
                  <c:v>1</c:v>
                </c:pt>
                <c:pt idx="9">
                  <c:v>3</c:v>
                </c:pt>
                <c:pt idx="10">
                  <c:v>2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7</c:v>
                </c:pt>
                <c:pt idx="16">
                  <c:v>5</c:v>
                </c:pt>
                <c:pt idx="17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6F-4CDD-B470-E6E6E744FA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4964639"/>
        <c:axId val="1774949279"/>
      </c:barChart>
      <c:catAx>
        <c:axId val="1774964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4949279"/>
        <c:crosses val="autoZero"/>
        <c:auto val="1"/>
        <c:lblAlgn val="ctr"/>
        <c:lblOffset val="100"/>
        <c:noMultiLvlLbl val="0"/>
      </c:catAx>
      <c:valAx>
        <c:axId val="1774949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4964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/>
                <a:ea typeface="宋体" panose="02010600030101010101" pitchFamily="2" charset="-122"/>
              </a:rPr>
              <a:t>The</a:t>
            </a:r>
            <a:r>
              <a:rPr lang="zh-CN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/>
                <a:ea typeface="宋体" panose="02010600030101010101" pitchFamily="2" charset="-122"/>
              </a:rPr>
              <a:t> </a:t>
            </a: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/>
                <a:ea typeface="宋体" panose="02010600030101010101" pitchFamily="2" charset="-122"/>
              </a:rPr>
              <a:t>distribution</a:t>
            </a:r>
            <a:r>
              <a:rPr lang="zh-CN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/>
                <a:ea typeface="宋体" panose="02010600030101010101" pitchFamily="2" charset="-122"/>
              </a:rPr>
              <a:t> </a:t>
            </a: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/>
                <a:ea typeface="宋体" panose="02010600030101010101" pitchFamily="2" charset="-122"/>
              </a:rPr>
              <a:t>of Peak Gain</a:t>
            </a:r>
            <a:r>
              <a:rPr lang="zh-CN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/>
                <a:ea typeface="宋体" panose="02010600030101010101" pitchFamily="2" charset="-122"/>
              </a:rPr>
              <a:t> </a:t>
            </a:r>
          </a:p>
        </cx:rich>
      </cx:tx>
    </cx:title>
    <cx:plotArea>
      <cx:plotAreaRegion>
        <cx:series layoutId="clusteredColumn" uniqueId="{68047540-E218-4E6A-B4EA-BA6A0B55300D}">
          <cx:dataLabels pos="inEnd">
            <cx:visibility seriesName="0" categoryName="0" value="1"/>
          </cx:dataLabels>
          <cx:dataId val="0"/>
          <cx:layoutPr>
            <cx:binning intervalClosed="r">
              <cx:binSize val="0.020000000000000004"/>
            </cx:binning>
          </cx:layoutPr>
        </cx:series>
      </cx:plotAreaRegion>
      <cx:axis id="0">
        <cx:catScaling gapWidth="0"/>
        <cx:majorTickMarks type="out"/>
        <cx:tickLabels/>
      </cx:axis>
      <cx:axis id="1">
        <cx:valScaling/>
        <cx:majorTickMarks type="out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/>
                <a:ea typeface="宋体" panose="02010600030101010101" pitchFamily="2" charset="-122"/>
              </a:rPr>
              <a:t>The distribution of Trough Loss</a:t>
            </a:r>
            <a:endPara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  <a:ea typeface="宋体" panose="02010600030101010101" pitchFamily="2" charset="-122"/>
            </a:endParaRPr>
          </a:p>
        </cx:rich>
      </cx:tx>
    </cx:title>
    <cx:plotArea>
      <cx:plotAreaRegion>
        <cx:series layoutId="clusteredColumn" uniqueId="{0CCB8232-596A-4C85-AA66-F78F0558800B}">
          <cx:dataLabels pos="inEnd">
            <cx:visibility seriesName="0" categoryName="0" value="1"/>
          </cx:dataLabels>
          <cx:dataId val="0"/>
          <cx:layoutPr>
            <cx:binning intervalClosed="r">
              <cx:binSize val="0.020000000000000004"/>
            </cx:binning>
          </cx:layoutPr>
        </cx:series>
      </cx:plotAreaRegion>
      <cx:axis id="0">
        <cx:catScaling gapWidth="0"/>
        <cx:majorTickMarks type="out"/>
        <cx:tickLabels/>
      </cx:axis>
      <cx:axis id="1">
        <cx:valScaling/>
        <cx:majorTickMarks type="out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chart" Target="../charts/chart4.xml"/><Relationship Id="rId4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266699</xdr:colOff>
      <xdr:row>1</xdr:row>
      <xdr:rowOff>16191</xdr:rowOff>
    </xdr:from>
    <xdr:to>
      <xdr:col>16</xdr:col>
      <xdr:colOff>295274</xdr:colOff>
      <xdr:row>14</xdr:row>
      <xdr:rowOff>66674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15C7E298-B5AC-1E53-B230-4025F3EA27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381000</xdr:colOff>
      <xdr:row>17</xdr:row>
      <xdr:rowOff>11688</xdr:rowOff>
    </xdr:from>
    <xdr:to>
      <xdr:col>32</xdr:col>
      <xdr:colOff>396587</xdr:colOff>
      <xdr:row>35</xdr:row>
      <xdr:rowOff>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58E2805E-EE18-EAEB-47C2-79DB379FF3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409575</xdr:colOff>
      <xdr:row>36</xdr:row>
      <xdr:rowOff>4762</xdr:rowOff>
    </xdr:from>
    <xdr:to>
      <xdr:col>28</xdr:col>
      <xdr:colOff>104775</xdr:colOff>
      <xdr:row>57</xdr:row>
      <xdr:rowOff>19050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A20F52F9-9BB1-936F-1E81-859A35E37D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390524</xdr:colOff>
      <xdr:row>58</xdr:row>
      <xdr:rowOff>80961</xdr:rowOff>
    </xdr:from>
    <xdr:to>
      <xdr:col>17</xdr:col>
      <xdr:colOff>1657349</xdr:colOff>
      <xdr:row>72</xdr:row>
      <xdr:rowOff>161924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图表 6">
              <a:extLst>
                <a:ext uri="{FF2B5EF4-FFF2-40B4-BE49-F238E27FC236}">
                  <a16:creationId xmlns:a16="http://schemas.microsoft.com/office/drawing/2014/main" id="{10F78A25-3873-5CDF-9B1D-177D5DDD1B9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953874" y="11177586"/>
              <a:ext cx="6124575" cy="27479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11</xdr:col>
      <xdr:colOff>381000</xdr:colOff>
      <xdr:row>73</xdr:row>
      <xdr:rowOff>80962</xdr:rowOff>
    </xdr:from>
    <xdr:to>
      <xdr:col>20</xdr:col>
      <xdr:colOff>857251</xdr:colOff>
      <xdr:row>87</xdr:row>
      <xdr:rowOff>157162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图表 7">
              <a:extLst>
                <a:ext uri="{FF2B5EF4-FFF2-40B4-BE49-F238E27FC236}">
                  <a16:creationId xmlns:a16="http://schemas.microsoft.com/office/drawing/2014/main" id="{5F6FFDC5-6450-F8C9-3EE9-74A02B56550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944350" y="14035087"/>
              <a:ext cx="9925051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28</xdr:col>
      <xdr:colOff>314325</xdr:colOff>
      <xdr:row>12</xdr:row>
      <xdr:rowOff>90486</xdr:rowOff>
    </xdr:from>
    <xdr:to>
      <xdr:col>36</xdr:col>
      <xdr:colOff>390525</xdr:colOff>
      <xdr:row>28</xdr:row>
      <xdr:rowOff>95249</xdr:rowOff>
    </xdr:to>
    <xdr:graphicFrame macro="">
      <xdr:nvGraphicFramePr>
        <xdr:cNvPr id="12" name="图表 11">
          <a:extLst>
            <a:ext uri="{FF2B5EF4-FFF2-40B4-BE49-F238E27FC236}">
              <a16:creationId xmlns:a16="http://schemas.microsoft.com/office/drawing/2014/main" id="{652FFDBC-ED09-83DF-E352-B92323F074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314325</xdr:colOff>
      <xdr:row>0</xdr:row>
      <xdr:rowOff>61912</xdr:rowOff>
    </xdr:from>
    <xdr:to>
      <xdr:col>23</xdr:col>
      <xdr:colOff>161925</xdr:colOff>
      <xdr:row>14</xdr:row>
      <xdr:rowOff>138112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3B96B447-4D1A-A99A-0730-497DFCC9E2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223837</xdr:colOff>
      <xdr:row>35</xdr:row>
      <xdr:rowOff>4761</xdr:rowOff>
    </xdr:from>
    <xdr:to>
      <xdr:col>22</xdr:col>
      <xdr:colOff>552450</xdr:colOff>
      <xdr:row>49</xdr:row>
      <xdr:rowOff>85724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68347666-1F77-0FBC-15D2-47A5267F3B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ingming Xue" refreshedDate="45750.578099537037" createdVersion="8" refreshedVersion="8" minRefreshableVersion="3" recordCount="84" xr:uid="{072260A9-1E86-46D3-A95F-0CB3408CFD68}">
  <cacheSource type="worksheet">
    <worksheetSource ref="B1:B85" sheet="analysis"/>
  </cacheSource>
  <cacheFields count="1">
    <cacheField name="trough_date" numFmtId="0">
      <sharedItems containsSemiMixedTypes="0" containsString="0" containsNumber="1" containsInteger="1" minValue="2" maxValue="19" count="15">
        <n v="5"/>
        <n v="2"/>
        <n v="4"/>
        <n v="13"/>
        <n v="6"/>
        <n v="19"/>
        <n v="3"/>
        <n v="7"/>
        <n v="9"/>
        <n v="11"/>
        <n v="10"/>
        <n v="15"/>
        <n v="17"/>
        <n v="18"/>
        <n v="1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ingming Xue" refreshedDate="45750.583288425929" createdVersion="8" refreshedVersion="8" minRefreshableVersion="3" recordCount="84" xr:uid="{2C2A7F57-FB20-4D2E-BE00-CD25D24D58C0}">
  <cacheSource type="worksheet">
    <worksheetSource ref="D1:D85" sheet="analysis"/>
  </cacheSource>
  <cacheFields count="1">
    <cacheField name="peak_date" numFmtId="0">
      <sharedItems containsSemiMixedTypes="0" containsString="0" containsNumber="1" containsInteger="1" minValue="3" maxValue="20" count="18">
        <n v="11"/>
        <n v="6"/>
        <n v="17"/>
        <n v="12"/>
        <n v="18"/>
        <n v="7"/>
        <n v="10"/>
        <n v="15"/>
        <n v="20"/>
        <n v="4"/>
        <n v="19"/>
        <n v="14"/>
        <n v="8"/>
        <n v="5"/>
        <n v="13"/>
        <n v="16"/>
        <n v="9"/>
        <n v="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ingming Xue" refreshedDate="45750.592407986114" createdVersion="8" refreshedVersion="8" minRefreshableVersion="3" recordCount="57" xr:uid="{ACD6B154-7485-46E4-BCAF-FF7571133A0E}">
  <cacheSource type="worksheet">
    <worksheetSource ref="I1:I58" sheet="analysis on trough date2345"/>
  </cacheSource>
  <cacheFields count="1">
    <cacheField name="peak - trough" numFmtId="0">
      <sharedItems containsSemiMixedTypes="0" containsString="0" containsNumber="1" containsInteger="1" minValue="1" maxValue="18" count="17">
        <n v="6"/>
        <n v="4"/>
        <n v="13"/>
        <n v="8"/>
        <n v="5"/>
        <n v="16"/>
        <n v="11"/>
        <n v="2"/>
        <n v="14"/>
        <n v="18"/>
        <n v="17"/>
        <n v="15"/>
        <n v="12"/>
        <n v="7"/>
        <n v="3"/>
        <n v="9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ingming Xue" refreshedDate="45750.652154050927" createdVersion="8" refreshedVersion="8" minRefreshableVersion="3" recordCount="57" xr:uid="{A0C5BD93-3AB8-493B-B312-0206D9507A7C}">
  <cacheSource type="worksheet">
    <worksheetSource ref="D1:D58" sheet="analysis on trough date2345"/>
  </cacheSource>
  <cacheFields count="1">
    <cacheField name="peak_date" numFmtId="0">
      <sharedItems containsSemiMixedTypes="0" containsString="0" containsNumber="1" containsInteger="1" minValue="3" maxValue="20" count="18">
        <n v="11"/>
        <n v="6"/>
        <n v="17"/>
        <n v="12"/>
        <n v="7"/>
        <n v="10"/>
        <n v="18"/>
        <n v="15"/>
        <n v="4"/>
        <n v="20"/>
        <n v="19"/>
        <n v="14"/>
        <n v="8"/>
        <n v="5"/>
        <n v="13"/>
        <n v="9"/>
        <n v="3"/>
        <n v="1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4">
  <r>
    <x v="0"/>
  </r>
  <r>
    <x v="1"/>
  </r>
  <r>
    <x v="2"/>
  </r>
  <r>
    <x v="2"/>
  </r>
  <r>
    <x v="3"/>
  </r>
  <r>
    <x v="1"/>
  </r>
  <r>
    <x v="2"/>
  </r>
  <r>
    <x v="1"/>
  </r>
  <r>
    <x v="2"/>
  </r>
  <r>
    <x v="4"/>
  </r>
  <r>
    <x v="5"/>
  </r>
  <r>
    <x v="1"/>
  </r>
  <r>
    <x v="1"/>
  </r>
  <r>
    <x v="1"/>
  </r>
  <r>
    <x v="2"/>
  </r>
  <r>
    <x v="1"/>
  </r>
  <r>
    <x v="6"/>
  </r>
  <r>
    <x v="0"/>
  </r>
  <r>
    <x v="1"/>
  </r>
  <r>
    <x v="2"/>
  </r>
  <r>
    <x v="1"/>
  </r>
  <r>
    <x v="6"/>
  </r>
  <r>
    <x v="1"/>
  </r>
  <r>
    <x v="7"/>
  </r>
  <r>
    <x v="0"/>
  </r>
  <r>
    <x v="4"/>
  </r>
  <r>
    <x v="0"/>
  </r>
  <r>
    <x v="7"/>
  </r>
  <r>
    <x v="0"/>
  </r>
  <r>
    <x v="8"/>
  </r>
  <r>
    <x v="1"/>
  </r>
  <r>
    <x v="9"/>
  </r>
  <r>
    <x v="6"/>
  </r>
  <r>
    <x v="0"/>
  </r>
  <r>
    <x v="6"/>
  </r>
  <r>
    <x v="6"/>
  </r>
  <r>
    <x v="1"/>
  </r>
  <r>
    <x v="1"/>
  </r>
  <r>
    <x v="0"/>
  </r>
  <r>
    <x v="8"/>
  </r>
  <r>
    <x v="1"/>
  </r>
  <r>
    <x v="9"/>
  </r>
  <r>
    <x v="1"/>
  </r>
  <r>
    <x v="1"/>
  </r>
  <r>
    <x v="7"/>
  </r>
  <r>
    <x v="1"/>
  </r>
  <r>
    <x v="10"/>
  </r>
  <r>
    <x v="10"/>
  </r>
  <r>
    <x v="6"/>
  </r>
  <r>
    <x v="0"/>
  </r>
  <r>
    <x v="1"/>
  </r>
  <r>
    <x v="11"/>
  </r>
  <r>
    <x v="2"/>
  </r>
  <r>
    <x v="1"/>
  </r>
  <r>
    <x v="12"/>
  </r>
  <r>
    <x v="10"/>
  </r>
  <r>
    <x v="6"/>
  </r>
  <r>
    <x v="0"/>
  </r>
  <r>
    <x v="7"/>
  </r>
  <r>
    <x v="6"/>
  </r>
  <r>
    <x v="8"/>
  </r>
  <r>
    <x v="13"/>
  </r>
  <r>
    <x v="10"/>
  </r>
  <r>
    <x v="10"/>
  </r>
  <r>
    <x v="2"/>
  </r>
  <r>
    <x v="6"/>
  </r>
  <r>
    <x v="1"/>
  </r>
  <r>
    <x v="1"/>
  </r>
  <r>
    <x v="14"/>
  </r>
  <r>
    <x v="4"/>
  </r>
  <r>
    <x v="2"/>
  </r>
  <r>
    <x v="6"/>
  </r>
  <r>
    <x v="0"/>
  </r>
  <r>
    <x v="10"/>
  </r>
  <r>
    <x v="1"/>
  </r>
  <r>
    <x v="1"/>
  </r>
  <r>
    <x v="7"/>
  </r>
  <r>
    <x v="10"/>
  </r>
  <r>
    <x v="5"/>
  </r>
  <r>
    <x v="2"/>
  </r>
  <r>
    <x v="1"/>
  </r>
  <r>
    <x v="2"/>
  </r>
  <r>
    <x v="2"/>
  </r>
  <r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4">
  <r>
    <x v="0"/>
  </r>
  <r>
    <x v="1"/>
  </r>
  <r>
    <x v="2"/>
  </r>
  <r>
    <x v="3"/>
  </r>
  <r>
    <x v="4"/>
  </r>
  <r>
    <x v="5"/>
  </r>
  <r>
    <x v="6"/>
  </r>
  <r>
    <x v="4"/>
  </r>
  <r>
    <x v="7"/>
  </r>
  <r>
    <x v="8"/>
  </r>
  <r>
    <x v="8"/>
  </r>
  <r>
    <x v="1"/>
  </r>
  <r>
    <x v="1"/>
  </r>
  <r>
    <x v="9"/>
  </r>
  <r>
    <x v="4"/>
  </r>
  <r>
    <x v="8"/>
  </r>
  <r>
    <x v="8"/>
  </r>
  <r>
    <x v="8"/>
  </r>
  <r>
    <x v="10"/>
  </r>
  <r>
    <x v="6"/>
  </r>
  <r>
    <x v="1"/>
  </r>
  <r>
    <x v="8"/>
  </r>
  <r>
    <x v="11"/>
  </r>
  <r>
    <x v="2"/>
  </r>
  <r>
    <x v="3"/>
  </r>
  <r>
    <x v="0"/>
  </r>
  <r>
    <x v="6"/>
  </r>
  <r>
    <x v="6"/>
  </r>
  <r>
    <x v="12"/>
  </r>
  <r>
    <x v="3"/>
  </r>
  <r>
    <x v="9"/>
  </r>
  <r>
    <x v="8"/>
  </r>
  <r>
    <x v="13"/>
  </r>
  <r>
    <x v="14"/>
  </r>
  <r>
    <x v="10"/>
  </r>
  <r>
    <x v="3"/>
  </r>
  <r>
    <x v="6"/>
  </r>
  <r>
    <x v="13"/>
  </r>
  <r>
    <x v="12"/>
  </r>
  <r>
    <x v="3"/>
  </r>
  <r>
    <x v="9"/>
  </r>
  <r>
    <x v="8"/>
  </r>
  <r>
    <x v="9"/>
  </r>
  <r>
    <x v="4"/>
  </r>
  <r>
    <x v="10"/>
  </r>
  <r>
    <x v="12"/>
  </r>
  <r>
    <x v="8"/>
  </r>
  <r>
    <x v="15"/>
  </r>
  <r>
    <x v="16"/>
  </r>
  <r>
    <x v="1"/>
  </r>
  <r>
    <x v="17"/>
  </r>
  <r>
    <x v="4"/>
  </r>
  <r>
    <x v="4"/>
  </r>
  <r>
    <x v="4"/>
  </r>
  <r>
    <x v="8"/>
  </r>
  <r>
    <x v="15"/>
  </r>
  <r>
    <x v="16"/>
  </r>
  <r>
    <x v="10"/>
  </r>
  <r>
    <x v="14"/>
  </r>
  <r>
    <x v="10"/>
  </r>
  <r>
    <x v="10"/>
  </r>
  <r>
    <x v="8"/>
  </r>
  <r>
    <x v="10"/>
  </r>
  <r>
    <x v="8"/>
  </r>
  <r>
    <x v="8"/>
  </r>
  <r>
    <x v="1"/>
  </r>
  <r>
    <x v="7"/>
  </r>
  <r>
    <x v="1"/>
  </r>
  <r>
    <x v="14"/>
  </r>
  <r>
    <x v="10"/>
  </r>
  <r>
    <x v="12"/>
  </r>
  <r>
    <x v="10"/>
  </r>
  <r>
    <x v="8"/>
  </r>
  <r>
    <x v="15"/>
  </r>
  <r>
    <x v="5"/>
  </r>
  <r>
    <x v="14"/>
  </r>
  <r>
    <x v="10"/>
  </r>
  <r>
    <x v="10"/>
  </r>
  <r>
    <x v="8"/>
  </r>
  <r>
    <x v="13"/>
  </r>
  <r>
    <x v="8"/>
  </r>
  <r>
    <x v="4"/>
  </r>
  <r>
    <x v="15"/>
  </r>
  <r>
    <x v="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">
  <r>
    <x v="0"/>
  </r>
  <r>
    <x v="1"/>
  </r>
  <r>
    <x v="2"/>
  </r>
  <r>
    <x v="3"/>
  </r>
  <r>
    <x v="4"/>
  </r>
  <r>
    <x v="0"/>
  </r>
  <r>
    <x v="5"/>
  </r>
  <r>
    <x v="6"/>
  </r>
  <r>
    <x v="1"/>
  </r>
  <r>
    <x v="1"/>
  </r>
  <r>
    <x v="7"/>
  </r>
  <r>
    <x v="8"/>
  </r>
  <r>
    <x v="9"/>
  </r>
  <r>
    <x v="10"/>
  </r>
  <r>
    <x v="11"/>
  </r>
  <r>
    <x v="10"/>
  </r>
  <r>
    <x v="0"/>
  </r>
  <r>
    <x v="1"/>
  </r>
  <r>
    <x v="10"/>
  </r>
  <r>
    <x v="12"/>
  </r>
  <r>
    <x v="13"/>
  </r>
  <r>
    <x v="4"/>
  </r>
  <r>
    <x v="14"/>
  </r>
  <r>
    <x v="7"/>
  </r>
  <r>
    <x v="7"/>
  </r>
  <r>
    <x v="3"/>
  </r>
  <r>
    <x v="5"/>
  </r>
  <r>
    <x v="15"/>
  </r>
  <r>
    <x v="3"/>
  </r>
  <r>
    <x v="14"/>
  </r>
  <r>
    <x v="14"/>
  </r>
  <r>
    <x v="7"/>
  </r>
  <r>
    <x v="7"/>
  </r>
  <r>
    <x v="5"/>
  </r>
  <r>
    <x v="0"/>
  </r>
  <r>
    <x v="0"/>
  </r>
  <r>
    <x v="16"/>
  </r>
  <r>
    <x v="16"/>
  </r>
  <r>
    <x v="8"/>
  </r>
  <r>
    <x v="5"/>
  </r>
  <r>
    <x v="0"/>
  </r>
  <r>
    <x v="8"/>
  </r>
  <r>
    <x v="5"/>
  </r>
  <r>
    <x v="5"/>
  </r>
  <r>
    <x v="14"/>
  </r>
  <r>
    <x v="2"/>
  </r>
  <r>
    <x v="1"/>
  </r>
  <r>
    <x v="1"/>
  </r>
  <r>
    <x v="5"/>
  </r>
  <r>
    <x v="11"/>
  </r>
  <r>
    <x v="4"/>
  </r>
  <r>
    <x v="6"/>
  </r>
  <r>
    <x v="16"/>
  </r>
  <r>
    <x v="9"/>
  </r>
  <r>
    <x v="8"/>
  </r>
  <r>
    <x v="12"/>
  </r>
  <r>
    <x v="5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">
  <r>
    <x v="0"/>
  </r>
  <r>
    <x v="1"/>
  </r>
  <r>
    <x v="2"/>
  </r>
  <r>
    <x v="3"/>
  </r>
  <r>
    <x v="4"/>
  </r>
  <r>
    <x v="5"/>
  </r>
  <r>
    <x v="6"/>
  </r>
  <r>
    <x v="7"/>
  </r>
  <r>
    <x v="1"/>
  </r>
  <r>
    <x v="1"/>
  </r>
  <r>
    <x v="8"/>
  </r>
  <r>
    <x v="6"/>
  </r>
  <r>
    <x v="9"/>
  </r>
  <r>
    <x v="9"/>
  </r>
  <r>
    <x v="9"/>
  </r>
  <r>
    <x v="10"/>
  </r>
  <r>
    <x v="5"/>
  </r>
  <r>
    <x v="1"/>
  </r>
  <r>
    <x v="9"/>
  </r>
  <r>
    <x v="11"/>
  </r>
  <r>
    <x v="3"/>
  </r>
  <r>
    <x v="5"/>
  </r>
  <r>
    <x v="12"/>
  </r>
  <r>
    <x v="8"/>
  </r>
  <r>
    <x v="13"/>
  </r>
  <r>
    <x v="14"/>
  </r>
  <r>
    <x v="10"/>
  </r>
  <r>
    <x v="3"/>
  </r>
  <r>
    <x v="5"/>
  </r>
  <r>
    <x v="13"/>
  </r>
  <r>
    <x v="12"/>
  </r>
  <r>
    <x v="8"/>
  </r>
  <r>
    <x v="8"/>
  </r>
  <r>
    <x v="6"/>
  </r>
  <r>
    <x v="12"/>
  </r>
  <r>
    <x v="15"/>
  </r>
  <r>
    <x v="1"/>
  </r>
  <r>
    <x v="16"/>
  </r>
  <r>
    <x v="6"/>
  </r>
  <r>
    <x v="6"/>
  </r>
  <r>
    <x v="15"/>
  </r>
  <r>
    <x v="10"/>
  </r>
  <r>
    <x v="10"/>
  </r>
  <r>
    <x v="9"/>
  </r>
  <r>
    <x v="1"/>
  </r>
  <r>
    <x v="7"/>
  </r>
  <r>
    <x v="1"/>
  </r>
  <r>
    <x v="12"/>
  </r>
  <r>
    <x v="10"/>
  </r>
  <r>
    <x v="9"/>
  </r>
  <r>
    <x v="4"/>
  </r>
  <r>
    <x v="14"/>
  </r>
  <r>
    <x v="13"/>
  </r>
  <r>
    <x v="9"/>
  </r>
  <r>
    <x v="6"/>
  </r>
  <r>
    <x v="17"/>
  </r>
  <r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2A98DB-55F1-4D08-ADE8-F754B2D1A61E}" name="数据透视表5" cacheId="0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 chartFormat="17">
  <location ref="R19:S35" firstHeaderRow="1" firstDataRow="1" firstDataCol="1"/>
  <pivotFields count="1">
    <pivotField name="trough date" axis="axisRow" dataField="1" showAll="0">
      <items count="16">
        <item x="1"/>
        <item x="6"/>
        <item x="2"/>
        <item x="0"/>
        <item x="4"/>
        <item x="7"/>
        <item x="8"/>
        <item x="10"/>
        <item x="9"/>
        <item x="14"/>
        <item x="3"/>
        <item x="11"/>
        <item x="12"/>
        <item x="13"/>
        <item x="5"/>
        <item t="default"/>
      </items>
    </pivotField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dataFields count="1">
    <dataField name="计数项:trough_date" fld="0" subtotal="count" baseField="0" baseItem="0"/>
  </dataFields>
  <formats count="6">
    <format dxfId="5">
      <pivotArea type="all" dataOnly="0" outline="0" fieldPosition="0"/>
    </format>
    <format dxfId="4">
      <pivotArea outline="0" collapsedLevelsAreSubtotals="1" fieldPosition="0"/>
    </format>
    <format dxfId="3">
      <pivotArea field="0" type="button" dataOnly="0" labelOnly="1" outline="0" axis="axisRow" fieldPosition="0"/>
    </format>
    <format dxfId="2">
      <pivotArea dataOnly="0" labelOnly="1" fieldPosition="0">
        <references count="1">
          <reference field="0" count="0"/>
        </references>
      </pivotArea>
    </format>
    <format dxfId="1">
      <pivotArea dataOnly="0" labelOnly="1" grandRow="1" outline="0" fieldPosition="0"/>
    </format>
    <format dxfId="0">
      <pivotArea dataOnly="0" labelOnly="1" outline="0" axis="axisValues" fieldPosition="0"/>
    </format>
  </format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6DA492-929C-4DD8-9399-ABD71AB3BF6E}" name="数据透视表8" cacheId="1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 chartFormat="5">
  <location ref="R37:S56" firstHeaderRow="1" firstDataRow="1" firstDataCol="1"/>
  <pivotFields count="1">
    <pivotField axis="axisRow" dataField="1" showAll="0">
      <items count="19">
        <item x="17"/>
        <item x="9"/>
        <item x="13"/>
        <item x="1"/>
        <item x="5"/>
        <item x="12"/>
        <item x="16"/>
        <item x="6"/>
        <item x="0"/>
        <item x="3"/>
        <item x="14"/>
        <item x="11"/>
        <item x="7"/>
        <item x="15"/>
        <item x="2"/>
        <item x="4"/>
        <item x="10"/>
        <item x="8"/>
        <item t="default"/>
      </items>
    </pivotField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计数项:peak_date" fld="0" subtotal="count" baseField="0" baseItem="0"/>
  </dataFields>
  <formats count="6">
    <format dxfId="11">
      <pivotArea type="all" dataOnly="0" outline="0" fieldPosition="0"/>
    </format>
    <format dxfId="10">
      <pivotArea outline="0" collapsedLevelsAreSubtotals="1" fieldPosition="0"/>
    </format>
    <format dxfId="9">
      <pivotArea field="0" type="button" dataOnly="0" labelOnly="1" outline="0" axis="axisRow" fieldPosition="0"/>
    </format>
    <format dxfId="8">
      <pivotArea dataOnly="0" labelOnly="1" fieldPosition="0">
        <references count="1">
          <reference field="0" count="0"/>
        </references>
      </pivotArea>
    </format>
    <format dxfId="7">
      <pivotArea dataOnly="0" labelOnly="1" grandRow="1" outline="0" fieldPosition="0"/>
    </format>
    <format dxfId="6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5113FB-1B42-40A7-8F7A-BE68FFB26E33}" name="数据透视表10" cacheId="3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 chartFormat="5">
  <location ref="M37:N56" firstHeaderRow="1" firstDataRow="1" firstDataCol="1"/>
  <pivotFields count="1">
    <pivotField axis="axisRow" dataField="1" showAll="0">
      <items count="19">
        <item x="16"/>
        <item x="8"/>
        <item x="13"/>
        <item x="1"/>
        <item x="4"/>
        <item x="12"/>
        <item x="15"/>
        <item x="5"/>
        <item x="0"/>
        <item x="3"/>
        <item x="14"/>
        <item x="11"/>
        <item x="7"/>
        <item x="17"/>
        <item x="2"/>
        <item x="6"/>
        <item x="10"/>
        <item x="9"/>
        <item t="default"/>
      </items>
    </pivotField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计数项:peak_date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C322DC-50DF-45EC-A555-1178F492102B}" name="数据透视表9" cacheId="2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 chartFormat="3">
  <location ref="M1:N19" firstHeaderRow="1" firstDataRow="1" firstDataCol="1"/>
  <pivotFields count="1">
    <pivotField axis="axisRow" dataField="1" showAll="0" countASubtotal="1">
      <items count="18">
        <item x="16"/>
        <item x="7"/>
        <item x="14"/>
        <item x="1"/>
        <item x="4"/>
        <item x="0"/>
        <item x="13"/>
        <item x="3"/>
        <item x="15"/>
        <item x="6"/>
        <item x="12"/>
        <item x="2"/>
        <item x="8"/>
        <item x="11"/>
        <item x="5"/>
        <item x="10"/>
        <item x="9"/>
        <item t="countA"/>
      </items>
    </pivotField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计数项:peak - trough" fld="0" subtotal="count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A7CD8-1083-4A5F-B41D-85AC715B49F6}">
  <dimension ref="A1:F6"/>
  <sheetViews>
    <sheetView workbookViewId="0">
      <selection sqref="A1:F6"/>
    </sheetView>
  </sheetViews>
  <sheetFormatPr defaultRowHeight="15" x14ac:dyDescent="0.25"/>
  <cols>
    <col min="1" max="1" width="11" style="7" bestFit="1" customWidth="1"/>
    <col min="2" max="2" width="10.28515625" style="7" bestFit="1" customWidth="1"/>
    <col min="3" max="3" width="55.28515625" style="7" bestFit="1" customWidth="1"/>
    <col min="4" max="4" width="15" style="7" bestFit="1" customWidth="1"/>
    <col min="5" max="5" width="20.42578125" style="7" bestFit="1" customWidth="1"/>
    <col min="6" max="6" width="23.42578125" style="7" bestFit="1" customWidth="1"/>
    <col min="7" max="16384" width="9.140625" style="7"/>
  </cols>
  <sheetData>
    <row r="1" spans="1:6" x14ac:dyDescent="0.25">
      <c r="B1" s="7" t="s">
        <v>142</v>
      </c>
      <c r="C1" s="7" t="s">
        <v>177</v>
      </c>
      <c r="D1" s="7" t="s">
        <v>125</v>
      </c>
      <c r="E1" s="7" t="s">
        <v>182</v>
      </c>
      <c r="F1" s="7" t="s">
        <v>183</v>
      </c>
    </row>
    <row r="2" spans="1:6" x14ac:dyDescent="0.25">
      <c r="A2" s="43" t="s">
        <v>140</v>
      </c>
      <c r="B2" s="12" t="s">
        <v>121</v>
      </c>
      <c r="C2" s="12" t="s">
        <v>178</v>
      </c>
      <c r="D2" s="40">
        <v>84</v>
      </c>
      <c r="E2" s="39">
        <f>D2/$D$6</f>
        <v>0.34854771784232363</v>
      </c>
      <c r="F2" s="38">
        <f>D2/(D2+D3+D4)</f>
        <v>0.5957446808510638</v>
      </c>
    </row>
    <row r="3" spans="1:6" x14ac:dyDescent="0.25">
      <c r="A3" s="44"/>
      <c r="B3" s="7" t="s">
        <v>122</v>
      </c>
      <c r="C3" s="7" t="s">
        <v>179</v>
      </c>
      <c r="D3" s="7">
        <v>28</v>
      </c>
      <c r="E3" s="8">
        <f t="shared" ref="E3:E6" si="0">D3/$D$6</f>
        <v>0.11618257261410789</v>
      </c>
      <c r="F3" s="13">
        <f>D3/(D2+D3+D4)</f>
        <v>0.19858156028368795</v>
      </c>
    </row>
    <row r="4" spans="1:6" x14ac:dyDescent="0.25">
      <c r="A4" s="45"/>
      <c r="B4" s="15" t="s">
        <v>123</v>
      </c>
      <c r="C4" s="15" t="s">
        <v>180</v>
      </c>
      <c r="D4" s="15">
        <v>29</v>
      </c>
      <c r="E4" s="16">
        <f t="shared" si="0"/>
        <v>0.12033195020746888</v>
      </c>
      <c r="F4" s="18">
        <f>D4/(D2+D3+D4)</f>
        <v>0.20567375886524822</v>
      </c>
    </row>
    <row r="5" spans="1:6" x14ac:dyDescent="0.25">
      <c r="A5" s="14" t="s">
        <v>141</v>
      </c>
      <c r="B5" s="15" t="s">
        <v>124</v>
      </c>
      <c r="C5" s="15" t="s">
        <v>181</v>
      </c>
      <c r="D5" s="15">
        <v>100</v>
      </c>
      <c r="E5" s="16">
        <f t="shared" si="0"/>
        <v>0.41493775933609961</v>
      </c>
      <c r="F5" s="17"/>
    </row>
    <row r="6" spans="1:6" x14ac:dyDescent="0.25">
      <c r="A6" s="26" t="s">
        <v>126</v>
      </c>
      <c r="B6" s="36"/>
      <c r="C6" s="36"/>
      <c r="D6" s="35">
        <f>SUM(D2:D5)</f>
        <v>241</v>
      </c>
      <c r="E6" s="37">
        <f t="shared" si="0"/>
        <v>1</v>
      </c>
    </row>
  </sheetData>
  <mergeCells count="1">
    <mergeCell ref="A2:A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34D1B-FAAA-4175-B432-C7B76FD5AF4E}">
  <dimension ref="A1:Y85"/>
  <sheetViews>
    <sheetView zoomScaleNormal="100" workbookViewId="0">
      <selection activeCell="U12" sqref="U12:Y13"/>
    </sheetView>
  </sheetViews>
  <sheetFormatPr defaultRowHeight="15" x14ac:dyDescent="0.25"/>
  <cols>
    <col min="1" max="1" width="12.28515625" style="7" bestFit="1" customWidth="1"/>
    <col min="2" max="2" width="11.85546875" style="7" bestFit="1" customWidth="1"/>
    <col min="3" max="3" width="12" style="7" bestFit="1" customWidth="1"/>
    <col min="4" max="4" width="10.28515625" style="7" bestFit="1" customWidth="1"/>
    <col min="5" max="5" width="14.5703125" style="7" bestFit="1" customWidth="1"/>
    <col min="6" max="6" width="19.7109375" style="7" bestFit="1" customWidth="1"/>
    <col min="7" max="7" width="24" style="7" bestFit="1" customWidth="1"/>
    <col min="8" max="8" width="9.140625" style="7"/>
    <col min="9" max="9" width="15.140625" style="7" bestFit="1" customWidth="1"/>
    <col min="10" max="10" width="20.85546875" style="7" bestFit="1" customWidth="1"/>
    <col min="11" max="11" width="23.5703125" style="7" bestFit="1" customWidth="1"/>
    <col min="12" max="12" width="9.7109375" style="7" customWidth="1"/>
    <col min="13" max="13" width="9.5703125" style="7" bestFit="1" customWidth="1"/>
    <col min="14" max="14" width="12" style="7" bestFit="1" customWidth="1"/>
    <col min="15" max="15" width="19.7109375" style="7" bestFit="1" customWidth="1"/>
    <col min="16" max="16" width="12.7109375" style="7" bestFit="1" customWidth="1"/>
    <col min="17" max="17" width="9.140625" style="7"/>
    <col min="18" max="18" width="28" style="7" bestFit="1" customWidth="1"/>
    <col min="19" max="19" width="20.42578125" style="7" bestFit="1" customWidth="1"/>
    <col min="20" max="20" width="20.42578125" style="7" customWidth="1"/>
    <col min="21" max="21" width="14" style="7" customWidth="1"/>
    <col min="22" max="16384" width="9.140625" style="7"/>
  </cols>
  <sheetData>
    <row r="1" spans="1:25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I1" s="11" t="s">
        <v>131</v>
      </c>
      <c r="J1" s="11" t="s">
        <v>135</v>
      </c>
      <c r="K1" s="22" t="s">
        <v>146</v>
      </c>
      <c r="L1" s="22"/>
      <c r="M1" s="5" t="s">
        <v>6</v>
      </c>
      <c r="N1" s="5"/>
      <c r="O1" s="4" t="s">
        <v>9</v>
      </c>
      <c r="P1" s="4"/>
      <c r="S1" s="7" t="s">
        <v>133</v>
      </c>
      <c r="U1" s="7" t="s">
        <v>134</v>
      </c>
    </row>
    <row r="2" spans="1:25" x14ac:dyDescent="0.25">
      <c r="A2" s="7">
        <v>5</v>
      </c>
      <c r="B2" s="7">
        <v>5</v>
      </c>
      <c r="C2" s="19">
        <v>1.1141103669561231E-2</v>
      </c>
      <c r="D2" s="7">
        <v>11</v>
      </c>
      <c r="E2" s="19">
        <v>0.17992564109093689</v>
      </c>
      <c r="F2" s="7">
        <v>63</v>
      </c>
      <c r="G2" s="19">
        <v>0.214520359571163</v>
      </c>
      <c r="I2" s="7" t="b">
        <f>A2=B2</f>
        <v>1</v>
      </c>
      <c r="J2" s="7" t="b">
        <f>D2=F2</f>
        <v>0</v>
      </c>
      <c r="K2" s="8">
        <f>(G2-E2)/E2</f>
        <v>0.19227230910763551</v>
      </c>
      <c r="L2" s="8"/>
      <c r="M2"/>
      <c r="N2"/>
      <c r="R2" s="7" t="s">
        <v>131</v>
      </c>
      <c r="S2" s="7">
        <f>COUNTIF(I2:I85, TRUE)</f>
        <v>51</v>
      </c>
      <c r="U2" s="8">
        <f>S2/(S2+S3)</f>
        <v>0.6071428571428571</v>
      </c>
    </row>
    <row r="3" spans="1:25" x14ac:dyDescent="0.25">
      <c r="A3" s="7">
        <v>2</v>
      </c>
      <c r="B3" s="7">
        <v>2</v>
      </c>
      <c r="C3" s="19">
        <v>2.4277505671818932E-2</v>
      </c>
      <c r="D3" s="7">
        <v>6</v>
      </c>
      <c r="E3" s="19">
        <v>4.6477111294870983E-2</v>
      </c>
      <c r="F3" s="7">
        <v>62</v>
      </c>
      <c r="G3" s="19">
        <v>6.8825138349977791E-2</v>
      </c>
      <c r="I3" s="7" t="b">
        <f t="shared" ref="I3:I66" si="0">A3=B3</f>
        <v>1</v>
      </c>
      <c r="J3" s="7" t="b">
        <f t="shared" ref="J3:J66" si="1">D3=F3</f>
        <v>0</v>
      </c>
      <c r="K3" s="8">
        <f t="shared" ref="K3:K5" si="2">(G3-E3)/E3</f>
        <v>0.4808394160583952</v>
      </c>
      <c r="L3" s="8"/>
      <c r="M3" t="s">
        <v>108</v>
      </c>
      <c r="N3" s="23">
        <v>2.936801615286341E-2</v>
      </c>
      <c r="O3" s="7" t="s">
        <v>108</v>
      </c>
      <c r="P3" s="7">
        <v>42.80952380952381</v>
      </c>
      <c r="R3" s="7" t="s">
        <v>132</v>
      </c>
      <c r="S3" s="7">
        <f>COUNTIF(I2:I85, FALSE)</f>
        <v>33</v>
      </c>
      <c r="U3" s="8">
        <f xml:space="preserve"> 1- U2</f>
        <v>0.3928571428571429</v>
      </c>
    </row>
    <row r="4" spans="1:25" x14ac:dyDescent="0.25">
      <c r="A4" s="7">
        <v>4</v>
      </c>
      <c r="B4" s="7">
        <v>4</v>
      </c>
      <c r="C4" s="19">
        <v>3.8441284886780859E-3</v>
      </c>
      <c r="D4" s="7">
        <v>17</v>
      </c>
      <c r="E4" s="19">
        <v>0.15344918378093739</v>
      </c>
      <c r="F4" s="7">
        <v>36</v>
      </c>
      <c r="G4" s="19">
        <v>0.2505002632964719</v>
      </c>
      <c r="I4" s="7" t="b">
        <f t="shared" si="0"/>
        <v>1</v>
      </c>
      <c r="J4" s="7" t="b">
        <f t="shared" si="1"/>
        <v>0</v>
      </c>
      <c r="K4" s="8">
        <f t="shared" si="2"/>
        <v>0.6324639670555936</v>
      </c>
      <c r="L4" s="8"/>
      <c r="M4" t="s">
        <v>109</v>
      </c>
      <c r="N4">
        <v>3.5732622313245318E-3</v>
      </c>
      <c r="O4" s="7" t="s">
        <v>109</v>
      </c>
      <c r="P4" s="7">
        <v>2.2133401024698918</v>
      </c>
    </row>
    <row r="5" spans="1:25" x14ac:dyDescent="0.25">
      <c r="A5" s="7">
        <v>2</v>
      </c>
      <c r="B5" s="7">
        <v>4</v>
      </c>
      <c r="C5" s="19">
        <v>3.590693660111751E-2</v>
      </c>
      <c r="D5" s="7">
        <v>12</v>
      </c>
      <c r="E5" s="19">
        <v>1.238811633668885E-2</v>
      </c>
      <c r="F5" s="7">
        <v>59</v>
      </c>
      <c r="G5" s="19">
        <v>0.14062186111917141</v>
      </c>
      <c r="I5" s="7" t="b">
        <f t="shared" si="0"/>
        <v>0</v>
      </c>
      <c r="J5" s="7" t="b">
        <f t="shared" si="1"/>
        <v>0</v>
      </c>
      <c r="K5" s="8">
        <f t="shared" si="2"/>
        <v>10.351351351351406</v>
      </c>
      <c r="L5" s="8"/>
      <c r="M5" t="s">
        <v>110</v>
      </c>
      <c r="N5">
        <v>2.0386584731522557E-2</v>
      </c>
      <c r="O5" s="7" t="s">
        <v>110</v>
      </c>
      <c r="P5" s="7">
        <v>52</v>
      </c>
      <c r="S5" s="7" t="s">
        <v>133</v>
      </c>
      <c r="U5" s="7" t="s">
        <v>134</v>
      </c>
    </row>
    <row r="6" spans="1:25" x14ac:dyDescent="0.25">
      <c r="A6" s="7">
        <v>13</v>
      </c>
      <c r="B6" s="7">
        <v>13</v>
      </c>
      <c r="C6" s="19">
        <v>1.8779342723004671E-2</v>
      </c>
      <c r="D6" s="7">
        <v>18</v>
      </c>
      <c r="E6" s="19">
        <v>7.0010707519973611E-2</v>
      </c>
      <c r="F6" s="7">
        <v>56</v>
      </c>
      <c r="G6" s="19">
        <v>0.19940696812453659</v>
      </c>
      <c r="I6" s="7" t="b">
        <f t="shared" si="0"/>
        <v>1</v>
      </c>
      <c r="J6" s="7" t="b">
        <f t="shared" si="1"/>
        <v>0</v>
      </c>
      <c r="M6" t="s">
        <v>111</v>
      </c>
      <c r="N6">
        <v>2.2893368473537991E-2</v>
      </c>
      <c r="O6" s="7" t="s">
        <v>111</v>
      </c>
      <c r="P6" s="7">
        <v>59</v>
      </c>
      <c r="R6" s="7" t="s">
        <v>135</v>
      </c>
      <c r="S6" s="7">
        <f>COUNTIF(J2:J85, TRUE)</f>
        <v>18</v>
      </c>
      <c r="U6" s="8">
        <f>S6/(S6+S7)</f>
        <v>0.21428571428571427</v>
      </c>
    </row>
    <row r="7" spans="1:25" x14ac:dyDescent="0.25">
      <c r="A7" s="7">
        <v>2</v>
      </c>
      <c r="B7" s="7">
        <v>2</v>
      </c>
      <c r="C7" s="19">
        <v>1.7442261289210531E-2</v>
      </c>
      <c r="D7" s="7">
        <v>7</v>
      </c>
      <c r="E7" s="19">
        <v>7.3250603240262099E-2</v>
      </c>
      <c r="F7" s="7">
        <v>63</v>
      </c>
      <c r="G7" s="19">
        <v>0.12085487762840399</v>
      </c>
      <c r="I7" s="7" t="b">
        <f t="shared" si="0"/>
        <v>1</v>
      </c>
      <c r="J7" s="7" t="b">
        <f t="shared" si="1"/>
        <v>0</v>
      </c>
      <c r="K7" s="8">
        <f t="shared" ref="K7:K10" si="3">(G7-E7)/E7</f>
        <v>0.64988235294117369</v>
      </c>
      <c r="L7" s="8"/>
      <c r="M7" t="s">
        <v>112</v>
      </c>
      <c r="N7">
        <v>3.2749489305942944E-2</v>
      </c>
      <c r="O7" s="7" t="s">
        <v>112</v>
      </c>
      <c r="P7" s="7">
        <v>20.285597116499186</v>
      </c>
      <c r="R7" s="7" t="s">
        <v>136</v>
      </c>
      <c r="S7" s="7">
        <f>COUNTIF(J2:J85, FALSE)</f>
        <v>66</v>
      </c>
      <c r="U7" s="8">
        <f xml:space="preserve"> 1- U6</f>
        <v>0.7857142857142857</v>
      </c>
    </row>
    <row r="8" spans="1:25" x14ac:dyDescent="0.25">
      <c r="A8" s="7">
        <v>2</v>
      </c>
      <c r="B8" s="7">
        <v>4</v>
      </c>
      <c r="C8" s="19">
        <v>2.8500046266308861E-2</v>
      </c>
      <c r="D8" s="7">
        <v>10</v>
      </c>
      <c r="E8" s="19">
        <v>3.7938373276580339E-3</v>
      </c>
      <c r="F8" s="7">
        <v>53</v>
      </c>
      <c r="G8" s="19">
        <v>0.14209308781345409</v>
      </c>
      <c r="I8" s="7" t="b">
        <f t="shared" si="0"/>
        <v>0</v>
      </c>
      <c r="J8" s="7" t="b">
        <f t="shared" si="1"/>
        <v>0</v>
      </c>
      <c r="K8" s="8">
        <f t="shared" si="3"/>
        <v>36.453658536584982</v>
      </c>
      <c r="L8" s="8"/>
      <c r="M8" t="s">
        <v>113</v>
      </c>
      <c r="N8">
        <v>1.0725290498000712E-3</v>
      </c>
      <c r="O8" s="7" t="s">
        <v>113</v>
      </c>
      <c r="P8" s="7">
        <v>411.50545037292011</v>
      </c>
    </row>
    <row r="9" spans="1:25" x14ac:dyDescent="0.25">
      <c r="A9" s="7">
        <v>2</v>
      </c>
      <c r="B9" s="7">
        <v>2</v>
      </c>
      <c r="C9" s="19">
        <v>4.9242940935752211E-2</v>
      </c>
      <c r="D9" s="7">
        <v>18</v>
      </c>
      <c r="E9" s="19">
        <v>8.0707497840221784E-2</v>
      </c>
      <c r="F9" s="7">
        <v>59</v>
      </c>
      <c r="G9" s="19">
        <v>0.35420361023962171</v>
      </c>
      <c r="I9" s="7" t="b">
        <f t="shared" si="0"/>
        <v>1</v>
      </c>
      <c r="J9" s="7" t="b">
        <f t="shared" si="1"/>
        <v>0</v>
      </c>
      <c r="K9" s="8">
        <f t="shared" si="3"/>
        <v>3.3887323943662029</v>
      </c>
      <c r="L9" s="8"/>
      <c r="M9" t="s">
        <v>114</v>
      </c>
      <c r="N9">
        <v>3.9408559065732476</v>
      </c>
      <c r="O9" s="7" t="s">
        <v>114</v>
      </c>
      <c r="P9" s="7">
        <v>-1.1386011311689572</v>
      </c>
      <c r="S9" s="7" t="s">
        <v>144</v>
      </c>
      <c r="U9" s="7" t="s">
        <v>145</v>
      </c>
    </row>
    <row r="10" spans="1:25" x14ac:dyDescent="0.25">
      <c r="A10" s="7">
        <v>2</v>
      </c>
      <c r="B10" s="7">
        <v>4</v>
      </c>
      <c r="C10" s="19">
        <v>2.994923857868028E-2</v>
      </c>
      <c r="D10" s="7">
        <v>15</v>
      </c>
      <c r="E10" s="19">
        <v>1.7131979695430991E-3</v>
      </c>
      <c r="F10" s="7">
        <v>53</v>
      </c>
      <c r="G10" s="19">
        <v>0.14467005076142131</v>
      </c>
      <c r="I10" s="7" t="b">
        <f t="shared" si="0"/>
        <v>0</v>
      </c>
      <c r="J10" s="7" t="b">
        <f t="shared" si="1"/>
        <v>0</v>
      </c>
      <c r="K10" s="8">
        <f t="shared" si="3"/>
        <v>83.444444444446802</v>
      </c>
      <c r="L10" s="8"/>
      <c r="M10" t="s">
        <v>115</v>
      </c>
      <c r="N10">
        <v>1.9607637854225304</v>
      </c>
      <c r="O10" s="7" t="s">
        <v>115</v>
      </c>
      <c r="P10" s="7">
        <v>-0.56963445793322787</v>
      </c>
      <c r="R10" s="7" t="s">
        <v>143</v>
      </c>
      <c r="S10" s="7">
        <f>COUNTIF(D2:D85,18) +COUNTIF(D2:D85,19)+COUNTIF(D2:D85,20)</f>
        <v>36</v>
      </c>
      <c r="U10" s="7">
        <f>COUNTIFS(D2:D85, "=18", F2:F85, "&lt;=20") + COUNTIFS(D2:D85, "=19", F2:F85, "&lt;=21") + COUNTIFS(D2:D85, "=20", F2:F85, "&lt;=22")</f>
        <v>7</v>
      </c>
    </row>
    <row r="11" spans="1:25" x14ac:dyDescent="0.25">
      <c r="A11" s="7">
        <v>2</v>
      </c>
      <c r="B11" s="7">
        <v>6</v>
      </c>
      <c r="C11" s="19">
        <v>5.5527383367139901E-2</v>
      </c>
      <c r="D11" s="7">
        <v>20</v>
      </c>
      <c r="E11" s="19">
        <v>6.9726166328600472E-2</v>
      </c>
      <c r="F11" s="7">
        <v>20</v>
      </c>
      <c r="G11" s="19">
        <v>6.9726166328600472E-2</v>
      </c>
      <c r="I11" s="7" t="b">
        <f t="shared" si="0"/>
        <v>0</v>
      </c>
      <c r="J11" s="7" t="b">
        <f t="shared" si="1"/>
        <v>1</v>
      </c>
      <c r="M11" t="s">
        <v>116</v>
      </c>
      <c r="N11">
        <v>0.15877192982456129</v>
      </c>
      <c r="O11" s="7" t="s">
        <v>116</v>
      </c>
      <c r="P11" s="7">
        <v>68</v>
      </c>
    </row>
    <row r="12" spans="1:25" x14ac:dyDescent="0.25">
      <c r="A12" s="7">
        <v>19</v>
      </c>
      <c r="B12" s="7">
        <v>19</v>
      </c>
      <c r="C12" s="19">
        <v>5.8295441296487302E-4</v>
      </c>
      <c r="D12" s="7">
        <v>20</v>
      </c>
      <c r="E12" s="19">
        <v>5.7129532470561869E-3</v>
      </c>
      <c r="F12" s="7">
        <v>22</v>
      </c>
      <c r="G12" s="19">
        <v>3.3636469628075143E-2</v>
      </c>
      <c r="I12" s="7" t="b">
        <f t="shared" si="0"/>
        <v>1</v>
      </c>
      <c r="J12" s="7" t="b">
        <f t="shared" si="1"/>
        <v>0</v>
      </c>
      <c r="M12" t="s">
        <v>117</v>
      </c>
      <c r="N12">
        <v>0</v>
      </c>
      <c r="O12" s="7" t="s">
        <v>117</v>
      </c>
      <c r="P12" s="7">
        <v>4</v>
      </c>
      <c r="U12" s="26" t="s">
        <v>187</v>
      </c>
      <c r="V12" s="26">
        <v>2</v>
      </c>
      <c r="W12" s="26">
        <v>3</v>
      </c>
      <c r="X12" s="26">
        <v>4</v>
      </c>
      <c r="Y12" s="26">
        <v>5</v>
      </c>
    </row>
    <row r="13" spans="1:25" x14ac:dyDescent="0.25">
      <c r="A13" s="7">
        <v>2</v>
      </c>
      <c r="B13" s="7">
        <v>2</v>
      </c>
      <c r="C13" s="19">
        <v>1.9738686704424441E-2</v>
      </c>
      <c r="D13" s="7">
        <v>6</v>
      </c>
      <c r="E13" s="19">
        <v>5.3328099590646501E-2</v>
      </c>
      <c r="F13" s="7">
        <v>44</v>
      </c>
      <c r="G13" s="19">
        <v>7.1104132787528612E-2</v>
      </c>
      <c r="I13" s="7" t="b">
        <f t="shared" si="0"/>
        <v>1</v>
      </c>
      <c r="J13" s="7" t="b">
        <f t="shared" si="1"/>
        <v>0</v>
      </c>
      <c r="K13" s="8">
        <f t="shared" ref="K13:K24" si="4">(G13-E13)/E13</f>
        <v>0.33333333333333232</v>
      </c>
      <c r="L13" s="8"/>
      <c r="M13" t="s">
        <v>118</v>
      </c>
      <c r="N13">
        <v>0.15877192982456129</v>
      </c>
      <c r="O13" s="7" t="s">
        <v>118</v>
      </c>
      <c r="P13" s="7">
        <v>72</v>
      </c>
      <c r="U13" s="26" t="s">
        <v>186</v>
      </c>
      <c r="V13" s="42">
        <f>U20/T35</f>
        <v>0.29761904761904762</v>
      </c>
      <c r="W13" s="42">
        <f>U21/T35</f>
        <v>0.11904761904761904</v>
      </c>
      <c r="X13" s="42">
        <f>U22/T35</f>
        <v>0.14285714285714285</v>
      </c>
      <c r="Y13" s="42">
        <f>U23/T35</f>
        <v>0.11904761904761904</v>
      </c>
    </row>
    <row r="14" spans="1:25" x14ac:dyDescent="0.25">
      <c r="A14" s="7">
        <v>2</v>
      </c>
      <c r="B14" s="7">
        <v>2</v>
      </c>
      <c r="C14" s="19">
        <v>1.35738524736561E-2</v>
      </c>
      <c r="D14" s="7">
        <v>6</v>
      </c>
      <c r="E14" s="19">
        <v>6.6261832470083951E-2</v>
      </c>
      <c r="F14" s="7">
        <v>62</v>
      </c>
      <c r="G14" s="19">
        <v>0.21968208608680129</v>
      </c>
      <c r="I14" s="7" t="b">
        <f t="shared" si="0"/>
        <v>1</v>
      </c>
      <c r="J14" s="7" t="b">
        <f t="shared" si="1"/>
        <v>0</v>
      </c>
      <c r="K14" s="8">
        <f t="shared" si="4"/>
        <v>2.3153638814016184</v>
      </c>
      <c r="L14" s="8"/>
      <c r="M14" t="s">
        <v>119</v>
      </c>
      <c r="N14">
        <v>2.4669133568405264</v>
      </c>
      <c r="O14" s="7" t="s">
        <v>119</v>
      </c>
      <c r="P14" s="7">
        <v>3596</v>
      </c>
    </row>
    <row r="15" spans="1:25" ht="15.75" thickBot="1" x14ac:dyDescent="0.3">
      <c r="A15" s="7">
        <v>2</v>
      </c>
      <c r="B15" s="7">
        <v>2</v>
      </c>
      <c r="C15" s="19">
        <v>1.279069767441865E-2</v>
      </c>
      <c r="D15" s="7">
        <v>4</v>
      </c>
      <c r="E15" s="19">
        <v>7.5193798449612317E-3</v>
      </c>
      <c r="F15" s="7">
        <v>59</v>
      </c>
      <c r="G15" s="19">
        <v>2.0852713178294551E-2</v>
      </c>
      <c r="I15" s="7" t="b">
        <f t="shared" si="0"/>
        <v>1</v>
      </c>
      <c r="J15" s="7" t="b">
        <f t="shared" si="1"/>
        <v>0</v>
      </c>
      <c r="K15" s="8">
        <f t="shared" si="4"/>
        <v>1.7731958762886599</v>
      </c>
      <c r="L15" s="8"/>
      <c r="M15" s="3" t="s">
        <v>120</v>
      </c>
      <c r="N15" s="3">
        <v>84</v>
      </c>
      <c r="O15" s="20" t="s">
        <v>120</v>
      </c>
      <c r="P15" s="20">
        <v>84</v>
      </c>
    </row>
    <row r="16" spans="1:25" x14ac:dyDescent="0.25">
      <c r="A16" s="7">
        <v>2</v>
      </c>
      <c r="B16" s="7">
        <v>4</v>
      </c>
      <c r="C16" s="19">
        <v>3.6448662402860758E-2</v>
      </c>
      <c r="D16" s="7">
        <v>18</v>
      </c>
      <c r="E16" s="19">
        <v>4.0231070765421872E-2</v>
      </c>
      <c r="F16" s="7">
        <v>60</v>
      </c>
      <c r="G16" s="19">
        <v>0.13320954542328589</v>
      </c>
      <c r="I16" s="7" t="b">
        <f t="shared" si="0"/>
        <v>0</v>
      </c>
      <c r="J16" s="7" t="b">
        <f t="shared" si="1"/>
        <v>0</v>
      </c>
      <c r="K16" s="8">
        <f t="shared" si="4"/>
        <v>2.3111111111111144</v>
      </c>
      <c r="L16" s="8"/>
      <c r="M16" s="8"/>
      <c r="N16" s="8"/>
    </row>
    <row r="17" spans="1:22" x14ac:dyDescent="0.25">
      <c r="A17" s="7">
        <v>2</v>
      </c>
      <c r="B17" s="7">
        <v>2</v>
      </c>
      <c r="C17" s="19">
        <v>1.4740180987032361E-2</v>
      </c>
      <c r="D17" s="7">
        <v>20</v>
      </c>
      <c r="E17" s="19">
        <v>8.2563671984326972E-2</v>
      </c>
      <c r="F17" s="7">
        <v>54</v>
      </c>
      <c r="G17" s="19">
        <v>0.21168019404795221</v>
      </c>
      <c r="I17" s="7" t="b">
        <f t="shared" si="0"/>
        <v>1</v>
      </c>
      <c r="J17" s="7" t="b">
        <f t="shared" si="1"/>
        <v>0</v>
      </c>
      <c r="K17" s="8">
        <f t="shared" si="4"/>
        <v>1.5638418079096017</v>
      </c>
      <c r="L17" s="8"/>
      <c r="M17" s="8"/>
      <c r="N17" s="8"/>
    </row>
    <row r="18" spans="1:22" ht="15.75" thickBot="1" x14ac:dyDescent="0.3">
      <c r="A18" s="7">
        <v>2</v>
      </c>
      <c r="B18" s="7">
        <v>3</v>
      </c>
      <c r="C18" s="19">
        <v>2.4221453287197221E-2</v>
      </c>
      <c r="D18" s="7">
        <v>20</v>
      </c>
      <c r="E18" s="19">
        <v>5.1273985530040977E-2</v>
      </c>
      <c r="F18" s="7">
        <v>36</v>
      </c>
      <c r="G18" s="19">
        <v>0.18103177099716899</v>
      </c>
      <c r="I18" s="7" t="b">
        <f t="shared" si="0"/>
        <v>0</v>
      </c>
      <c r="J18" s="7" t="b">
        <f t="shared" si="1"/>
        <v>0</v>
      </c>
      <c r="K18" s="8">
        <f t="shared" si="4"/>
        <v>2.5306748466257627</v>
      </c>
      <c r="L18" s="8"/>
      <c r="M18" s="8"/>
      <c r="N18" s="8"/>
    </row>
    <row r="19" spans="1:22" x14ac:dyDescent="0.25">
      <c r="A19" s="7">
        <v>5</v>
      </c>
      <c r="B19" s="7">
        <v>5</v>
      </c>
      <c r="C19" s="19">
        <v>4.1608876560333043E-3</v>
      </c>
      <c r="D19" s="7">
        <v>20</v>
      </c>
      <c r="E19" s="19">
        <v>0.16544481870418071</v>
      </c>
      <c r="F19" s="7">
        <v>30</v>
      </c>
      <c r="G19" s="19">
        <v>0.20150584505646921</v>
      </c>
      <c r="I19" s="7" t="b">
        <f t="shared" si="0"/>
        <v>1</v>
      </c>
      <c r="J19" s="7" t="b">
        <f t="shared" si="1"/>
        <v>0</v>
      </c>
      <c r="K19" s="8">
        <f t="shared" si="4"/>
        <v>0.21796407185628749</v>
      </c>
      <c r="L19" s="8"/>
      <c r="M19" s="5" t="s">
        <v>8</v>
      </c>
      <c r="N19" s="5"/>
      <c r="O19" s="4" t="s">
        <v>5</v>
      </c>
      <c r="P19" s="4"/>
      <c r="R19" s="21" t="s">
        <v>127</v>
      </c>
      <c r="S19" s="7" t="s">
        <v>129</v>
      </c>
      <c r="T19" s="41" t="s">
        <v>127</v>
      </c>
      <c r="U19" s="7" t="s">
        <v>184</v>
      </c>
      <c r="V19" s="7" t="s">
        <v>185</v>
      </c>
    </row>
    <row r="20" spans="1:22" x14ac:dyDescent="0.25">
      <c r="A20" s="7">
        <v>2</v>
      </c>
      <c r="B20" s="7">
        <v>2</v>
      </c>
      <c r="C20" s="19">
        <v>3.0383592859855031E-3</v>
      </c>
      <c r="D20" s="7">
        <v>19</v>
      </c>
      <c r="E20" s="19">
        <v>6.247626281807836E-2</v>
      </c>
      <c r="F20" s="7">
        <v>23</v>
      </c>
      <c r="G20" s="19">
        <v>0.12571211545765301</v>
      </c>
      <c r="I20" s="7" t="b">
        <f t="shared" si="0"/>
        <v>1</v>
      </c>
      <c r="J20" s="7" t="b">
        <f t="shared" si="1"/>
        <v>0</v>
      </c>
      <c r="K20" s="8">
        <f t="shared" si="4"/>
        <v>1.0121580547112445</v>
      </c>
      <c r="L20" s="8"/>
      <c r="M20"/>
      <c r="N20"/>
      <c r="R20" s="7">
        <v>2</v>
      </c>
      <c r="S20" s="7">
        <v>25</v>
      </c>
      <c r="T20" s="7">
        <v>2</v>
      </c>
      <c r="U20" s="7">
        <v>25</v>
      </c>
      <c r="V20" s="7">
        <f>SUM($U$20:$U20)</f>
        <v>25</v>
      </c>
    </row>
    <row r="21" spans="1:22" x14ac:dyDescent="0.25">
      <c r="A21" s="7">
        <v>2</v>
      </c>
      <c r="B21" s="7">
        <v>4</v>
      </c>
      <c r="C21" s="19">
        <v>0.13136189901428291</v>
      </c>
      <c r="D21" s="7">
        <v>10</v>
      </c>
      <c r="E21" s="19">
        <v>3.0677932005632642E-2</v>
      </c>
      <c r="F21" s="7">
        <v>21</v>
      </c>
      <c r="G21" s="19">
        <v>9.223496278414807E-2</v>
      </c>
      <c r="I21" s="7" t="b">
        <f t="shared" si="0"/>
        <v>0</v>
      </c>
      <c r="J21" s="7" t="b">
        <f t="shared" si="1"/>
        <v>0</v>
      </c>
      <c r="K21" s="8">
        <f t="shared" si="4"/>
        <v>2.0065573770491834</v>
      </c>
      <c r="L21" s="8"/>
      <c r="M21" t="s">
        <v>108</v>
      </c>
      <c r="N21" s="23">
        <v>6.3662611726628349E-2</v>
      </c>
      <c r="O21" s="7" t="s">
        <v>108</v>
      </c>
      <c r="P21" s="7">
        <v>5.5119047619047619</v>
      </c>
      <c r="R21" s="7">
        <v>3</v>
      </c>
      <c r="S21" s="7">
        <v>10</v>
      </c>
      <c r="T21" s="7">
        <v>3</v>
      </c>
      <c r="U21" s="7">
        <v>10</v>
      </c>
      <c r="V21" s="7">
        <f>SUM($U$20:$U21)</f>
        <v>35</v>
      </c>
    </row>
    <row r="22" spans="1:22" x14ac:dyDescent="0.25">
      <c r="A22" s="7">
        <v>2</v>
      </c>
      <c r="B22" s="7">
        <v>2</v>
      </c>
      <c r="C22" s="19">
        <v>2.1831215379602531E-2</v>
      </c>
      <c r="D22" s="7">
        <v>6</v>
      </c>
      <c r="E22" s="19">
        <v>8.2192896709025645E-2</v>
      </c>
      <c r="F22" s="7">
        <v>6</v>
      </c>
      <c r="G22" s="19">
        <v>8.2192896709025645E-2</v>
      </c>
      <c r="I22" s="7" t="b">
        <f t="shared" si="0"/>
        <v>1</v>
      </c>
      <c r="J22" s="7" t="b">
        <f t="shared" si="1"/>
        <v>1</v>
      </c>
      <c r="K22" s="8">
        <f t="shared" si="4"/>
        <v>0</v>
      </c>
      <c r="L22" s="8"/>
      <c r="M22" t="s">
        <v>109</v>
      </c>
      <c r="N22">
        <v>6.4248145903820263E-3</v>
      </c>
      <c r="O22" s="7" t="s">
        <v>109</v>
      </c>
      <c r="P22" s="7">
        <v>0.46244320102736253</v>
      </c>
      <c r="R22" s="7">
        <v>4</v>
      </c>
      <c r="S22" s="7">
        <v>12</v>
      </c>
      <c r="T22" s="7">
        <v>4</v>
      </c>
      <c r="U22" s="7">
        <v>12</v>
      </c>
      <c r="V22" s="7">
        <f>SUM($U$20:$U22)</f>
        <v>47</v>
      </c>
    </row>
    <row r="23" spans="1:22" x14ac:dyDescent="0.25">
      <c r="A23" s="7">
        <v>3</v>
      </c>
      <c r="B23" s="7">
        <v>3</v>
      </c>
      <c r="C23" s="19">
        <v>1.449275362318826E-2</v>
      </c>
      <c r="D23" s="7">
        <v>20</v>
      </c>
      <c r="E23" s="19">
        <v>0.1865942028985508</v>
      </c>
      <c r="F23" s="7">
        <v>37</v>
      </c>
      <c r="G23" s="19">
        <v>0.5498188405797102</v>
      </c>
      <c r="I23" s="7" t="b">
        <f t="shared" si="0"/>
        <v>1</v>
      </c>
      <c r="J23" s="7" t="b">
        <f t="shared" si="1"/>
        <v>0</v>
      </c>
      <c r="K23" s="8">
        <f t="shared" si="4"/>
        <v>1.946601941747572</v>
      </c>
      <c r="L23" s="8"/>
      <c r="M23" t="s">
        <v>110</v>
      </c>
      <c r="N23">
        <v>5.2301042560343736E-2</v>
      </c>
      <c r="O23" s="7" t="s">
        <v>110</v>
      </c>
      <c r="P23" s="7">
        <v>4</v>
      </c>
      <c r="R23" s="7">
        <v>5</v>
      </c>
      <c r="S23" s="7">
        <v>10</v>
      </c>
      <c r="T23" s="7">
        <v>5</v>
      </c>
      <c r="U23" s="7">
        <v>10</v>
      </c>
      <c r="V23" s="7">
        <f>SUM($U$20:$U23)</f>
        <v>57</v>
      </c>
    </row>
    <row r="24" spans="1:22" x14ac:dyDescent="0.25">
      <c r="A24" s="7">
        <v>2</v>
      </c>
      <c r="B24" s="7">
        <v>2</v>
      </c>
      <c r="C24" s="19">
        <v>5.2262364082778012E-2</v>
      </c>
      <c r="D24" s="7">
        <v>14</v>
      </c>
      <c r="E24" s="19">
        <v>6.5340482036378322E-2</v>
      </c>
      <c r="F24" s="7">
        <v>62</v>
      </c>
      <c r="G24" s="19">
        <v>8.9793055068397132E-2</v>
      </c>
      <c r="I24" s="7" t="b">
        <f t="shared" si="0"/>
        <v>1</v>
      </c>
      <c r="J24" s="7" t="b">
        <f t="shared" si="1"/>
        <v>0</v>
      </c>
      <c r="K24" s="8">
        <f t="shared" si="4"/>
        <v>0.37423312883435472</v>
      </c>
      <c r="L24" s="8"/>
      <c r="M24" t="s">
        <v>111</v>
      </c>
      <c r="N24">
        <v>4.8578958615287157E-3</v>
      </c>
      <c r="O24" s="7" t="s">
        <v>111</v>
      </c>
      <c r="P24" s="7">
        <v>2</v>
      </c>
      <c r="R24" s="7">
        <v>6</v>
      </c>
      <c r="S24" s="7">
        <v>3</v>
      </c>
      <c r="T24" s="7">
        <v>6</v>
      </c>
      <c r="U24" s="7">
        <v>3</v>
      </c>
      <c r="V24" s="7">
        <f>SUM($U$20:$U24)</f>
        <v>60</v>
      </c>
    </row>
    <row r="25" spans="1:22" x14ac:dyDescent="0.25">
      <c r="A25" s="7">
        <v>6</v>
      </c>
      <c r="B25" s="7">
        <v>7</v>
      </c>
      <c r="C25" s="19">
        <v>1.384909264565428E-2</v>
      </c>
      <c r="D25" s="7">
        <v>17</v>
      </c>
      <c r="E25" s="19">
        <v>6.8481375358166202E-2</v>
      </c>
      <c r="F25" s="7">
        <v>51</v>
      </c>
      <c r="G25" s="19">
        <v>0.1868194842406877</v>
      </c>
      <c r="I25" s="7" t="b">
        <f t="shared" si="0"/>
        <v>0</v>
      </c>
      <c r="J25" s="7" t="b">
        <f t="shared" si="1"/>
        <v>0</v>
      </c>
      <c r="M25" t="s">
        <v>112</v>
      </c>
      <c r="N25">
        <v>5.8884398372964664E-2</v>
      </c>
      <c r="O25" s="7" t="s">
        <v>112</v>
      </c>
      <c r="P25" s="7">
        <v>4.2383619466511382</v>
      </c>
      <c r="R25" s="7">
        <v>7</v>
      </c>
      <c r="S25" s="7">
        <v>5</v>
      </c>
      <c r="T25" s="7">
        <v>7</v>
      </c>
      <c r="U25" s="7">
        <v>5</v>
      </c>
      <c r="V25" s="7">
        <f>SUM($U$20:$U25)</f>
        <v>65</v>
      </c>
    </row>
    <row r="26" spans="1:22" x14ac:dyDescent="0.25">
      <c r="A26" s="7">
        <v>5</v>
      </c>
      <c r="B26" s="7">
        <v>5</v>
      </c>
      <c r="C26" s="19">
        <v>4.3918506770769727E-3</v>
      </c>
      <c r="D26" s="7">
        <v>12</v>
      </c>
      <c r="E26" s="19">
        <v>2.2935220202513061E-2</v>
      </c>
      <c r="F26" s="7">
        <v>72</v>
      </c>
      <c r="G26" s="19">
        <v>4.6236427961449389E-2</v>
      </c>
      <c r="I26" s="7" t="b">
        <f t="shared" si="0"/>
        <v>1</v>
      </c>
      <c r="J26" s="7" t="b">
        <f t="shared" si="1"/>
        <v>0</v>
      </c>
      <c r="K26" s="8">
        <f>(G26-E26)/E26</f>
        <v>1.0159574468085188</v>
      </c>
      <c r="L26" s="8"/>
      <c r="M26" t="s">
        <v>113</v>
      </c>
      <c r="N26">
        <v>3.4673723717460036E-3</v>
      </c>
      <c r="O26" s="7" t="s">
        <v>113</v>
      </c>
      <c r="P26" s="7">
        <v>17.963711990820428</v>
      </c>
      <c r="R26" s="7">
        <v>9</v>
      </c>
      <c r="S26" s="7">
        <v>3</v>
      </c>
      <c r="T26" s="7">
        <v>9</v>
      </c>
      <c r="U26" s="7">
        <v>3</v>
      </c>
      <c r="V26" s="7">
        <f>SUM($U$20:$U26)</f>
        <v>68</v>
      </c>
    </row>
    <row r="27" spans="1:22" x14ac:dyDescent="0.25">
      <c r="A27" s="7">
        <v>6</v>
      </c>
      <c r="B27" s="7">
        <v>6</v>
      </c>
      <c r="C27" s="19">
        <v>6.2236716945237101E-2</v>
      </c>
      <c r="D27" s="7">
        <v>11</v>
      </c>
      <c r="E27" s="19">
        <v>3.9407528196764782E-3</v>
      </c>
      <c r="F27" s="7">
        <v>57</v>
      </c>
      <c r="G27" s="19">
        <v>0.1088463106400325</v>
      </c>
      <c r="I27" s="7" t="b">
        <f t="shared" si="0"/>
        <v>1</v>
      </c>
      <c r="J27" s="7" t="b">
        <f t="shared" si="1"/>
        <v>0</v>
      </c>
      <c r="M27" t="s">
        <v>114</v>
      </c>
      <c r="N27">
        <v>1.0754339200948229</v>
      </c>
      <c r="O27" s="7" t="s">
        <v>114</v>
      </c>
      <c r="P27" s="7">
        <v>2.119826660001058</v>
      </c>
      <c r="R27" s="7">
        <v>10</v>
      </c>
      <c r="S27" s="7">
        <v>7</v>
      </c>
      <c r="T27" s="7">
        <v>10</v>
      </c>
      <c r="U27" s="7">
        <v>7</v>
      </c>
      <c r="V27" s="7">
        <f>SUM($U$20:$U27)</f>
        <v>75</v>
      </c>
    </row>
    <row r="28" spans="1:22" x14ac:dyDescent="0.25">
      <c r="A28" s="7">
        <v>2</v>
      </c>
      <c r="B28" s="7">
        <v>5</v>
      </c>
      <c r="C28" s="19">
        <v>0.1093994195132842</v>
      </c>
      <c r="D28" s="7">
        <v>10</v>
      </c>
      <c r="E28" s="19">
        <v>7.8142442509488722E-2</v>
      </c>
      <c r="F28" s="7">
        <v>50</v>
      </c>
      <c r="G28" s="19">
        <v>0.19937486045992411</v>
      </c>
      <c r="I28" s="7" t="b">
        <f t="shared" si="0"/>
        <v>0</v>
      </c>
      <c r="J28" s="7" t="b">
        <f t="shared" si="1"/>
        <v>0</v>
      </c>
      <c r="K28" s="8">
        <f>(G28-E28)/E28</f>
        <v>1.5514285714285718</v>
      </c>
      <c r="L28" s="8"/>
      <c r="M28" t="s">
        <v>115</v>
      </c>
      <c r="N28">
        <v>1.2462081439628672</v>
      </c>
      <c r="O28" s="7" t="s">
        <v>115</v>
      </c>
      <c r="P28" s="7">
        <v>1.5792153400513036</v>
      </c>
      <c r="R28" s="7">
        <v>11</v>
      </c>
      <c r="S28" s="7">
        <v>2</v>
      </c>
      <c r="T28" s="7">
        <v>11</v>
      </c>
      <c r="U28" s="7">
        <v>2</v>
      </c>
      <c r="V28" s="7">
        <f>SUM($U$20:$U28)</f>
        <v>77</v>
      </c>
    </row>
    <row r="29" spans="1:22" x14ac:dyDescent="0.25">
      <c r="A29" s="7">
        <v>2</v>
      </c>
      <c r="B29" s="7">
        <v>7</v>
      </c>
      <c r="C29" s="19">
        <v>0.1012021857923498</v>
      </c>
      <c r="D29" s="7">
        <v>10</v>
      </c>
      <c r="E29" s="19">
        <v>2.4699453551912619E-2</v>
      </c>
      <c r="F29" s="7">
        <v>61</v>
      </c>
      <c r="G29" s="19">
        <v>0.33661202185792349</v>
      </c>
      <c r="I29" s="7" t="b">
        <f t="shared" si="0"/>
        <v>0</v>
      </c>
      <c r="J29" s="7" t="b">
        <f t="shared" si="1"/>
        <v>0</v>
      </c>
      <c r="M29" t="s">
        <v>116</v>
      </c>
      <c r="N29">
        <v>0.24303061803061804</v>
      </c>
      <c r="O29" s="7" t="s">
        <v>116</v>
      </c>
      <c r="P29" s="7">
        <v>17</v>
      </c>
      <c r="R29" s="7">
        <v>12</v>
      </c>
      <c r="S29" s="7">
        <v>1</v>
      </c>
      <c r="T29" s="7">
        <v>12</v>
      </c>
      <c r="U29" s="7">
        <v>1</v>
      </c>
      <c r="V29" s="7">
        <f>SUM($U$20:$U29)</f>
        <v>78</v>
      </c>
    </row>
    <row r="30" spans="1:22" x14ac:dyDescent="0.25">
      <c r="A30" s="7">
        <v>5</v>
      </c>
      <c r="B30" s="7">
        <v>5</v>
      </c>
      <c r="C30" s="19">
        <v>2.2893368473537991E-2</v>
      </c>
      <c r="D30" s="7">
        <v>8</v>
      </c>
      <c r="E30" s="19">
        <v>4.8578958615287157E-3</v>
      </c>
      <c r="F30" s="7">
        <v>8</v>
      </c>
      <c r="G30" s="19">
        <v>4.8578958615287157E-3</v>
      </c>
      <c r="I30" s="7" t="b">
        <f t="shared" si="0"/>
        <v>1</v>
      </c>
      <c r="J30" s="7" t="b">
        <f t="shared" si="1"/>
        <v>1</v>
      </c>
      <c r="K30" s="8">
        <f>(G30-E30)/E30</f>
        <v>0</v>
      </c>
      <c r="L30" s="8"/>
      <c r="M30" t="s">
        <v>117</v>
      </c>
      <c r="N30">
        <v>6.7567567567566129E-4</v>
      </c>
      <c r="O30" s="7" t="s">
        <v>117</v>
      </c>
      <c r="P30" s="7">
        <v>2</v>
      </c>
      <c r="R30" s="7">
        <v>13</v>
      </c>
      <c r="S30" s="7">
        <v>1</v>
      </c>
      <c r="T30" s="7">
        <v>13</v>
      </c>
      <c r="U30" s="7">
        <v>1</v>
      </c>
      <c r="V30" s="7">
        <f>SUM($U$20:$U30)</f>
        <v>79</v>
      </c>
    </row>
    <row r="31" spans="1:22" x14ac:dyDescent="0.25">
      <c r="A31" s="7">
        <v>9</v>
      </c>
      <c r="B31" s="7">
        <v>9</v>
      </c>
      <c r="C31" s="19">
        <v>3.2045201468222907E-2</v>
      </c>
      <c r="D31" s="7">
        <v>12</v>
      </c>
      <c r="E31" s="19">
        <v>6.9390027632284454E-2</v>
      </c>
      <c r="F31" s="7">
        <v>12</v>
      </c>
      <c r="G31" s="19">
        <v>6.9390027632284454E-2</v>
      </c>
      <c r="I31" s="7" t="b">
        <f t="shared" si="0"/>
        <v>1</v>
      </c>
      <c r="J31" s="7" t="b">
        <f t="shared" si="1"/>
        <v>1</v>
      </c>
      <c r="M31" t="s">
        <v>118</v>
      </c>
      <c r="N31">
        <v>0.24370629370629371</v>
      </c>
      <c r="O31" s="7" t="s">
        <v>118</v>
      </c>
      <c r="P31" s="7">
        <v>19</v>
      </c>
      <c r="R31" s="7">
        <v>15</v>
      </c>
      <c r="S31" s="7">
        <v>1</v>
      </c>
      <c r="T31" s="7">
        <v>15</v>
      </c>
      <c r="U31" s="7">
        <v>1</v>
      </c>
      <c r="V31" s="7">
        <f>SUM($U$20:$U31)</f>
        <v>80</v>
      </c>
    </row>
    <row r="32" spans="1:22" x14ac:dyDescent="0.25">
      <c r="A32" s="7">
        <v>2</v>
      </c>
      <c r="B32" s="7">
        <v>2</v>
      </c>
      <c r="C32" s="19">
        <v>3.6455856712632249E-3</v>
      </c>
      <c r="D32" s="7">
        <v>4</v>
      </c>
      <c r="E32" s="19">
        <v>1.695989855761618E-2</v>
      </c>
      <c r="F32" s="7">
        <v>4</v>
      </c>
      <c r="G32" s="19">
        <v>1.695989855761618E-2</v>
      </c>
      <c r="I32" s="7" t="b">
        <f t="shared" si="0"/>
        <v>1</v>
      </c>
      <c r="J32" s="7" t="b">
        <f t="shared" si="1"/>
        <v>1</v>
      </c>
      <c r="K32" s="8">
        <f>(G32-E32)/E32</f>
        <v>0</v>
      </c>
      <c r="L32" s="8"/>
      <c r="M32" t="s">
        <v>119</v>
      </c>
      <c r="N32">
        <v>5.3476593850367813</v>
      </c>
      <c r="O32" s="7" t="s">
        <v>119</v>
      </c>
      <c r="P32" s="7">
        <v>463</v>
      </c>
      <c r="R32" s="7">
        <v>17</v>
      </c>
      <c r="S32" s="7">
        <v>1</v>
      </c>
      <c r="T32" s="7">
        <v>17</v>
      </c>
      <c r="U32" s="7">
        <v>1</v>
      </c>
      <c r="V32" s="7">
        <f>SUM($U$20:$U32)</f>
        <v>81</v>
      </c>
    </row>
    <row r="33" spans="1:22" ht="15.75" thickBot="1" x14ac:dyDescent="0.3">
      <c r="A33" s="7">
        <v>7</v>
      </c>
      <c r="B33" s="7">
        <v>11</v>
      </c>
      <c r="C33" s="19">
        <v>7.5449964002879774E-2</v>
      </c>
      <c r="D33" s="7">
        <v>20</v>
      </c>
      <c r="E33" s="19">
        <v>4.2908567314614843E-2</v>
      </c>
      <c r="F33" s="7">
        <v>45</v>
      </c>
      <c r="G33" s="19">
        <v>0.1940964722822173</v>
      </c>
      <c r="I33" s="7" t="b">
        <f t="shared" si="0"/>
        <v>0</v>
      </c>
      <c r="J33" s="7" t="b">
        <f t="shared" si="1"/>
        <v>0</v>
      </c>
      <c r="M33" s="3" t="s">
        <v>120</v>
      </c>
      <c r="N33" s="3">
        <v>84</v>
      </c>
      <c r="O33" s="20" t="s">
        <v>120</v>
      </c>
      <c r="P33" s="20">
        <v>84</v>
      </c>
      <c r="R33" s="7">
        <v>18</v>
      </c>
      <c r="S33" s="7">
        <v>1</v>
      </c>
      <c r="T33" s="7">
        <v>18</v>
      </c>
      <c r="U33" s="7">
        <v>1</v>
      </c>
      <c r="V33" s="7">
        <f>SUM($U$20:$U33)</f>
        <v>82</v>
      </c>
    </row>
    <row r="34" spans="1:22" x14ac:dyDescent="0.25">
      <c r="A34" s="7">
        <v>2</v>
      </c>
      <c r="B34" s="7">
        <v>3</v>
      </c>
      <c r="C34" s="19">
        <v>4.1532517707662572E-2</v>
      </c>
      <c r="D34" s="7">
        <v>5</v>
      </c>
      <c r="E34" s="19">
        <v>5.7952350289761662E-3</v>
      </c>
      <c r="F34" s="7">
        <v>35</v>
      </c>
      <c r="G34" s="19">
        <v>0.1709594333547971</v>
      </c>
      <c r="I34" s="7" t="b">
        <f t="shared" si="0"/>
        <v>0</v>
      </c>
      <c r="J34" s="7" t="b">
        <f t="shared" si="1"/>
        <v>0</v>
      </c>
      <c r="K34" s="8">
        <f t="shared" ref="K34:K40" si="5">(G34-E34)/E34</f>
        <v>28.500000000000036</v>
      </c>
      <c r="L34" s="8"/>
      <c r="M34" s="8"/>
      <c r="N34" s="8"/>
      <c r="R34" s="7">
        <v>19</v>
      </c>
      <c r="S34" s="7">
        <v>2</v>
      </c>
      <c r="T34" s="7">
        <v>19</v>
      </c>
      <c r="U34" s="7">
        <v>2</v>
      </c>
      <c r="V34" s="7">
        <f>SUM($U$20:$U34)</f>
        <v>84</v>
      </c>
    </row>
    <row r="35" spans="1:22" x14ac:dyDescent="0.25">
      <c r="A35" s="7">
        <v>2</v>
      </c>
      <c r="B35" s="7">
        <v>5</v>
      </c>
      <c r="C35" s="19">
        <v>5.779153766769865E-2</v>
      </c>
      <c r="D35" s="7">
        <v>13</v>
      </c>
      <c r="E35" s="19">
        <v>5.6415548675610612E-2</v>
      </c>
      <c r="F35" s="7">
        <v>13</v>
      </c>
      <c r="G35" s="19">
        <v>5.6415548675610612E-2</v>
      </c>
      <c r="I35" s="7" t="b">
        <f t="shared" si="0"/>
        <v>0</v>
      </c>
      <c r="J35" s="7" t="b">
        <f t="shared" si="1"/>
        <v>1</v>
      </c>
      <c r="K35" s="8">
        <f t="shared" si="5"/>
        <v>0</v>
      </c>
      <c r="L35" s="8"/>
      <c r="M35" s="8"/>
      <c r="N35" s="8"/>
      <c r="R35" s="7" t="s">
        <v>128</v>
      </c>
      <c r="S35" s="7">
        <v>84</v>
      </c>
      <c r="T35" s="7">
        <v>84</v>
      </c>
    </row>
    <row r="36" spans="1:22" ht="15.75" thickBot="1" x14ac:dyDescent="0.3">
      <c r="A36" s="7">
        <v>3</v>
      </c>
      <c r="B36" s="7">
        <v>3</v>
      </c>
      <c r="C36" s="19">
        <v>8.606142423219677E-3</v>
      </c>
      <c r="D36" s="7">
        <v>19</v>
      </c>
      <c r="E36" s="19">
        <v>6.4799190010124935E-2</v>
      </c>
      <c r="F36" s="7">
        <v>30</v>
      </c>
      <c r="G36" s="19">
        <v>8.5723928450894452E-2</v>
      </c>
      <c r="I36" s="7" t="b">
        <f t="shared" si="0"/>
        <v>1</v>
      </c>
      <c r="J36" s="7" t="b">
        <f t="shared" si="1"/>
        <v>0</v>
      </c>
      <c r="K36" s="8">
        <f t="shared" si="5"/>
        <v>0.32291666666666674</v>
      </c>
      <c r="L36" s="8"/>
      <c r="M36" s="8"/>
      <c r="N36" s="8"/>
    </row>
    <row r="37" spans="1:22" x14ac:dyDescent="0.25">
      <c r="A37" s="7">
        <v>3</v>
      </c>
      <c r="B37" s="7">
        <v>3</v>
      </c>
      <c r="C37" s="19">
        <v>2.1253985122209958E-3</v>
      </c>
      <c r="D37" s="7">
        <v>12</v>
      </c>
      <c r="E37" s="19">
        <v>3.3475026567481407E-2</v>
      </c>
      <c r="F37" s="7">
        <v>61</v>
      </c>
      <c r="G37" s="19">
        <v>0.1215019482819695</v>
      </c>
      <c r="I37" s="7" t="b">
        <f t="shared" si="0"/>
        <v>1</v>
      </c>
      <c r="J37" s="7" t="b">
        <f t="shared" si="1"/>
        <v>0</v>
      </c>
      <c r="K37" s="8">
        <f t="shared" si="5"/>
        <v>2.629629629629628</v>
      </c>
      <c r="L37" s="8"/>
      <c r="M37" s="8"/>
      <c r="N37" s="8"/>
      <c r="O37" s="4" t="s">
        <v>7</v>
      </c>
      <c r="P37" s="4"/>
      <c r="R37" s="21" t="s">
        <v>127</v>
      </c>
      <c r="S37" s="7" t="s">
        <v>130</v>
      </c>
    </row>
    <row r="38" spans="1:22" x14ac:dyDescent="0.25">
      <c r="A38" s="7">
        <v>2</v>
      </c>
      <c r="B38" s="7">
        <v>2</v>
      </c>
      <c r="C38" s="19">
        <v>6.3471219085138794E-3</v>
      </c>
      <c r="D38" s="7">
        <v>10</v>
      </c>
      <c r="E38" s="19">
        <v>7.2225869993434111E-2</v>
      </c>
      <c r="F38" s="7">
        <v>26</v>
      </c>
      <c r="G38" s="19">
        <v>9.7176625082074961E-2</v>
      </c>
      <c r="I38" s="7" t="b">
        <f t="shared" si="0"/>
        <v>1</v>
      </c>
      <c r="J38" s="7" t="b">
        <f t="shared" si="1"/>
        <v>0</v>
      </c>
      <c r="K38" s="8">
        <f t="shared" si="5"/>
        <v>0.34545454545454513</v>
      </c>
      <c r="L38" s="8"/>
      <c r="M38" s="8"/>
      <c r="N38" s="8"/>
      <c r="R38" s="7">
        <v>3</v>
      </c>
      <c r="S38" s="7">
        <v>1</v>
      </c>
    </row>
    <row r="39" spans="1:22" x14ac:dyDescent="0.25">
      <c r="A39" s="7">
        <v>2</v>
      </c>
      <c r="B39" s="7">
        <v>2</v>
      </c>
      <c r="C39" s="19">
        <v>6.756756756757013E-4</v>
      </c>
      <c r="D39" s="7">
        <v>5</v>
      </c>
      <c r="E39" s="19">
        <v>6.0810810810810877E-2</v>
      </c>
      <c r="F39" s="7">
        <v>38</v>
      </c>
      <c r="G39" s="19">
        <v>7.1171171171171263E-2</v>
      </c>
      <c r="I39" s="7" t="b">
        <f t="shared" si="0"/>
        <v>1</v>
      </c>
      <c r="J39" s="7" t="b">
        <f t="shared" si="1"/>
        <v>0</v>
      </c>
      <c r="K39" s="8">
        <f t="shared" si="5"/>
        <v>0.17037037037037062</v>
      </c>
      <c r="L39" s="8"/>
      <c r="M39" s="8"/>
      <c r="N39" s="8"/>
      <c r="O39" s="7" t="s">
        <v>108</v>
      </c>
      <c r="P39" s="7">
        <v>13.773809523809524</v>
      </c>
      <c r="R39" s="7">
        <v>4</v>
      </c>
      <c r="S39" s="7">
        <v>4</v>
      </c>
    </row>
    <row r="40" spans="1:22" x14ac:dyDescent="0.25">
      <c r="A40" s="7">
        <v>5</v>
      </c>
      <c r="B40" s="7">
        <v>5</v>
      </c>
      <c r="C40" s="19">
        <v>2.2893368473537991E-2</v>
      </c>
      <c r="D40" s="7">
        <v>8</v>
      </c>
      <c r="E40" s="19">
        <v>4.8578958615287157E-3</v>
      </c>
      <c r="F40" s="7">
        <v>8</v>
      </c>
      <c r="G40" s="19">
        <v>4.8578958615287157E-3</v>
      </c>
      <c r="I40" s="7" t="b">
        <f t="shared" si="0"/>
        <v>1</v>
      </c>
      <c r="J40" s="7" t="b">
        <f t="shared" si="1"/>
        <v>1</v>
      </c>
      <c r="K40" s="8">
        <f t="shared" si="5"/>
        <v>0</v>
      </c>
      <c r="L40" s="8"/>
      <c r="M40" s="8"/>
      <c r="N40" s="8"/>
      <c r="O40" s="7" t="s">
        <v>109</v>
      </c>
      <c r="P40" s="7">
        <v>0.61683012296383488</v>
      </c>
      <c r="R40" s="7">
        <v>5</v>
      </c>
      <c r="S40" s="7">
        <v>3</v>
      </c>
    </row>
    <row r="41" spans="1:22" x14ac:dyDescent="0.25">
      <c r="A41" s="7">
        <v>9</v>
      </c>
      <c r="B41" s="7">
        <v>9</v>
      </c>
      <c r="C41" s="19">
        <v>3.2045201468222907E-2</v>
      </c>
      <c r="D41" s="7">
        <v>12</v>
      </c>
      <c r="E41" s="19">
        <v>6.9390027632284454E-2</v>
      </c>
      <c r="F41" s="7">
        <v>12</v>
      </c>
      <c r="G41" s="19">
        <v>6.9390027632284454E-2</v>
      </c>
      <c r="I41" s="7" t="b">
        <f t="shared" si="0"/>
        <v>1</v>
      </c>
      <c r="J41" s="7" t="b">
        <f t="shared" si="1"/>
        <v>1</v>
      </c>
      <c r="O41" s="7" t="s">
        <v>110</v>
      </c>
      <c r="P41" s="7">
        <v>15.5</v>
      </c>
      <c r="R41" s="7">
        <v>6</v>
      </c>
      <c r="S41" s="7">
        <v>7</v>
      </c>
    </row>
    <row r="42" spans="1:22" x14ac:dyDescent="0.25">
      <c r="A42" s="7">
        <v>2</v>
      </c>
      <c r="B42" s="7">
        <v>2</v>
      </c>
      <c r="C42" s="19">
        <v>3.6455856712632249E-3</v>
      </c>
      <c r="D42" s="7">
        <v>4</v>
      </c>
      <c r="E42" s="19">
        <v>1.695989855761618E-2</v>
      </c>
      <c r="F42" s="7">
        <v>4</v>
      </c>
      <c r="G42" s="19">
        <v>1.695989855761618E-2</v>
      </c>
      <c r="I42" s="7" t="b">
        <f t="shared" si="0"/>
        <v>1</v>
      </c>
      <c r="J42" s="7" t="b">
        <f t="shared" si="1"/>
        <v>1</v>
      </c>
      <c r="K42" s="8">
        <f>(G42-E42)/E42</f>
        <v>0</v>
      </c>
      <c r="L42" s="8"/>
      <c r="M42" s="8"/>
      <c r="N42" s="8"/>
      <c r="O42" s="7" t="s">
        <v>111</v>
      </c>
      <c r="P42" s="7">
        <v>20</v>
      </c>
      <c r="R42" s="7">
        <v>7</v>
      </c>
      <c r="S42" s="7">
        <v>2</v>
      </c>
    </row>
    <row r="43" spans="1:22" x14ac:dyDescent="0.25">
      <c r="A43" s="7">
        <v>7</v>
      </c>
      <c r="B43" s="7">
        <v>11</v>
      </c>
      <c r="C43" s="19">
        <v>7.5449964002879774E-2</v>
      </c>
      <c r="D43" s="7">
        <v>20</v>
      </c>
      <c r="E43" s="19">
        <v>4.2908567314614843E-2</v>
      </c>
      <c r="F43" s="7">
        <v>45</v>
      </c>
      <c r="G43" s="19">
        <v>0.1940964722822173</v>
      </c>
      <c r="I43" s="7" t="b">
        <f t="shared" si="0"/>
        <v>0</v>
      </c>
      <c r="J43" s="7" t="b">
        <f t="shared" si="1"/>
        <v>0</v>
      </c>
      <c r="O43" s="7" t="s">
        <v>112</v>
      </c>
      <c r="P43" s="7">
        <v>5.6533414588213837</v>
      </c>
      <c r="R43" s="7">
        <v>8</v>
      </c>
      <c r="S43" s="7">
        <v>4</v>
      </c>
    </row>
    <row r="44" spans="1:22" x14ac:dyDescent="0.25">
      <c r="A44" s="7">
        <v>2</v>
      </c>
      <c r="B44" s="7">
        <v>2</v>
      </c>
      <c r="C44" s="19">
        <v>6.4625459558823534E-3</v>
      </c>
      <c r="D44" s="7">
        <v>4</v>
      </c>
      <c r="E44" s="19">
        <v>1.6199448529411721E-2</v>
      </c>
      <c r="F44" s="7">
        <v>34</v>
      </c>
      <c r="G44" s="19">
        <v>6.85317095588234E-2</v>
      </c>
      <c r="I44" s="7" t="b">
        <f t="shared" si="0"/>
        <v>1</v>
      </c>
      <c r="J44" s="7" t="b">
        <f t="shared" si="1"/>
        <v>0</v>
      </c>
      <c r="K44" s="8">
        <f t="shared" ref="K44:K45" si="6">(G44-E44)/E44</f>
        <v>3.2304964539007126</v>
      </c>
      <c r="L44" s="8"/>
      <c r="M44" s="8"/>
      <c r="N44" s="8"/>
      <c r="O44" s="7" t="s">
        <v>113</v>
      </c>
      <c r="P44" s="7">
        <v>31.960269650028696</v>
      </c>
      <c r="R44" s="7">
        <v>9</v>
      </c>
      <c r="S44" s="7">
        <v>2</v>
      </c>
    </row>
    <row r="45" spans="1:22" x14ac:dyDescent="0.25">
      <c r="A45" s="7">
        <v>2</v>
      </c>
      <c r="B45" s="7">
        <v>2</v>
      </c>
      <c r="C45" s="19">
        <v>2.3619707848477261E-2</v>
      </c>
      <c r="D45" s="7">
        <v>18</v>
      </c>
      <c r="E45" s="19">
        <v>0.2391185937113148</v>
      </c>
      <c r="F45" s="7">
        <v>55</v>
      </c>
      <c r="G45" s="19">
        <v>0.55523644466452093</v>
      </c>
      <c r="I45" s="7" t="b">
        <f t="shared" si="0"/>
        <v>1</v>
      </c>
      <c r="J45" s="7" t="b">
        <f t="shared" si="1"/>
        <v>0</v>
      </c>
      <c r="K45" s="8">
        <f t="shared" si="6"/>
        <v>1.3220128390971204</v>
      </c>
      <c r="L45" s="8"/>
      <c r="M45" s="8"/>
      <c r="N45" s="8"/>
      <c r="O45" s="7" t="s">
        <v>114</v>
      </c>
      <c r="P45" s="7">
        <v>-1.3410526512422958</v>
      </c>
      <c r="R45" s="7">
        <v>10</v>
      </c>
      <c r="S45" s="7">
        <v>5</v>
      </c>
    </row>
    <row r="46" spans="1:22" x14ac:dyDescent="0.25">
      <c r="A46" s="7">
        <v>7</v>
      </c>
      <c r="B46" s="7">
        <v>7</v>
      </c>
      <c r="C46" s="19">
        <v>4.717871296471032E-3</v>
      </c>
      <c r="D46" s="7">
        <v>19</v>
      </c>
      <c r="E46" s="19">
        <v>9.567842989243254E-2</v>
      </c>
      <c r="F46" s="7">
        <v>66</v>
      </c>
      <c r="G46" s="19">
        <v>0.21220985091526701</v>
      </c>
      <c r="I46" s="7" t="b">
        <f t="shared" si="0"/>
        <v>1</v>
      </c>
      <c r="J46" s="7" t="b">
        <f t="shared" si="1"/>
        <v>0</v>
      </c>
      <c r="O46" s="7" t="s">
        <v>115</v>
      </c>
      <c r="P46" s="7">
        <v>-0.41148613038215337</v>
      </c>
      <c r="R46" s="7">
        <v>11</v>
      </c>
      <c r="S46" s="7">
        <v>2</v>
      </c>
    </row>
    <row r="47" spans="1:22" x14ac:dyDescent="0.25">
      <c r="A47" s="7">
        <v>2</v>
      </c>
      <c r="B47" s="7">
        <v>2</v>
      </c>
      <c r="C47" s="19">
        <v>6.5502183406100515E-4</v>
      </c>
      <c r="D47" s="7">
        <v>8</v>
      </c>
      <c r="E47" s="19">
        <v>5.9497816593886498E-2</v>
      </c>
      <c r="F47" s="7">
        <v>60</v>
      </c>
      <c r="G47" s="19">
        <v>0.1100436681222709</v>
      </c>
      <c r="I47" s="7" t="b">
        <f t="shared" si="0"/>
        <v>1</v>
      </c>
      <c r="J47" s="7" t="b">
        <f t="shared" si="1"/>
        <v>0</v>
      </c>
      <c r="K47" s="8">
        <f>(G47-E47)/E47</f>
        <v>0.84954128440367127</v>
      </c>
      <c r="L47" s="8"/>
      <c r="M47" s="8"/>
      <c r="N47" s="8"/>
      <c r="O47" s="7" t="s">
        <v>116</v>
      </c>
      <c r="P47" s="7">
        <v>17</v>
      </c>
      <c r="R47" s="7">
        <v>12</v>
      </c>
      <c r="S47" s="7">
        <v>5</v>
      </c>
    </row>
    <row r="48" spans="1:22" x14ac:dyDescent="0.25">
      <c r="A48" s="7">
        <v>3</v>
      </c>
      <c r="B48" s="7">
        <v>10</v>
      </c>
      <c r="C48" s="19">
        <v>6.1352440662785383E-2</v>
      </c>
      <c r="D48" s="7">
        <v>20</v>
      </c>
      <c r="E48" s="19">
        <v>1.462904911180779E-2</v>
      </c>
      <c r="F48" s="7">
        <v>56</v>
      </c>
      <c r="G48" s="19">
        <v>9.1506194954470974E-2</v>
      </c>
      <c r="I48" s="7" t="b">
        <f t="shared" si="0"/>
        <v>0</v>
      </c>
      <c r="J48" s="7" t="b">
        <f t="shared" si="1"/>
        <v>0</v>
      </c>
      <c r="O48" s="7" t="s">
        <v>117</v>
      </c>
      <c r="P48" s="7">
        <v>3</v>
      </c>
      <c r="R48" s="7">
        <v>13</v>
      </c>
      <c r="S48" s="7">
        <v>4</v>
      </c>
    </row>
    <row r="49" spans="1:19" x14ac:dyDescent="0.25">
      <c r="A49" s="7">
        <v>10</v>
      </c>
      <c r="B49" s="7">
        <v>10</v>
      </c>
      <c r="C49" s="19">
        <v>0</v>
      </c>
      <c r="D49" s="7">
        <v>16</v>
      </c>
      <c r="E49" s="19">
        <v>8.6373968178011712E-2</v>
      </c>
      <c r="F49" s="7">
        <v>16</v>
      </c>
      <c r="G49" s="19">
        <v>8.6373968178011712E-2</v>
      </c>
      <c r="I49" s="7" t="b">
        <f t="shared" si="0"/>
        <v>1</v>
      </c>
      <c r="J49" s="7" t="b">
        <f t="shared" si="1"/>
        <v>1</v>
      </c>
      <c r="O49" s="7" t="s">
        <v>118</v>
      </c>
      <c r="P49" s="7">
        <v>20</v>
      </c>
      <c r="R49" s="7">
        <v>14</v>
      </c>
      <c r="S49" s="7">
        <v>1</v>
      </c>
    </row>
    <row r="50" spans="1:19" x14ac:dyDescent="0.25">
      <c r="A50" s="7">
        <v>2</v>
      </c>
      <c r="B50" s="7">
        <v>3</v>
      </c>
      <c r="C50" s="19">
        <v>2.4335031126202781E-2</v>
      </c>
      <c r="D50" s="7">
        <v>9</v>
      </c>
      <c r="E50" s="19">
        <v>9.6208262591962728E-3</v>
      </c>
      <c r="F50" s="7">
        <v>9</v>
      </c>
      <c r="G50" s="19">
        <v>9.6208262591962728E-3</v>
      </c>
      <c r="I50" s="7" t="b">
        <f t="shared" si="0"/>
        <v>0</v>
      </c>
      <c r="J50" s="7" t="b">
        <f t="shared" si="1"/>
        <v>1</v>
      </c>
      <c r="K50" s="8">
        <f t="shared" ref="K50:K52" si="7">(G50-E50)/E50</f>
        <v>0</v>
      </c>
      <c r="L50" s="8"/>
      <c r="M50" s="8"/>
      <c r="N50" s="8"/>
      <c r="O50" s="7" t="s">
        <v>119</v>
      </c>
      <c r="P50" s="7">
        <v>1157</v>
      </c>
      <c r="R50" s="7">
        <v>15</v>
      </c>
      <c r="S50" s="7">
        <v>2</v>
      </c>
    </row>
    <row r="51" spans="1:19" ht="15.75" thickBot="1" x14ac:dyDescent="0.3">
      <c r="A51" s="7">
        <v>2</v>
      </c>
      <c r="B51" s="7">
        <v>5</v>
      </c>
      <c r="C51" s="19">
        <v>1.6159105034182709E-2</v>
      </c>
      <c r="D51" s="7">
        <v>6</v>
      </c>
      <c r="E51" s="19">
        <v>1.86451211932878E-2</v>
      </c>
      <c r="F51" s="7">
        <v>59</v>
      </c>
      <c r="G51" s="19">
        <v>5.2827843380982058E-2</v>
      </c>
      <c r="I51" s="7" t="b">
        <f t="shared" si="0"/>
        <v>0</v>
      </c>
      <c r="J51" s="7" t="b">
        <f t="shared" si="1"/>
        <v>0</v>
      </c>
      <c r="K51" s="8">
        <f t="shared" si="7"/>
        <v>1.8333333333333313</v>
      </c>
      <c r="L51" s="8"/>
      <c r="M51" s="8"/>
      <c r="N51" s="8"/>
      <c r="O51" s="20" t="s">
        <v>120</v>
      </c>
      <c r="P51" s="20">
        <v>84</v>
      </c>
      <c r="R51" s="7">
        <v>16</v>
      </c>
      <c r="S51" s="7">
        <v>4</v>
      </c>
    </row>
    <row r="52" spans="1:19" x14ac:dyDescent="0.25">
      <c r="A52" s="7">
        <v>2</v>
      </c>
      <c r="B52" s="7">
        <v>2</v>
      </c>
      <c r="C52" s="19">
        <v>3.3783783783784258E-3</v>
      </c>
      <c r="D52" s="7">
        <v>3</v>
      </c>
      <c r="E52" s="19">
        <v>6.7567567567566129E-4</v>
      </c>
      <c r="F52" s="7">
        <v>64</v>
      </c>
      <c r="G52" s="19">
        <v>0.1</v>
      </c>
      <c r="I52" s="7" t="b">
        <f t="shared" si="0"/>
        <v>1</v>
      </c>
      <c r="J52" s="7" t="b">
        <f t="shared" si="1"/>
        <v>0</v>
      </c>
      <c r="K52" s="8">
        <f t="shared" si="7"/>
        <v>147.00000000000315</v>
      </c>
      <c r="L52" s="8"/>
      <c r="M52" s="8"/>
      <c r="N52" s="8"/>
      <c r="R52" s="7">
        <v>17</v>
      </c>
      <c r="S52" s="7">
        <v>2</v>
      </c>
    </row>
    <row r="53" spans="1:19" x14ac:dyDescent="0.25">
      <c r="A53" s="7">
        <v>15</v>
      </c>
      <c r="B53" s="7">
        <v>15</v>
      </c>
      <c r="C53" s="19">
        <v>2.784149331645978E-2</v>
      </c>
      <c r="D53" s="7">
        <v>18</v>
      </c>
      <c r="E53" s="19">
        <v>1.7222969231985921E-2</v>
      </c>
      <c r="F53" s="7">
        <v>18</v>
      </c>
      <c r="G53" s="19">
        <v>1.7222969231985921E-2</v>
      </c>
      <c r="I53" s="7" t="b">
        <f t="shared" si="0"/>
        <v>1</v>
      </c>
      <c r="J53" s="7" t="b">
        <f t="shared" si="1"/>
        <v>1</v>
      </c>
      <c r="R53" s="7">
        <v>18</v>
      </c>
      <c r="S53" s="7">
        <v>9</v>
      </c>
    </row>
    <row r="54" spans="1:19" x14ac:dyDescent="0.25">
      <c r="A54" s="7">
        <v>2</v>
      </c>
      <c r="B54" s="7">
        <v>4</v>
      </c>
      <c r="C54" s="19">
        <v>4.2547425474254753E-2</v>
      </c>
      <c r="D54" s="7">
        <v>18</v>
      </c>
      <c r="E54" s="19">
        <v>1.626016260162663E-3</v>
      </c>
      <c r="F54" s="7">
        <v>55</v>
      </c>
      <c r="G54" s="19">
        <v>3.9972899728997327E-2</v>
      </c>
      <c r="I54" s="7" t="b">
        <f t="shared" si="0"/>
        <v>0</v>
      </c>
      <c r="J54" s="7" t="b">
        <f t="shared" si="1"/>
        <v>0</v>
      </c>
      <c r="K54" s="8">
        <f t="shared" ref="K54:K55" si="8">(G54-E54)/E54</f>
        <v>23.58333333333243</v>
      </c>
      <c r="L54" s="8"/>
      <c r="M54" s="8"/>
      <c r="N54" s="8"/>
      <c r="R54" s="7">
        <v>19</v>
      </c>
      <c r="S54" s="7">
        <v>11</v>
      </c>
    </row>
    <row r="55" spans="1:19" x14ac:dyDescent="0.25">
      <c r="A55" s="7">
        <v>2</v>
      </c>
      <c r="B55" s="7">
        <v>2</v>
      </c>
      <c r="C55" s="19">
        <v>4.6181758205509011E-3</v>
      </c>
      <c r="D55" s="7">
        <v>18</v>
      </c>
      <c r="E55" s="19">
        <v>3.5790862609269253E-2</v>
      </c>
      <c r="F55" s="7">
        <v>18</v>
      </c>
      <c r="G55" s="19">
        <v>3.5790862609269253E-2</v>
      </c>
      <c r="I55" s="7" t="b">
        <f t="shared" si="0"/>
        <v>1</v>
      </c>
      <c r="J55" s="7" t="b">
        <f t="shared" si="1"/>
        <v>1</v>
      </c>
      <c r="K55" s="8">
        <f t="shared" si="8"/>
        <v>0</v>
      </c>
      <c r="L55" s="8"/>
      <c r="M55" s="8"/>
      <c r="N55" s="8"/>
      <c r="R55" s="7">
        <v>20</v>
      </c>
      <c r="S55" s="7">
        <v>16</v>
      </c>
    </row>
    <row r="56" spans="1:19" x14ac:dyDescent="0.25">
      <c r="A56" s="7">
        <v>17</v>
      </c>
      <c r="B56" s="7">
        <v>17</v>
      </c>
      <c r="C56" s="19">
        <v>4.6793760831889634E-3</v>
      </c>
      <c r="D56" s="7">
        <v>20</v>
      </c>
      <c r="E56" s="19">
        <v>3.5875216637781628E-2</v>
      </c>
      <c r="F56" s="7">
        <v>64</v>
      </c>
      <c r="G56" s="19">
        <v>5.9272097053726068E-2</v>
      </c>
      <c r="I56" s="7" t="b">
        <f t="shared" si="0"/>
        <v>1</v>
      </c>
      <c r="J56" s="7" t="b">
        <f t="shared" si="1"/>
        <v>0</v>
      </c>
      <c r="R56" s="7" t="s">
        <v>128</v>
      </c>
      <c r="S56" s="7">
        <v>84</v>
      </c>
    </row>
    <row r="57" spans="1:19" x14ac:dyDescent="0.25">
      <c r="A57" s="7">
        <v>3</v>
      </c>
      <c r="B57" s="7">
        <v>10</v>
      </c>
      <c r="C57" s="19">
        <v>0.15877192982456129</v>
      </c>
      <c r="D57" s="7">
        <v>16</v>
      </c>
      <c r="E57" s="19">
        <v>9.6140350877192929E-2</v>
      </c>
      <c r="F57" s="7">
        <v>32</v>
      </c>
      <c r="G57" s="19">
        <v>0.38491228070175437</v>
      </c>
      <c r="I57" s="7" t="b">
        <f t="shared" si="0"/>
        <v>0</v>
      </c>
      <c r="J57" s="7" t="b">
        <f t="shared" si="1"/>
        <v>0</v>
      </c>
    </row>
    <row r="58" spans="1:19" x14ac:dyDescent="0.25">
      <c r="A58" s="7">
        <v>2</v>
      </c>
      <c r="B58" s="7">
        <v>3</v>
      </c>
      <c r="C58" s="19">
        <v>4.1302235179786269E-2</v>
      </c>
      <c r="D58" s="7">
        <v>9</v>
      </c>
      <c r="E58" s="19">
        <v>0.21558147068351141</v>
      </c>
      <c r="F58" s="7">
        <v>64</v>
      </c>
      <c r="G58" s="19">
        <v>0.33009394233884032</v>
      </c>
      <c r="I58" s="7" t="b">
        <f t="shared" si="0"/>
        <v>0</v>
      </c>
      <c r="J58" s="7" t="b">
        <f t="shared" si="1"/>
        <v>0</v>
      </c>
      <c r="K58" s="8">
        <f t="shared" ref="K58:K59" si="9">(G58-E58)/E58</f>
        <v>0.53117956423741619</v>
      </c>
      <c r="L58" s="8"/>
      <c r="M58" s="8"/>
      <c r="N58" s="8"/>
    </row>
    <row r="59" spans="1:19" x14ac:dyDescent="0.25">
      <c r="A59" s="7">
        <v>3</v>
      </c>
      <c r="B59" s="7">
        <v>5</v>
      </c>
      <c r="C59" s="19">
        <v>0.1006901433374624</v>
      </c>
      <c r="D59" s="7">
        <v>19</v>
      </c>
      <c r="E59" s="19">
        <v>8.1932401344894754E-2</v>
      </c>
      <c r="F59" s="7">
        <v>61</v>
      </c>
      <c r="G59" s="19">
        <v>0.18173774553176439</v>
      </c>
      <c r="I59" s="7" t="b">
        <f t="shared" si="0"/>
        <v>0</v>
      </c>
      <c r="J59" s="7" t="b">
        <f t="shared" si="1"/>
        <v>0</v>
      </c>
      <c r="K59" s="8">
        <f t="shared" si="9"/>
        <v>1.2181425485961124</v>
      </c>
      <c r="L59" s="8"/>
      <c r="M59" s="8"/>
      <c r="N59" s="8"/>
    </row>
    <row r="60" spans="1:19" x14ac:dyDescent="0.25">
      <c r="A60" s="7">
        <v>7</v>
      </c>
      <c r="B60" s="7">
        <v>7</v>
      </c>
      <c r="C60" s="19">
        <v>5.6002800140007051E-3</v>
      </c>
      <c r="D60" s="7">
        <v>13</v>
      </c>
      <c r="E60" s="19">
        <v>0.11060553027651381</v>
      </c>
      <c r="F60" s="7">
        <v>44</v>
      </c>
      <c r="G60" s="19">
        <v>0.24168708435421771</v>
      </c>
      <c r="I60" s="7" t="b">
        <f t="shared" si="0"/>
        <v>1</v>
      </c>
      <c r="J60" s="7" t="b">
        <f t="shared" si="1"/>
        <v>0</v>
      </c>
    </row>
    <row r="61" spans="1:19" x14ac:dyDescent="0.25">
      <c r="A61" s="7">
        <v>3</v>
      </c>
      <c r="B61" s="7">
        <v>3</v>
      </c>
      <c r="C61" s="19">
        <v>1.234023799030415E-2</v>
      </c>
      <c r="D61" s="7">
        <v>19</v>
      </c>
      <c r="E61" s="19">
        <v>2.6443367122079651E-3</v>
      </c>
      <c r="F61" s="7">
        <v>64</v>
      </c>
      <c r="G61" s="19">
        <v>0.2117672983693257</v>
      </c>
      <c r="I61" s="7" t="b">
        <f t="shared" si="0"/>
        <v>1</v>
      </c>
      <c r="J61" s="7" t="b">
        <f t="shared" si="1"/>
        <v>0</v>
      </c>
      <c r="K61" s="8">
        <f>(G61-E61)/E61</f>
        <v>79.083333333335034</v>
      </c>
      <c r="L61" s="8"/>
      <c r="M61" s="8"/>
      <c r="N61" s="8"/>
    </row>
    <row r="62" spans="1:19" x14ac:dyDescent="0.25">
      <c r="A62" s="7">
        <v>3</v>
      </c>
      <c r="B62" s="7">
        <v>9</v>
      </c>
      <c r="C62" s="19">
        <v>5.7683641279855841E-2</v>
      </c>
      <c r="D62" s="7">
        <v>19</v>
      </c>
      <c r="E62" s="19">
        <v>2.208201892744472E-2</v>
      </c>
      <c r="F62" s="7">
        <v>44</v>
      </c>
      <c r="G62" s="19">
        <v>0.19468228931951331</v>
      </c>
      <c r="I62" s="7" t="b">
        <f t="shared" si="0"/>
        <v>0</v>
      </c>
      <c r="J62" s="7" t="b">
        <f t="shared" si="1"/>
        <v>0</v>
      </c>
    </row>
    <row r="63" spans="1:19" x14ac:dyDescent="0.25">
      <c r="A63" s="7">
        <v>17</v>
      </c>
      <c r="B63" s="7">
        <v>18</v>
      </c>
      <c r="C63" s="19">
        <v>5.0949513663732949E-3</v>
      </c>
      <c r="D63" s="7">
        <v>20</v>
      </c>
      <c r="E63" s="19">
        <v>1.5284854099120049E-2</v>
      </c>
      <c r="F63" s="7">
        <v>56</v>
      </c>
      <c r="G63" s="19">
        <v>6.6234367762853158E-2</v>
      </c>
      <c r="I63" s="7" t="b">
        <f t="shared" si="0"/>
        <v>0</v>
      </c>
      <c r="J63" s="7" t="b">
        <f t="shared" si="1"/>
        <v>0</v>
      </c>
    </row>
    <row r="64" spans="1:19" x14ac:dyDescent="0.25">
      <c r="A64" s="7">
        <v>10</v>
      </c>
      <c r="B64" s="7">
        <v>10</v>
      </c>
      <c r="C64" s="19">
        <v>2.371072910492157E-3</v>
      </c>
      <c r="D64" s="7">
        <v>19</v>
      </c>
      <c r="E64" s="19">
        <v>0.1149970361588617</v>
      </c>
      <c r="F64" s="7">
        <v>64</v>
      </c>
      <c r="G64" s="19">
        <v>0.23295791345583869</v>
      </c>
      <c r="I64" s="7" t="b">
        <f t="shared" si="0"/>
        <v>1</v>
      </c>
      <c r="J64" s="7" t="b">
        <f t="shared" si="1"/>
        <v>0</v>
      </c>
    </row>
    <row r="65" spans="1:14" x14ac:dyDescent="0.25">
      <c r="A65" s="7">
        <v>10</v>
      </c>
      <c r="B65" s="7">
        <v>10</v>
      </c>
      <c r="C65" s="19">
        <v>1.1757021554539501E-2</v>
      </c>
      <c r="D65" s="7">
        <v>20</v>
      </c>
      <c r="E65" s="19">
        <v>2.6126714565642812E-3</v>
      </c>
      <c r="F65" s="7">
        <v>33</v>
      </c>
      <c r="G65" s="19">
        <v>1.1757021554539501E-2</v>
      </c>
      <c r="I65" s="7" t="b">
        <f t="shared" si="0"/>
        <v>1</v>
      </c>
      <c r="J65" s="7" t="b">
        <f t="shared" si="1"/>
        <v>0</v>
      </c>
    </row>
    <row r="66" spans="1:14" x14ac:dyDescent="0.25">
      <c r="A66" s="7">
        <v>3</v>
      </c>
      <c r="B66" s="7">
        <v>4</v>
      </c>
      <c r="C66" s="19">
        <v>4.5842217484008678E-2</v>
      </c>
      <c r="D66" s="7">
        <v>20</v>
      </c>
      <c r="E66" s="19">
        <v>7.3560767590618276E-2</v>
      </c>
      <c r="F66" s="7">
        <v>55</v>
      </c>
      <c r="G66" s="19">
        <v>8.7420042643923071E-2</v>
      </c>
      <c r="I66" s="7" t="b">
        <f t="shared" si="0"/>
        <v>0</v>
      </c>
      <c r="J66" s="7" t="b">
        <f t="shared" si="1"/>
        <v>0</v>
      </c>
      <c r="K66" s="8">
        <f t="shared" ref="K66:K69" si="10">(G66-E66)/E66</f>
        <v>0.18840579710144795</v>
      </c>
      <c r="L66" s="8"/>
      <c r="M66" s="8"/>
      <c r="N66" s="8"/>
    </row>
    <row r="67" spans="1:14" x14ac:dyDescent="0.25">
      <c r="A67" s="7">
        <v>2</v>
      </c>
      <c r="B67" s="7">
        <v>3</v>
      </c>
      <c r="C67" s="19">
        <v>3.3760972316002703E-2</v>
      </c>
      <c r="D67" s="7">
        <v>6</v>
      </c>
      <c r="E67" s="19">
        <v>7.5913957750554692E-2</v>
      </c>
      <c r="F67" s="7">
        <v>6</v>
      </c>
      <c r="G67" s="19">
        <v>7.5913957750554692E-2</v>
      </c>
      <c r="I67" s="7" t="b">
        <f t="shared" ref="I67:I84" si="11">A67=B67</f>
        <v>0</v>
      </c>
      <c r="J67" s="7" t="b">
        <f t="shared" ref="J67:J85" si="12">D67=F67</f>
        <v>1</v>
      </c>
      <c r="K67" s="8">
        <f t="shared" si="10"/>
        <v>0</v>
      </c>
      <c r="L67" s="8"/>
      <c r="M67" s="8"/>
      <c r="N67" s="8"/>
    </row>
    <row r="68" spans="1:14" x14ac:dyDescent="0.25">
      <c r="A68" s="7">
        <v>2</v>
      </c>
      <c r="B68" s="7">
        <v>2</v>
      </c>
      <c r="C68" s="19">
        <v>2.9057750759878431E-2</v>
      </c>
      <c r="D68" s="7">
        <v>15</v>
      </c>
      <c r="E68" s="19">
        <v>0.17434650455927059</v>
      </c>
      <c r="F68" s="7">
        <v>60</v>
      </c>
      <c r="G68" s="19">
        <v>0.25835866261398183</v>
      </c>
      <c r="I68" s="7" t="b">
        <f t="shared" si="11"/>
        <v>1</v>
      </c>
      <c r="J68" s="7" t="b">
        <f t="shared" si="12"/>
        <v>0</v>
      </c>
      <c r="K68" s="8">
        <f t="shared" si="10"/>
        <v>0.4818688981868896</v>
      </c>
      <c r="L68" s="8"/>
      <c r="M68" s="8"/>
      <c r="N68" s="8"/>
    </row>
    <row r="69" spans="1:14" x14ac:dyDescent="0.25">
      <c r="A69" s="7">
        <v>2</v>
      </c>
      <c r="B69" s="7">
        <v>2</v>
      </c>
      <c r="C69" s="19">
        <v>2.5167250716788759E-2</v>
      </c>
      <c r="D69" s="7">
        <v>6</v>
      </c>
      <c r="E69" s="19">
        <v>7.2316024211532201E-2</v>
      </c>
      <c r="F69" s="7">
        <v>62</v>
      </c>
      <c r="G69" s="19">
        <v>0.42943612615482629</v>
      </c>
      <c r="I69" s="7" t="b">
        <f t="shared" si="11"/>
        <v>1</v>
      </c>
      <c r="J69" s="7" t="b">
        <f t="shared" si="12"/>
        <v>0</v>
      </c>
      <c r="K69" s="8">
        <f t="shared" si="10"/>
        <v>4.938325991189437</v>
      </c>
      <c r="L69" s="8"/>
      <c r="M69" s="8"/>
      <c r="N69" s="8"/>
    </row>
    <row r="70" spans="1:14" x14ac:dyDescent="0.25">
      <c r="A70" s="7">
        <v>12</v>
      </c>
      <c r="B70" s="7">
        <v>12</v>
      </c>
      <c r="C70" s="19">
        <v>4.1675349031054652E-4</v>
      </c>
      <c r="D70" s="7">
        <v>13</v>
      </c>
      <c r="E70" s="19">
        <v>5.4177953740362156E-3</v>
      </c>
      <c r="F70" s="7">
        <v>48</v>
      </c>
      <c r="G70" s="19">
        <v>1.7503646593040139E-2</v>
      </c>
      <c r="I70" s="7" t="b">
        <f t="shared" si="11"/>
        <v>1</v>
      </c>
      <c r="J70" s="7" t="b">
        <f t="shared" si="12"/>
        <v>0</v>
      </c>
    </row>
    <row r="71" spans="1:14" x14ac:dyDescent="0.25">
      <c r="A71" s="7">
        <v>6</v>
      </c>
      <c r="B71" s="7">
        <v>6</v>
      </c>
      <c r="C71" s="19">
        <v>1.3873473917868249E-3</v>
      </c>
      <c r="D71" s="7">
        <v>19</v>
      </c>
      <c r="E71" s="19">
        <v>0.14567147613762491</v>
      </c>
      <c r="F71" s="7">
        <v>58</v>
      </c>
      <c r="G71" s="19">
        <v>0.25221975582685913</v>
      </c>
      <c r="I71" s="7" t="b">
        <f t="shared" si="11"/>
        <v>1</v>
      </c>
      <c r="J71" s="7" t="b">
        <f t="shared" si="12"/>
        <v>0</v>
      </c>
    </row>
    <row r="72" spans="1:14" x14ac:dyDescent="0.25">
      <c r="A72" s="7">
        <v>3</v>
      </c>
      <c r="B72" s="7">
        <v>4</v>
      </c>
      <c r="C72" s="19">
        <v>2.5534132360604578E-2</v>
      </c>
      <c r="D72" s="7">
        <v>8</v>
      </c>
      <c r="E72" s="19">
        <v>5.2110474205314151E-3</v>
      </c>
      <c r="F72" s="7">
        <v>34</v>
      </c>
      <c r="G72" s="19">
        <v>6.2532569046376994E-3</v>
      </c>
      <c r="I72" s="7" t="b">
        <f t="shared" si="11"/>
        <v>0</v>
      </c>
      <c r="J72" s="7" t="b">
        <f t="shared" si="12"/>
        <v>0</v>
      </c>
      <c r="K72" s="8">
        <f t="shared" ref="K72:K74" si="13">(G72-E72)/E72</f>
        <v>0.20000000000000023</v>
      </c>
      <c r="L72" s="8"/>
      <c r="M72" s="8"/>
      <c r="N72" s="8"/>
    </row>
    <row r="73" spans="1:14" x14ac:dyDescent="0.25">
      <c r="A73" s="7">
        <v>2</v>
      </c>
      <c r="B73" s="7">
        <v>3</v>
      </c>
      <c r="C73" s="19">
        <v>2.3645320197044351E-2</v>
      </c>
      <c r="D73" s="7">
        <v>19</v>
      </c>
      <c r="E73" s="19">
        <v>4.3842364532019729E-2</v>
      </c>
      <c r="F73" s="7">
        <v>21</v>
      </c>
      <c r="G73" s="19">
        <v>4.4827586206896558E-2</v>
      </c>
      <c r="I73" s="7" t="b">
        <f t="shared" si="11"/>
        <v>0</v>
      </c>
      <c r="J73" s="7" t="b">
        <f t="shared" si="12"/>
        <v>0</v>
      </c>
      <c r="K73" s="8">
        <f t="shared" si="13"/>
        <v>2.247191011235913E-2</v>
      </c>
      <c r="L73" s="8"/>
      <c r="M73" s="8"/>
      <c r="N73" s="8"/>
    </row>
    <row r="74" spans="1:14" x14ac:dyDescent="0.25">
      <c r="A74" s="7">
        <v>2</v>
      </c>
      <c r="B74" s="7">
        <v>5</v>
      </c>
      <c r="C74" s="19">
        <v>1.7884240190765292E-2</v>
      </c>
      <c r="D74" s="7">
        <v>20</v>
      </c>
      <c r="E74" s="19">
        <v>0.1738564925211358</v>
      </c>
      <c r="F74" s="7">
        <v>67</v>
      </c>
      <c r="G74" s="19">
        <v>0.37578582267504879</v>
      </c>
      <c r="I74" s="7" t="b">
        <f t="shared" si="11"/>
        <v>0</v>
      </c>
      <c r="J74" s="7" t="b">
        <f t="shared" si="12"/>
        <v>0</v>
      </c>
      <c r="K74" s="8">
        <f t="shared" si="13"/>
        <v>1.1614713216957622</v>
      </c>
      <c r="L74" s="8"/>
      <c r="M74" s="8"/>
      <c r="N74" s="8"/>
    </row>
    <row r="75" spans="1:14" x14ac:dyDescent="0.25">
      <c r="A75" s="7">
        <v>10</v>
      </c>
      <c r="B75" s="7">
        <v>10</v>
      </c>
      <c r="C75" s="19">
        <v>7.2947061275530304E-3</v>
      </c>
      <c r="D75" s="7">
        <v>16</v>
      </c>
      <c r="E75" s="19">
        <v>3.2721967486452702E-2</v>
      </c>
      <c r="F75" s="7">
        <v>59</v>
      </c>
      <c r="G75" s="19">
        <v>0.1984160066694457</v>
      </c>
      <c r="I75" s="7" t="b">
        <f t="shared" si="11"/>
        <v>1</v>
      </c>
      <c r="J75" s="7" t="b">
        <f t="shared" si="12"/>
        <v>0</v>
      </c>
    </row>
    <row r="76" spans="1:14" x14ac:dyDescent="0.25">
      <c r="A76" s="7">
        <v>2</v>
      </c>
      <c r="B76" s="7">
        <v>2</v>
      </c>
      <c r="C76" s="19">
        <v>6.1919504643961534E-3</v>
      </c>
      <c r="D76" s="7">
        <v>7</v>
      </c>
      <c r="E76" s="19">
        <v>1.547987616099071E-2</v>
      </c>
      <c r="F76" s="7">
        <v>59</v>
      </c>
      <c r="G76" s="19">
        <v>8.3591331269349936E-2</v>
      </c>
      <c r="I76" s="7" t="b">
        <f t="shared" si="11"/>
        <v>1</v>
      </c>
      <c r="J76" s="7" t="b">
        <f t="shared" si="12"/>
        <v>0</v>
      </c>
      <c r="K76" s="8">
        <f t="shared" ref="K76:K77" si="14">(G76-E76)/E76</f>
        <v>4.4000000000000066</v>
      </c>
      <c r="L76" s="8"/>
      <c r="M76" s="8"/>
      <c r="N76" s="8"/>
    </row>
    <row r="77" spans="1:14" x14ac:dyDescent="0.25">
      <c r="A77" s="7">
        <v>2</v>
      </c>
      <c r="B77" s="7">
        <v>2</v>
      </c>
      <c r="C77" s="19">
        <v>1.020408163265321E-2</v>
      </c>
      <c r="D77" s="7">
        <v>13</v>
      </c>
      <c r="E77" s="19">
        <v>0.13775510204081631</v>
      </c>
      <c r="F77" s="7">
        <v>58</v>
      </c>
      <c r="G77" s="19">
        <v>0.2959183673469386</v>
      </c>
      <c r="I77" s="7" t="b">
        <f t="shared" si="11"/>
        <v>1</v>
      </c>
      <c r="J77" s="7" t="b">
        <f t="shared" si="12"/>
        <v>0</v>
      </c>
      <c r="K77" s="8">
        <f t="shared" si="14"/>
        <v>1.148148148148147</v>
      </c>
      <c r="L77" s="8"/>
      <c r="M77" s="8"/>
      <c r="N77" s="8"/>
    </row>
    <row r="78" spans="1:14" x14ac:dyDescent="0.25">
      <c r="A78" s="7">
        <v>3</v>
      </c>
      <c r="B78" s="7">
        <v>7</v>
      </c>
      <c r="C78" s="19">
        <v>0.1310187300137049</v>
      </c>
      <c r="D78" s="7">
        <v>19</v>
      </c>
      <c r="E78" s="19">
        <v>2.348104157149377E-2</v>
      </c>
      <c r="F78" s="7">
        <v>19</v>
      </c>
      <c r="G78" s="19">
        <v>2.348104157149377E-2</v>
      </c>
      <c r="I78" s="7" t="b">
        <f t="shared" si="11"/>
        <v>0</v>
      </c>
      <c r="J78" s="7" t="b">
        <f t="shared" si="12"/>
        <v>1</v>
      </c>
    </row>
    <row r="79" spans="1:14" x14ac:dyDescent="0.25">
      <c r="A79" s="7">
        <v>10</v>
      </c>
      <c r="B79" s="7">
        <v>10</v>
      </c>
      <c r="C79" s="19">
        <v>2.103448275862067E-2</v>
      </c>
      <c r="D79" s="7">
        <v>19</v>
      </c>
      <c r="E79" s="19">
        <v>0.15327586206896551</v>
      </c>
      <c r="F79" s="7">
        <v>19</v>
      </c>
      <c r="G79" s="19">
        <v>0.15327586206896551</v>
      </c>
      <c r="I79" s="7" t="b">
        <f t="shared" si="11"/>
        <v>1</v>
      </c>
      <c r="J79" s="7" t="b">
        <f t="shared" si="12"/>
        <v>1</v>
      </c>
    </row>
    <row r="80" spans="1:14" x14ac:dyDescent="0.25">
      <c r="A80" s="7">
        <v>18</v>
      </c>
      <c r="B80" s="7">
        <v>19</v>
      </c>
      <c r="C80" s="19">
        <v>1.22542034767742E-2</v>
      </c>
      <c r="D80" s="7">
        <v>20</v>
      </c>
      <c r="E80" s="19">
        <v>4.5882017668851513E-2</v>
      </c>
      <c r="F80" s="7">
        <v>57</v>
      </c>
      <c r="G80" s="19">
        <v>0.31832430891991997</v>
      </c>
      <c r="I80" s="7" t="b">
        <f t="shared" si="11"/>
        <v>0</v>
      </c>
      <c r="J80" s="7" t="b">
        <f t="shared" si="12"/>
        <v>0</v>
      </c>
    </row>
    <row r="81" spans="1:14" x14ac:dyDescent="0.25">
      <c r="A81" s="7">
        <v>2</v>
      </c>
      <c r="B81" s="7">
        <v>4</v>
      </c>
      <c r="C81" s="19">
        <v>2.6278742374472079E-2</v>
      </c>
      <c r="D81" s="7">
        <v>5</v>
      </c>
      <c r="E81" s="19">
        <v>1.8144845925230781E-2</v>
      </c>
      <c r="F81" s="7">
        <v>5</v>
      </c>
      <c r="G81" s="19">
        <v>1.8144845925230781E-2</v>
      </c>
      <c r="I81" s="7" t="b">
        <f t="shared" si="11"/>
        <v>0</v>
      </c>
      <c r="J81" s="7" t="b">
        <f t="shared" si="12"/>
        <v>1</v>
      </c>
      <c r="K81" s="8">
        <f t="shared" ref="K81:K85" si="15">(G81-E81)/E81</f>
        <v>0</v>
      </c>
      <c r="L81" s="8"/>
      <c r="M81" s="8"/>
      <c r="N81" s="8"/>
    </row>
    <row r="82" spans="1:14" x14ac:dyDescent="0.25">
      <c r="A82" s="7">
        <v>2</v>
      </c>
      <c r="B82" s="7">
        <v>2</v>
      </c>
      <c r="C82" s="19">
        <v>1.101398601398606E-2</v>
      </c>
      <c r="D82" s="7">
        <v>20</v>
      </c>
      <c r="E82" s="19">
        <v>0.24370629370629371</v>
      </c>
      <c r="F82" s="7">
        <v>64</v>
      </c>
      <c r="G82" s="19">
        <v>0.64388111888111887</v>
      </c>
      <c r="I82" s="7" t="b">
        <f t="shared" si="11"/>
        <v>1</v>
      </c>
      <c r="J82" s="7" t="b">
        <f t="shared" si="12"/>
        <v>0</v>
      </c>
      <c r="K82" s="8">
        <f t="shared" si="15"/>
        <v>1.6420373027259685</v>
      </c>
      <c r="L82" s="8"/>
      <c r="M82" s="8"/>
      <c r="N82" s="8"/>
    </row>
    <row r="83" spans="1:14" x14ac:dyDescent="0.25">
      <c r="A83" s="7">
        <v>3</v>
      </c>
      <c r="B83" s="7">
        <v>4</v>
      </c>
      <c r="C83" s="19">
        <v>8.7571265678449334E-2</v>
      </c>
      <c r="D83" s="7">
        <v>18</v>
      </c>
      <c r="E83" s="19">
        <v>0.15165336374002281</v>
      </c>
      <c r="F83" s="7">
        <v>60</v>
      </c>
      <c r="G83" s="19">
        <v>0.19566704675028501</v>
      </c>
      <c r="I83" s="7" t="b">
        <f t="shared" si="11"/>
        <v>0</v>
      </c>
      <c r="J83" s="7" t="b">
        <f t="shared" si="12"/>
        <v>0</v>
      </c>
      <c r="K83" s="8">
        <f t="shared" si="15"/>
        <v>0.29022556390977411</v>
      </c>
      <c r="L83" s="8"/>
      <c r="M83" s="8"/>
      <c r="N83" s="8"/>
    </row>
    <row r="84" spans="1:14" x14ac:dyDescent="0.25">
      <c r="A84" s="7">
        <v>2</v>
      </c>
      <c r="B84" s="7">
        <v>4</v>
      </c>
      <c r="C84" s="19">
        <v>1.0958904109589E-2</v>
      </c>
      <c r="D84" s="7">
        <v>16</v>
      </c>
      <c r="E84" s="19">
        <v>9.5890410958904104E-2</v>
      </c>
      <c r="F84" s="7">
        <v>16</v>
      </c>
      <c r="G84" s="19">
        <v>9.5890410958904104E-2</v>
      </c>
      <c r="I84" s="7" t="b">
        <f t="shared" si="11"/>
        <v>0</v>
      </c>
      <c r="J84" s="7" t="b">
        <f t="shared" si="12"/>
        <v>1</v>
      </c>
      <c r="K84" s="8">
        <f t="shared" si="15"/>
        <v>0</v>
      </c>
      <c r="L84" s="8"/>
      <c r="M84" s="8"/>
      <c r="N84" s="8"/>
    </row>
    <row r="85" spans="1:14" x14ac:dyDescent="0.25">
      <c r="A85" s="7">
        <v>2</v>
      </c>
      <c r="B85" s="7">
        <v>2</v>
      </c>
      <c r="C85" s="19">
        <v>2.4337479718766861E-2</v>
      </c>
      <c r="D85" s="7">
        <v>18</v>
      </c>
      <c r="E85" s="19">
        <v>1.5684153596538821E-2</v>
      </c>
      <c r="F85" s="7">
        <v>61</v>
      </c>
      <c r="G85" s="19">
        <v>5.6246619794483657E-2</v>
      </c>
      <c r="I85" s="7" t="b">
        <f>A85=B85</f>
        <v>1</v>
      </c>
      <c r="J85" s="7" t="b">
        <f t="shared" si="12"/>
        <v>0</v>
      </c>
      <c r="K85" s="8">
        <f t="shared" si="15"/>
        <v>2.5862068965516989</v>
      </c>
      <c r="L85" s="8"/>
      <c r="M85" s="8"/>
      <c r="N85" s="8"/>
    </row>
  </sheetData>
  <autoFilter ref="A1:G85" xr:uid="{67034D1B-FAAA-4175-B432-C7B76FD5AF4E}"/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F13AA-D5A7-4F18-94DA-B35C82A9E029}">
  <dimension ref="A1:R58"/>
  <sheetViews>
    <sheetView zoomScaleNormal="100" workbookViewId="0">
      <selection activeCell="L9" sqref="L9"/>
    </sheetView>
  </sheetViews>
  <sheetFormatPr defaultRowHeight="15" x14ac:dyDescent="0.25"/>
  <cols>
    <col min="1" max="1" width="12.28515625" bestFit="1" customWidth="1"/>
    <col min="2" max="2" width="11.85546875" bestFit="1" customWidth="1"/>
    <col min="3" max="3" width="11.28515625" bestFit="1" customWidth="1"/>
    <col min="4" max="4" width="10.28515625" bestFit="1" customWidth="1"/>
    <col min="5" max="5" width="10" bestFit="1" customWidth="1"/>
    <col min="6" max="6" width="19.7109375" bestFit="1" customWidth="1"/>
    <col min="7" max="7" width="19.42578125" bestFit="1" customWidth="1"/>
    <col min="9" max="9" width="12.7109375" bestFit="1" customWidth="1"/>
    <col min="13" max="13" width="9.7109375" bestFit="1" customWidth="1"/>
    <col min="14" max="14" width="17.5703125" bestFit="1" customWidth="1"/>
    <col min="16" max="16" width="14.5703125" bestFit="1" customWidth="1"/>
    <col min="17" max="17" width="7" bestFit="1" customWidth="1"/>
  </cols>
  <sheetData>
    <row r="1" spans="1:14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I1" s="11" t="s">
        <v>137</v>
      </c>
      <c r="K1" s="5" t="s">
        <v>6</v>
      </c>
      <c r="L1" s="5"/>
      <c r="M1" s="9" t="s">
        <v>127</v>
      </c>
      <c r="N1" t="s">
        <v>138</v>
      </c>
    </row>
    <row r="2" spans="1:14" x14ac:dyDescent="0.25">
      <c r="A2">
        <v>5</v>
      </c>
      <c r="B2">
        <v>5</v>
      </c>
      <c r="C2" s="6">
        <v>1.1141103669561231E-2</v>
      </c>
      <c r="D2">
        <v>11</v>
      </c>
      <c r="E2" s="6">
        <v>0.17992564109093689</v>
      </c>
      <c r="F2">
        <v>63</v>
      </c>
      <c r="G2" s="6">
        <v>0.214520359571163</v>
      </c>
      <c r="I2">
        <f>D2-B2</f>
        <v>6</v>
      </c>
      <c r="M2" s="10">
        <v>1</v>
      </c>
      <c r="N2">
        <v>3</v>
      </c>
    </row>
    <row r="3" spans="1:14" x14ac:dyDescent="0.25">
      <c r="A3">
        <v>2</v>
      </c>
      <c r="B3">
        <v>2</v>
      </c>
      <c r="C3" s="6">
        <v>2.4277505671818932E-2</v>
      </c>
      <c r="D3">
        <v>6</v>
      </c>
      <c r="E3" s="6">
        <v>4.6477111294870983E-2</v>
      </c>
      <c r="F3">
        <v>62</v>
      </c>
      <c r="G3" s="6">
        <v>6.8825138349977791E-2</v>
      </c>
      <c r="I3">
        <f t="shared" ref="I3:I58" si="0">D3-B3</f>
        <v>4</v>
      </c>
      <c r="K3" t="s">
        <v>108</v>
      </c>
      <c r="L3" s="23">
        <v>2.607840435867528E-2</v>
      </c>
      <c r="M3" s="10">
        <v>2</v>
      </c>
      <c r="N3">
        <v>5</v>
      </c>
    </row>
    <row r="4" spans="1:14" x14ac:dyDescent="0.25">
      <c r="A4">
        <v>4</v>
      </c>
      <c r="B4">
        <v>4</v>
      </c>
      <c r="C4" s="6">
        <v>3.8441284886780859E-3</v>
      </c>
      <c r="D4">
        <v>17</v>
      </c>
      <c r="E4" s="6">
        <v>0.15344918378093739</v>
      </c>
      <c r="F4">
        <v>36</v>
      </c>
      <c r="G4" s="6">
        <v>0.2505002632964719</v>
      </c>
      <c r="I4">
        <f t="shared" si="0"/>
        <v>13</v>
      </c>
      <c r="K4" t="s">
        <v>109</v>
      </c>
      <c r="L4">
        <v>3.5570271903765838E-3</v>
      </c>
      <c r="M4" s="10">
        <v>3</v>
      </c>
      <c r="N4">
        <v>4</v>
      </c>
    </row>
    <row r="5" spans="1:14" x14ac:dyDescent="0.25">
      <c r="A5">
        <v>2</v>
      </c>
      <c r="B5">
        <v>4</v>
      </c>
      <c r="C5" s="6">
        <v>3.590693660111751E-2</v>
      </c>
      <c r="D5">
        <v>12</v>
      </c>
      <c r="E5" s="6">
        <v>1.238811633668885E-2</v>
      </c>
      <c r="F5">
        <v>59</v>
      </c>
      <c r="G5" s="6">
        <v>0.14062186111917141</v>
      </c>
      <c r="I5">
        <f t="shared" si="0"/>
        <v>8</v>
      </c>
      <c r="K5" t="s">
        <v>110</v>
      </c>
      <c r="L5">
        <v>2.1831215379602531E-2</v>
      </c>
      <c r="M5" s="10">
        <v>4</v>
      </c>
      <c r="N5">
        <v>6</v>
      </c>
    </row>
    <row r="6" spans="1:14" x14ac:dyDescent="0.25">
      <c r="A6">
        <v>2</v>
      </c>
      <c r="B6">
        <v>2</v>
      </c>
      <c r="C6" s="6">
        <v>1.7442261289210531E-2</v>
      </c>
      <c r="D6">
        <v>7</v>
      </c>
      <c r="E6" s="6">
        <v>7.3250603240262099E-2</v>
      </c>
      <c r="F6">
        <v>63</v>
      </c>
      <c r="G6" s="6">
        <v>0.12085487762840399</v>
      </c>
      <c r="I6">
        <f t="shared" si="0"/>
        <v>5</v>
      </c>
      <c r="K6" t="s">
        <v>111</v>
      </c>
      <c r="L6">
        <v>2.2893368473537991E-2</v>
      </c>
      <c r="M6" s="10">
        <v>5</v>
      </c>
      <c r="N6">
        <v>3</v>
      </c>
    </row>
    <row r="7" spans="1:14" x14ac:dyDescent="0.25">
      <c r="A7">
        <v>2</v>
      </c>
      <c r="B7">
        <v>4</v>
      </c>
      <c r="C7" s="6">
        <v>2.8500046266308861E-2</v>
      </c>
      <c r="D7">
        <v>10</v>
      </c>
      <c r="E7" s="6">
        <v>3.7938373276580339E-3</v>
      </c>
      <c r="F7">
        <v>53</v>
      </c>
      <c r="G7" s="6">
        <v>0.14209308781345409</v>
      </c>
      <c r="I7">
        <f t="shared" si="0"/>
        <v>6</v>
      </c>
      <c r="K7" t="s">
        <v>112</v>
      </c>
      <c r="L7">
        <v>2.6854966369099498E-2</v>
      </c>
      <c r="M7" s="10">
        <v>6</v>
      </c>
      <c r="N7">
        <v>6</v>
      </c>
    </row>
    <row r="8" spans="1:14" x14ac:dyDescent="0.25">
      <c r="A8">
        <v>2</v>
      </c>
      <c r="B8">
        <v>2</v>
      </c>
      <c r="C8" s="6">
        <v>4.9242940935752211E-2</v>
      </c>
      <c r="D8">
        <v>18</v>
      </c>
      <c r="E8" s="6">
        <v>8.0707497840221784E-2</v>
      </c>
      <c r="F8">
        <v>59</v>
      </c>
      <c r="G8" s="6">
        <v>0.35420361023962171</v>
      </c>
      <c r="I8">
        <f t="shared" si="0"/>
        <v>16</v>
      </c>
      <c r="K8" t="s">
        <v>113</v>
      </c>
      <c r="L8">
        <v>7.2118921868546504E-4</v>
      </c>
      <c r="M8" s="10">
        <v>7</v>
      </c>
      <c r="N8">
        <v>1</v>
      </c>
    </row>
    <row r="9" spans="1:14" x14ac:dyDescent="0.25">
      <c r="A9">
        <v>2</v>
      </c>
      <c r="B9">
        <v>4</v>
      </c>
      <c r="C9" s="6">
        <v>2.994923857868028E-2</v>
      </c>
      <c r="D9">
        <v>15</v>
      </c>
      <c r="E9" s="6">
        <v>1.7131979695430991E-3</v>
      </c>
      <c r="F9">
        <v>53</v>
      </c>
      <c r="G9" s="6">
        <v>0.14467005076142131</v>
      </c>
      <c r="I9">
        <f t="shared" si="0"/>
        <v>11</v>
      </c>
      <c r="K9" t="s">
        <v>114</v>
      </c>
      <c r="L9">
        <v>5.3366455312485046</v>
      </c>
      <c r="M9" s="10">
        <v>8</v>
      </c>
      <c r="N9">
        <v>3</v>
      </c>
    </row>
    <row r="10" spans="1:14" x14ac:dyDescent="0.25">
      <c r="A10">
        <v>2</v>
      </c>
      <c r="B10">
        <v>2</v>
      </c>
      <c r="C10" s="6">
        <v>1.9738686704424441E-2</v>
      </c>
      <c r="D10">
        <v>6</v>
      </c>
      <c r="E10" s="6">
        <v>5.3328099590646501E-2</v>
      </c>
      <c r="F10">
        <v>44</v>
      </c>
      <c r="G10" s="6">
        <v>7.1104132787528612E-2</v>
      </c>
      <c r="I10">
        <f t="shared" si="0"/>
        <v>4</v>
      </c>
      <c r="K10" t="s">
        <v>115</v>
      </c>
      <c r="L10">
        <v>2.18610939770437</v>
      </c>
      <c r="M10" s="10">
        <v>9</v>
      </c>
      <c r="N10">
        <v>1</v>
      </c>
    </row>
    <row r="11" spans="1:14" x14ac:dyDescent="0.25">
      <c r="A11">
        <v>2</v>
      </c>
      <c r="B11">
        <v>2</v>
      </c>
      <c r="C11" s="6">
        <v>1.35738524736561E-2</v>
      </c>
      <c r="D11">
        <v>6</v>
      </c>
      <c r="E11" s="6">
        <v>6.6261832470083951E-2</v>
      </c>
      <c r="F11">
        <v>62</v>
      </c>
      <c r="G11" s="6">
        <v>0.21968208608680129</v>
      </c>
      <c r="I11">
        <f t="shared" si="0"/>
        <v>4</v>
      </c>
      <c r="K11" t="s">
        <v>116</v>
      </c>
      <c r="L11">
        <v>0.13070687718022192</v>
      </c>
      <c r="M11" s="10">
        <v>11</v>
      </c>
      <c r="N11">
        <v>2</v>
      </c>
    </row>
    <row r="12" spans="1:14" x14ac:dyDescent="0.25">
      <c r="A12">
        <v>2</v>
      </c>
      <c r="B12">
        <v>2</v>
      </c>
      <c r="C12" s="6">
        <v>1.279069767441865E-2</v>
      </c>
      <c r="D12">
        <v>4</v>
      </c>
      <c r="E12" s="6">
        <v>7.5193798449612317E-3</v>
      </c>
      <c r="F12">
        <v>59</v>
      </c>
      <c r="G12" s="6">
        <v>2.0852713178294551E-2</v>
      </c>
      <c r="I12">
        <f t="shared" si="0"/>
        <v>2</v>
      </c>
      <c r="K12" t="s">
        <v>117</v>
      </c>
      <c r="L12">
        <v>6.5502183406100515E-4</v>
      </c>
      <c r="M12" s="10">
        <v>12</v>
      </c>
      <c r="N12">
        <v>2</v>
      </c>
    </row>
    <row r="13" spans="1:14" x14ac:dyDescent="0.25">
      <c r="A13">
        <v>2</v>
      </c>
      <c r="B13">
        <v>4</v>
      </c>
      <c r="C13" s="6">
        <v>3.6448662402860758E-2</v>
      </c>
      <c r="D13">
        <v>18</v>
      </c>
      <c r="E13" s="6">
        <v>4.0231070765421872E-2</v>
      </c>
      <c r="F13">
        <v>60</v>
      </c>
      <c r="G13" s="6">
        <v>0.13320954542328589</v>
      </c>
      <c r="I13">
        <f t="shared" si="0"/>
        <v>14</v>
      </c>
      <c r="K13" t="s">
        <v>118</v>
      </c>
      <c r="L13">
        <v>0.13136189901428291</v>
      </c>
      <c r="M13" s="10">
        <v>13</v>
      </c>
      <c r="N13">
        <v>2</v>
      </c>
    </row>
    <row r="14" spans="1:14" x14ac:dyDescent="0.25">
      <c r="A14">
        <v>2</v>
      </c>
      <c r="B14">
        <v>2</v>
      </c>
      <c r="C14" s="6">
        <v>1.4740180987032361E-2</v>
      </c>
      <c r="D14">
        <v>20</v>
      </c>
      <c r="E14" s="6">
        <v>8.2563671984326972E-2</v>
      </c>
      <c r="F14">
        <v>54</v>
      </c>
      <c r="G14" s="6">
        <v>0.21168019404795221</v>
      </c>
      <c r="I14">
        <f t="shared" si="0"/>
        <v>18</v>
      </c>
      <c r="K14" t="s">
        <v>119</v>
      </c>
      <c r="L14">
        <v>1.4864690484444909</v>
      </c>
      <c r="M14" s="10">
        <v>14</v>
      </c>
      <c r="N14">
        <v>4</v>
      </c>
    </row>
    <row r="15" spans="1:14" ht="15.75" thickBot="1" x14ac:dyDescent="0.3">
      <c r="A15">
        <v>2</v>
      </c>
      <c r="B15">
        <v>3</v>
      </c>
      <c r="C15" s="6">
        <v>2.4221453287197221E-2</v>
      </c>
      <c r="D15">
        <v>20</v>
      </c>
      <c r="E15" s="6">
        <v>5.1273985530040977E-2</v>
      </c>
      <c r="F15">
        <v>36</v>
      </c>
      <c r="G15" s="6">
        <v>0.18103177099716899</v>
      </c>
      <c r="I15">
        <f t="shared" si="0"/>
        <v>17</v>
      </c>
      <c r="K15" s="3" t="s">
        <v>120</v>
      </c>
      <c r="L15" s="3">
        <v>57</v>
      </c>
      <c r="M15" s="10">
        <v>15</v>
      </c>
      <c r="N15">
        <v>2</v>
      </c>
    </row>
    <row r="16" spans="1:14" x14ac:dyDescent="0.25">
      <c r="A16">
        <v>5</v>
      </c>
      <c r="B16">
        <v>5</v>
      </c>
      <c r="C16" s="6">
        <v>4.1608876560333043E-3</v>
      </c>
      <c r="D16">
        <v>20</v>
      </c>
      <c r="E16" s="6">
        <v>0.16544481870418071</v>
      </c>
      <c r="F16">
        <v>30</v>
      </c>
      <c r="G16" s="6">
        <v>0.20150584505646921</v>
      </c>
      <c r="I16">
        <f t="shared" si="0"/>
        <v>15</v>
      </c>
      <c r="K16" s="5" t="s">
        <v>8</v>
      </c>
      <c r="L16" s="5"/>
      <c r="M16" s="10">
        <v>16</v>
      </c>
      <c r="N16">
        <v>8</v>
      </c>
    </row>
    <row r="17" spans="1:18" x14ac:dyDescent="0.25">
      <c r="A17">
        <v>2</v>
      </c>
      <c r="B17">
        <v>2</v>
      </c>
      <c r="C17" s="6">
        <v>3.0383592859855031E-3</v>
      </c>
      <c r="D17">
        <v>19</v>
      </c>
      <c r="E17" s="6">
        <v>6.247626281807836E-2</v>
      </c>
      <c r="F17">
        <v>23</v>
      </c>
      <c r="G17" s="6">
        <v>0.12571211545765301</v>
      </c>
      <c r="I17">
        <f t="shared" si="0"/>
        <v>17</v>
      </c>
      <c r="M17" s="10">
        <v>17</v>
      </c>
      <c r="N17">
        <v>3</v>
      </c>
      <c r="P17" s="7"/>
      <c r="Q17" s="7" t="s">
        <v>133</v>
      </c>
      <c r="R17" s="7" t="s">
        <v>134</v>
      </c>
    </row>
    <row r="18" spans="1:18" x14ac:dyDescent="0.25">
      <c r="A18">
        <v>2</v>
      </c>
      <c r="B18">
        <v>4</v>
      </c>
      <c r="C18" s="6">
        <v>0.13136189901428291</v>
      </c>
      <c r="D18">
        <v>10</v>
      </c>
      <c r="E18" s="6">
        <v>3.0677932005632642E-2</v>
      </c>
      <c r="F18">
        <v>21</v>
      </c>
      <c r="G18" s="6">
        <v>9.223496278414807E-2</v>
      </c>
      <c r="I18">
        <f t="shared" si="0"/>
        <v>6</v>
      </c>
      <c r="K18" t="s">
        <v>108</v>
      </c>
      <c r="L18" s="23">
        <v>6.7763833880043076E-2</v>
      </c>
      <c r="M18" s="10">
        <v>18</v>
      </c>
      <c r="N18">
        <v>2</v>
      </c>
      <c r="P18" s="7" t="s">
        <v>139</v>
      </c>
      <c r="Q18" s="7">
        <v>57</v>
      </c>
      <c r="R18" s="8">
        <f>Q18/Q19</f>
        <v>0.6785714285714286</v>
      </c>
    </row>
    <row r="19" spans="1:18" x14ac:dyDescent="0.25">
      <c r="A19">
        <v>2</v>
      </c>
      <c r="B19">
        <v>2</v>
      </c>
      <c r="C19" s="6">
        <v>2.1831215379602531E-2</v>
      </c>
      <c r="D19">
        <v>6</v>
      </c>
      <c r="E19" s="6">
        <v>8.2192896709025645E-2</v>
      </c>
      <c r="F19">
        <v>6</v>
      </c>
      <c r="G19" s="6">
        <v>8.2192896709025645E-2</v>
      </c>
      <c r="I19">
        <f t="shared" si="0"/>
        <v>4</v>
      </c>
      <c r="K19" t="s">
        <v>109</v>
      </c>
      <c r="L19">
        <v>8.5942063542409422E-3</v>
      </c>
      <c r="M19" s="10" t="s">
        <v>128</v>
      </c>
      <c r="N19">
        <v>57</v>
      </c>
      <c r="P19" s="7" t="s">
        <v>126</v>
      </c>
      <c r="Q19" s="7">
        <v>84</v>
      </c>
      <c r="R19" s="8">
        <f>Q19/Q19</f>
        <v>1</v>
      </c>
    </row>
    <row r="20" spans="1:18" ht="15.75" thickBot="1" x14ac:dyDescent="0.3">
      <c r="A20">
        <v>3</v>
      </c>
      <c r="B20">
        <v>3</v>
      </c>
      <c r="C20" s="6">
        <v>1.449275362318826E-2</v>
      </c>
      <c r="D20">
        <v>20</v>
      </c>
      <c r="E20" s="6">
        <v>0.1865942028985508</v>
      </c>
      <c r="F20">
        <v>37</v>
      </c>
      <c r="G20" s="6">
        <v>0.5498188405797102</v>
      </c>
      <c r="I20">
        <f t="shared" si="0"/>
        <v>17</v>
      </c>
      <c r="K20" t="s">
        <v>110</v>
      </c>
      <c r="L20">
        <v>5.6415548675610612E-2</v>
      </c>
    </row>
    <row r="21" spans="1:18" x14ac:dyDescent="0.25">
      <c r="A21">
        <v>2</v>
      </c>
      <c r="B21">
        <v>2</v>
      </c>
      <c r="C21" s="6">
        <v>5.2262364082778012E-2</v>
      </c>
      <c r="D21">
        <v>14</v>
      </c>
      <c r="E21" s="6">
        <v>6.5340482036378322E-2</v>
      </c>
      <c r="F21">
        <v>62</v>
      </c>
      <c r="G21" s="6">
        <v>8.9793055068397132E-2</v>
      </c>
      <c r="I21">
        <f t="shared" si="0"/>
        <v>12</v>
      </c>
      <c r="K21" t="s">
        <v>111</v>
      </c>
      <c r="L21">
        <v>4.8578958615287157E-3</v>
      </c>
      <c r="M21" s="5" t="s">
        <v>137</v>
      </c>
      <c r="N21" s="5"/>
    </row>
    <row r="22" spans="1:18" x14ac:dyDescent="0.25">
      <c r="A22">
        <v>5</v>
      </c>
      <c r="B22">
        <v>5</v>
      </c>
      <c r="C22" s="6">
        <v>4.3918506770769727E-3</v>
      </c>
      <c r="D22">
        <v>12</v>
      </c>
      <c r="E22" s="6">
        <v>2.2935220202513061E-2</v>
      </c>
      <c r="F22">
        <v>72</v>
      </c>
      <c r="G22" s="6">
        <v>4.6236427961449389E-2</v>
      </c>
      <c r="I22">
        <f t="shared" si="0"/>
        <v>7</v>
      </c>
      <c r="K22" t="s">
        <v>112</v>
      </c>
      <c r="L22">
        <v>6.4884835077070949E-2</v>
      </c>
    </row>
    <row r="23" spans="1:18" x14ac:dyDescent="0.25">
      <c r="A23">
        <v>2</v>
      </c>
      <c r="B23">
        <v>5</v>
      </c>
      <c r="C23" s="6">
        <v>0.1093994195132842</v>
      </c>
      <c r="D23">
        <v>10</v>
      </c>
      <c r="E23" s="6">
        <v>7.8142442509488722E-2</v>
      </c>
      <c r="F23">
        <v>50</v>
      </c>
      <c r="G23" s="6">
        <v>0.19937486045992411</v>
      </c>
      <c r="I23">
        <f t="shared" si="0"/>
        <v>5</v>
      </c>
      <c r="K23" t="s">
        <v>113</v>
      </c>
      <c r="L23">
        <v>4.2100418229786968E-3</v>
      </c>
      <c r="M23" t="s">
        <v>108</v>
      </c>
      <c r="N23">
        <v>9</v>
      </c>
    </row>
    <row r="24" spans="1:18" x14ac:dyDescent="0.25">
      <c r="A24">
        <v>5</v>
      </c>
      <c r="B24">
        <v>5</v>
      </c>
      <c r="C24" s="6">
        <v>2.2893368473537991E-2</v>
      </c>
      <c r="D24">
        <v>8</v>
      </c>
      <c r="E24" s="6">
        <v>4.8578958615287157E-3</v>
      </c>
      <c r="F24">
        <v>8</v>
      </c>
      <c r="G24" s="6">
        <v>4.8578958615287157E-3</v>
      </c>
      <c r="I24">
        <f t="shared" si="0"/>
        <v>3</v>
      </c>
      <c r="K24" t="s">
        <v>114</v>
      </c>
      <c r="L24">
        <v>0.61810382439302902</v>
      </c>
      <c r="M24" t="s">
        <v>109</v>
      </c>
      <c r="N24">
        <v>0.75426938540843025</v>
      </c>
    </row>
    <row r="25" spans="1:18" x14ac:dyDescent="0.25">
      <c r="A25">
        <v>2</v>
      </c>
      <c r="B25">
        <v>2</v>
      </c>
      <c r="C25" s="6">
        <v>3.6455856712632249E-3</v>
      </c>
      <c r="D25">
        <v>4</v>
      </c>
      <c r="E25" s="6">
        <v>1.695989855761618E-2</v>
      </c>
      <c r="F25">
        <v>4</v>
      </c>
      <c r="G25" s="6">
        <v>1.695989855761618E-2</v>
      </c>
      <c r="I25">
        <f t="shared" si="0"/>
        <v>2</v>
      </c>
      <c r="K25" t="s">
        <v>115</v>
      </c>
      <c r="L25">
        <v>1.1893884693682539</v>
      </c>
      <c r="M25" t="s">
        <v>110</v>
      </c>
      <c r="N25">
        <v>8</v>
      </c>
    </row>
    <row r="26" spans="1:18" x14ac:dyDescent="0.25">
      <c r="A26">
        <v>2</v>
      </c>
      <c r="B26">
        <v>3</v>
      </c>
      <c r="C26" s="6">
        <v>4.1532517707662572E-2</v>
      </c>
      <c r="D26">
        <v>5</v>
      </c>
      <c r="E26" s="6">
        <v>5.7952350289761662E-3</v>
      </c>
      <c r="F26">
        <v>35</v>
      </c>
      <c r="G26" s="6">
        <v>0.1709594333547971</v>
      </c>
      <c r="I26">
        <f t="shared" si="0"/>
        <v>2</v>
      </c>
      <c r="K26" t="s">
        <v>116</v>
      </c>
      <c r="L26">
        <v>0.24303061803061804</v>
      </c>
      <c r="M26" t="s">
        <v>111</v>
      </c>
      <c r="N26">
        <v>16</v>
      </c>
    </row>
    <row r="27" spans="1:18" x14ac:dyDescent="0.25">
      <c r="A27">
        <v>2</v>
      </c>
      <c r="B27">
        <v>5</v>
      </c>
      <c r="C27" s="6">
        <v>5.779153766769865E-2</v>
      </c>
      <c r="D27">
        <v>13</v>
      </c>
      <c r="E27" s="6">
        <v>5.6415548675610612E-2</v>
      </c>
      <c r="F27">
        <v>13</v>
      </c>
      <c r="G27" s="6">
        <v>5.6415548675610612E-2</v>
      </c>
      <c r="I27">
        <f t="shared" si="0"/>
        <v>8</v>
      </c>
      <c r="K27" t="s">
        <v>117</v>
      </c>
      <c r="L27">
        <v>6.7567567567566129E-4</v>
      </c>
      <c r="M27" t="s">
        <v>112</v>
      </c>
      <c r="N27">
        <v>5.6946089794270716</v>
      </c>
    </row>
    <row r="28" spans="1:18" x14ac:dyDescent="0.25">
      <c r="A28">
        <v>3</v>
      </c>
      <c r="B28">
        <v>3</v>
      </c>
      <c r="C28" s="6">
        <v>8.606142423219677E-3</v>
      </c>
      <c r="D28">
        <v>19</v>
      </c>
      <c r="E28" s="6">
        <v>6.4799190010124935E-2</v>
      </c>
      <c r="F28">
        <v>30</v>
      </c>
      <c r="G28" s="6">
        <v>8.5723928450894452E-2</v>
      </c>
      <c r="I28">
        <f t="shared" si="0"/>
        <v>16</v>
      </c>
      <c r="K28" t="s">
        <v>118</v>
      </c>
      <c r="L28">
        <v>0.24370629370629371</v>
      </c>
      <c r="M28" t="s">
        <v>113</v>
      </c>
      <c r="N28">
        <v>32.428571428571431</v>
      </c>
    </row>
    <row r="29" spans="1:18" x14ac:dyDescent="0.25">
      <c r="A29">
        <v>3</v>
      </c>
      <c r="B29">
        <v>3</v>
      </c>
      <c r="C29" s="6">
        <v>2.1253985122209958E-3</v>
      </c>
      <c r="D29">
        <v>12</v>
      </c>
      <c r="E29" s="6">
        <v>3.3475026567481407E-2</v>
      </c>
      <c r="F29">
        <v>61</v>
      </c>
      <c r="G29" s="6">
        <v>0.1215019482819695</v>
      </c>
      <c r="I29">
        <f t="shared" si="0"/>
        <v>9</v>
      </c>
      <c r="K29" t="s">
        <v>119</v>
      </c>
      <c r="L29">
        <v>3.8625385311624556</v>
      </c>
      <c r="M29" t="s">
        <v>114</v>
      </c>
      <c r="N29">
        <v>-1.562613089696868</v>
      </c>
    </row>
    <row r="30" spans="1:18" ht="15.75" thickBot="1" x14ac:dyDescent="0.3">
      <c r="A30">
        <v>2</v>
      </c>
      <c r="B30">
        <v>2</v>
      </c>
      <c r="C30" s="6">
        <v>6.3471219085138794E-3</v>
      </c>
      <c r="D30">
        <v>10</v>
      </c>
      <c r="E30" s="6">
        <v>7.2225869993434111E-2</v>
      </c>
      <c r="F30">
        <v>26</v>
      </c>
      <c r="G30" s="6">
        <v>9.7176625082074961E-2</v>
      </c>
      <c r="I30">
        <f t="shared" si="0"/>
        <v>8</v>
      </c>
      <c r="K30" s="3" t="s">
        <v>120</v>
      </c>
      <c r="L30" s="3">
        <v>57</v>
      </c>
      <c r="M30" t="s">
        <v>115</v>
      </c>
      <c r="N30">
        <v>0.16415205002885902</v>
      </c>
    </row>
    <row r="31" spans="1:18" x14ac:dyDescent="0.25">
      <c r="A31">
        <v>2</v>
      </c>
      <c r="B31">
        <v>2</v>
      </c>
      <c r="C31" s="6">
        <v>6.756756756757013E-4</v>
      </c>
      <c r="D31">
        <v>5</v>
      </c>
      <c r="E31" s="6">
        <v>6.0810810810810877E-2</v>
      </c>
      <c r="F31">
        <v>38</v>
      </c>
      <c r="G31" s="6">
        <v>7.1171171171171263E-2</v>
      </c>
      <c r="I31">
        <f t="shared" si="0"/>
        <v>3</v>
      </c>
      <c r="M31" t="s">
        <v>116</v>
      </c>
      <c r="N31">
        <v>17</v>
      </c>
    </row>
    <row r="32" spans="1:18" x14ac:dyDescent="0.25">
      <c r="A32">
        <v>5</v>
      </c>
      <c r="B32">
        <v>5</v>
      </c>
      <c r="C32" s="6">
        <v>2.2893368473537991E-2</v>
      </c>
      <c r="D32">
        <v>8</v>
      </c>
      <c r="E32" s="6">
        <v>4.8578958615287157E-3</v>
      </c>
      <c r="F32">
        <v>8</v>
      </c>
      <c r="G32" s="6">
        <v>4.8578958615287157E-3</v>
      </c>
      <c r="I32">
        <f t="shared" si="0"/>
        <v>3</v>
      </c>
      <c r="M32" t="s">
        <v>117</v>
      </c>
      <c r="N32">
        <v>1</v>
      </c>
    </row>
    <row r="33" spans="1:14" x14ac:dyDescent="0.25">
      <c r="A33">
        <v>2</v>
      </c>
      <c r="B33">
        <v>2</v>
      </c>
      <c r="C33" s="6">
        <v>3.6455856712632249E-3</v>
      </c>
      <c r="D33">
        <v>4</v>
      </c>
      <c r="E33" s="6">
        <v>1.695989855761618E-2</v>
      </c>
      <c r="F33">
        <v>4</v>
      </c>
      <c r="G33" s="6">
        <v>1.695989855761618E-2</v>
      </c>
      <c r="I33">
        <f t="shared" si="0"/>
        <v>2</v>
      </c>
      <c r="M33" t="s">
        <v>118</v>
      </c>
      <c r="N33">
        <v>18</v>
      </c>
    </row>
    <row r="34" spans="1:14" x14ac:dyDescent="0.25">
      <c r="A34">
        <v>2</v>
      </c>
      <c r="B34">
        <v>2</v>
      </c>
      <c r="C34" s="6">
        <v>6.4625459558823534E-3</v>
      </c>
      <c r="D34">
        <v>4</v>
      </c>
      <c r="E34" s="6">
        <v>1.6199448529411721E-2</v>
      </c>
      <c r="F34">
        <v>34</v>
      </c>
      <c r="G34" s="6">
        <v>6.85317095588234E-2</v>
      </c>
      <c r="I34">
        <f t="shared" si="0"/>
        <v>2</v>
      </c>
      <c r="M34" t="s">
        <v>119</v>
      </c>
      <c r="N34">
        <v>513</v>
      </c>
    </row>
    <row r="35" spans="1:14" ht="15.75" thickBot="1" x14ac:dyDescent="0.3">
      <c r="A35">
        <v>2</v>
      </c>
      <c r="B35">
        <v>2</v>
      </c>
      <c r="C35" s="6">
        <v>2.3619707848477261E-2</v>
      </c>
      <c r="D35">
        <v>18</v>
      </c>
      <c r="E35" s="6">
        <v>0.2391185937113148</v>
      </c>
      <c r="F35">
        <v>55</v>
      </c>
      <c r="G35" s="6">
        <v>0.55523644466452093</v>
      </c>
      <c r="I35">
        <f t="shared" si="0"/>
        <v>16</v>
      </c>
      <c r="M35" s="3" t="s">
        <v>120</v>
      </c>
      <c r="N35" s="3">
        <v>57</v>
      </c>
    </row>
    <row r="36" spans="1:14" x14ac:dyDescent="0.25">
      <c r="A36">
        <v>2</v>
      </c>
      <c r="B36">
        <v>2</v>
      </c>
      <c r="C36" s="6">
        <v>6.5502183406100515E-4</v>
      </c>
      <c r="D36">
        <v>8</v>
      </c>
      <c r="E36" s="6">
        <v>5.9497816593886498E-2</v>
      </c>
      <c r="F36">
        <v>60</v>
      </c>
      <c r="G36" s="6">
        <v>0.1100436681222709</v>
      </c>
      <c r="I36">
        <f t="shared" si="0"/>
        <v>6</v>
      </c>
    </row>
    <row r="37" spans="1:14" x14ac:dyDescent="0.25">
      <c r="A37">
        <v>2</v>
      </c>
      <c r="B37">
        <v>3</v>
      </c>
      <c r="C37" s="6">
        <v>2.4335031126202781E-2</v>
      </c>
      <c r="D37">
        <v>9</v>
      </c>
      <c r="E37" s="6">
        <v>9.6208262591962728E-3</v>
      </c>
      <c r="F37">
        <v>9</v>
      </c>
      <c r="G37" s="6">
        <v>9.6208262591962728E-3</v>
      </c>
      <c r="I37">
        <f t="shared" si="0"/>
        <v>6</v>
      </c>
      <c r="M37" s="9" t="s">
        <v>127</v>
      </c>
      <c r="N37" t="s">
        <v>130</v>
      </c>
    </row>
    <row r="38" spans="1:14" x14ac:dyDescent="0.25">
      <c r="A38">
        <v>2</v>
      </c>
      <c r="B38">
        <v>5</v>
      </c>
      <c r="C38" s="6">
        <v>1.6159105034182709E-2</v>
      </c>
      <c r="D38">
        <v>6</v>
      </c>
      <c r="E38" s="6">
        <v>1.86451211932878E-2</v>
      </c>
      <c r="F38">
        <v>59</v>
      </c>
      <c r="G38" s="6">
        <v>5.2827843380982058E-2</v>
      </c>
      <c r="I38">
        <f t="shared" si="0"/>
        <v>1</v>
      </c>
      <c r="M38" s="10">
        <v>3</v>
      </c>
      <c r="N38">
        <v>1</v>
      </c>
    </row>
    <row r="39" spans="1:14" x14ac:dyDescent="0.25">
      <c r="A39">
        <v>2</v>
      </c>
      <c r="B39">
        <v>2</v>
      </c>
      <c r="C39" s="6">
        <v>3.3783783783784258E-3</v>
      </c>
      <c r="D39">
        <v>3</v>
      </c>
      <c r="E39" s="6">
        <v>6.7567567567566129E-4</v>
      </c>
      <c r="F39">
        <v>64</v>
      </c>
      <c r="G39" s="6">
        <v>0.1</v>
      </c>
      <c r="I39">
        <f t="shared" si="0"/>
        <v>1</v>
      </c>
      <c r="M39" s="10">
        <v>4</v>
      </c>
      <c r="N39">
        <v>4</v>
      </c>
    </row>
    <row r="40" spans="1:14" x14ac:dyDescent="0.25">
      <c r="A40">
        <v>2</v>
      </c>
      <c r="B40">
        <v>4</v>
      </c>
      <c r="C40" s="6">
        <v>4.2547425474254753E-2</v>
      </c>
      <c r="D40">
        <v>18</v>
      </c>
      <c r="E40" s="6">
        <v>1.626016260162663E-3</v>
      </c>
      <c r="F40">
        <v>55</v>
      </c>
      <c r="G40" s="6">
        <v>3.9972899728997327E-2</v>
      </c>
      <c r="I40">
        <f t="shared" si="0"/>
        <v>14</v>
      </c>
      <c r="M40" s="10">
        <v>5</v>
      </c>
      <c r="N40">
        <v>3</v>
      </c>
    </row>
    <row r="41" spans="1:14" x14ac:dyDescent="0.25">
      <c r="A41">
        <v>2</v>
      </c>
      <c r="B41">
        <v>2</v>
      </c>
      <c r="C41" s="6">
        <v>4.6181758205509011E-3</v>
      </c>
      <c r="D41">
        <v>18</v>
      </c>
      <c r="E41" s="6">
        <v>3.5790862609269253E-2</v>
      </c>
      <c r="F41">
        <v>18</v>
      </c>
      <c r="G41" s="6">
        <v>3.5790862609269253E-2</v>
      </c>
      <c r="I41">
        <f t="shared" si="0"/>
        <v>16</v>
      </c>
      <c r="M41" s="10">
        <v>6</v>
      </c>
      <c r="N41">
        <v>7</v>
      </c>
    </row>
    <row r="42" spans="1:14" x14ac:dyDescent="0.25">
      <c r="A42">
        <v>2</v>
      </c>
      <c r="B42">
        <v>3</v>
      </c>
      <c r="C42" s="6">
        <v>4.1302235179786269E-2</v>
      </c>
      <c r="D42">
        <v>9</v>
      </c>
      <c r="E42" s="6">
        <v>0.21558147068351141</v>
      </c>
      <c r="F42">
        <v>64</v>
      </c>
      <c r="G42" s="6">
        <v>0.33009394233884032</v>
      </c>
      <c r="I42">
        <f t="shared" si="0"/>
        <v>6</v>
      </c>
      <c r="M42" s="10">
        <v>7</v>
      </c>
      <c r="N42">
        <v>2</v>
      </c>
    </row>
    <row r="43" spans="1:14" x14ac:dyDescent="0.25">
      <c r="A43">
        <v>3</v>
      </c>
      <c r="B43">
        <v>5</v>
      </c>
      <c r="C43" s="6">
        <v>0.1006901433374624</v>
      </c>
      <c r="D43">
        <v>19</v>
      </c>
      <c r="E43" s="6">
        <v>8.1932401344894754E-2</v>
      </c>
      <c r="F43">
        <v>61</v>
      </c>
      <c r="G43" s="6">
        <v>0.18173774553176439</v>
      </c>
      <c r="I43">
        <f t="shared" si="0"/>
        <v>14</v>
      </c>
      <c r="M43" s="10">
        <v>8</v>
      </c>
      <c r="N43">
        <v>4</v>
      </c>
    </row>
    <row r="44" spans="1:14" x14ac:dyDescent="0.25">
      <c r="A44">
        <v>3</v>
      </c>
      <c r="B44">
        <v>3</v>
      </c>
      <c r="C44" s="6">
        <v>1.234023799030415E-2</v>
      </c>
      <c r="D44">
        <v>19</v>
      </c>
      <c r="E44" s="6">
        <v>2.6443367122079651E-3</v>
      </c>
      <c r="F44">
        <v>64</v>
      </c>
      <c r="G44" s="6">
        <v>0.2117672983693257</v>
      </c>
      <c r="I44">
        <f t="shared" si="0"/>
        <v>16</v>
      </c>
      <c r="M44" s="10">
        <v>9</v>
      </c>
      <c r="N44">
        <v>2</v>
      </c>
    </row>
    <row r="45" spans="1:14" x14ac:dyDescent="0.25">
      <c r="A45">
        <v>3</v>
      </c>
      <c r="B45">
        <v>4</v>
      </c>
      <c r="C45" s="6">
        <v>4.5842217484008678E-2</v>
      </c>
      <c r="D45">
        <v>20</v>
      </c>
      <c r="E45" s="6">
        <v>7.3560767590618276E-2</v>
      </c>
      <c r="F45">
        <v>55</v>
      </c>
      <c r="G45" s="6">
        <v>8.7420042643923071E-2</v>
      </c>
      <c r="I45">
        <f t="shared" si="0"/>
        <v>16</v>
      </c>
      <c r="M45" s="10">
        <v>10</v>
      </c>
      <c r="N45">
        <v>4</v>
      </c>
    </row>
    <row r="46" spans="1:14" x14ac:dyDescent="0.25">
      <c r="A46">
        <v>2</v>
      </c>
      <c r="B46">
        <v>3</v>
      </c>
      <c r="C46" s="6">
        <v>3.3760972316002703E-2</v>
      </c>
      <c r="D46">
        <v>6</v>
      </c>
      <c r="E46" s="6">
        <v>7.5913957750554692E-2</v>
      </c>
      <c r="F46">
        <v>6</v>
      </c>
      <c r="G46" s="6">
        <v>7.5913957750554692E-2</v>
      </c>
      <c r="I46">
        <f t="shared" si="0"/>
        <v>3</v>
      </c>
      <c r="M46" s="10">
        <v>11</v>
      </c>
      <c r="N46">
        <v>1</v>
      </c>
    </row>
    <row r="47" spans="1:14" x14ac:dyDescent="0.25">
      <c r="A47">
        <v>2</v>
      </c>
      <c r="B47">
        <v>2</v>
      </c>
      <c r="C47" s="6">
        <v>2.9057750759878431E-2</v>
      </c>
      <c r="D47">
        <v>15</v>
      </c>
      <c r="E47" s="6">
        <v>0.17434650455927059</v>
      </c>
      <c r="F47">
        <v>60</v>
      </c>
      <c r="G47" s="6">
        <v>0.25835866261398183</v>
      </c>
      <c r="I47">
        <f t="shared" si="0"/>
        <v>13</v>
      </c>
      <c r="M47" s="10">
        <v>12</v>
      </c>
      <c r="N47">
        <v>3</v>
      </c>
    </row>
    <row r="48" spans="1:14" x14ac:dyDescent="0.25">
      <c r="A48">
        <v>2</v>
      </c>
      <c r="B48">
        <v>2</v>
      </c>
      <c r="C48" s="6">
        <v>2.5167250716788759E-2</v>
      </c>
      <c r="D48">
        <v>6</v>
      </c>
      <c r="E48" s="6">
        <v>7.2316024211532201E-2</v>
      </c>
      <c r="F48">
        <v>62</v>
      </c>
      <c r="G48" s="6">
        <v>0.42943612615482629</v>
      </c>
      <c r="I48">
        <f t="shared" si="0"/>
        <v>4</v>
      </c>
      <c r="M48" s="10">
        <v>13</v>
      </c>
      <c r="N48">
        <v>2</v>
      </c>
    </row>
    <row r="49" spans="1:14" x14ac:dyDescent="0.25">
      <c r="A49">
        <v>3</v>
      </c>
      <c r="B49">
        <v>4</v>
      </c>
      <c r="C49" s="6">
        <v>2.5534132360604578E-2</v>
      </c>
      <c r="D49">
        <v>8</v>
      </c>
      <c r="E49" s="6">
        <v>5.2110474205314151E-3</v>
      </c>
      <c r="F49">
        <v>34</v>
      </c>
      <c r="G49" s="6">
        <v>6.2532569046376994E-3</v>
      </c>
      <c r="I49">
        <f t="shared" si="0"/>
        <v>4</v>
      </c>
      <c r="M49" s="10">
        <v>14</v>
      </c>
      <c r="N49">
        <v>1</v>
      </c>
    </row>
    <row r="50" spans="1:14" x14ac:dyDescent="0.25">
      <c r="A50">
        <v>2</v>
      </c>
      <c r="B50">
        <v>3</v>
      </c>
      <c r="C50" s="6">
        <v>2.3645320197044351E-2</v>
      </c>
      <c r="D50">
        <v>19</v>
      </c>
      <c r="E50" s="6">
        <v>4.3842364532019729E-2</v>
      </c>
      <c r="F50">
        <v>21</v>
      </c>
      <c r="G50" s="6">
        <v>4.4827586206896558E-2</v>
      </c>
      <c r="I50">
        <f t="shared" si="0"/>
        <v>16</v>
      </c>
      <c r="M50" s="10">
        <v>15</v>
      </c>
      <c r="N50">
        <v>2</v>
      </c>
    </row>
    <row r="51" spans="1:14" x14ac:dyDescent="0.25">
      <c r="A51">
        <v>2</v>
      </c>
      <c r="B51">
        <v>5</v>
      </c>
      <c r="C51" s="6">
        <v>1.7884240190765292E-2</v>
      </c>
      <c r="D51">
        <v>20</v>
      </c>
      <c r="E51" s="6">
        <v>0.1738564925211358</v>
      </c>
      <c r="F51">
        <v>67</v>
      </c>
      <c r="G51" s="6">
        <v>0.37578582267504879</v>
      </c>
      <c r="I51">
        <f t="shared" si="0"/>
        <v>15</v>
      </c>
      <c r="M51" s="10">
        <v>16</v>
      </c>
      <c r="N51">
        <v>1</v>
      </c>
    </row>
    <row r="52" spans="1:14" x14ac:dyDescent="0.25">
      <c r="A52">
        <v>2</v>
      </c>
      <c r="B52">
        <v>2</v>
      </c>
      <c r="C52" s="6">
        <v>6.1919504643961534E-3</v>
      </c>
      <c r="D52">
        <v>7</v>
      </c>
      <c r="E52" s="6">
        <v>1.547987616099071E-2</v>
      </c>
      <c r="F52">
        <v>59</v>
      </c>
      <c r="G52" s="6">
        <v>8.3591331269349936E-2</v>
      </c>
      <c r="I52">
        <f t="shared" si="0"/>
        <v>5</v>
      </c>
      <c r="M52" s="10">
        <v>17</v>
      </c>
      <c r="N52">
        <v>1</v>
      </c>
    </row>
    <row r="53" spans="1:14" x14ac:dyDescent="0.25">
      <c r="A53">
        <v>2</v>
      </c>
      <c r="B53">
        <v>2</v>
      </c>
      <c r="C53" s="6">
        <v>1.020408163265321E-2</v>
      </c>
      <c r="D53">
        <v>13</v>
      </c>
      <c r="E53" s="6">
        <v>0.13775510204081631</v>
      </c>
      <c r="F53">
        <v>58</v>
      </c>
      <c r="G53" s="6">
        <v>0.2959183673469386</v>
      </c>
      <c r="I53">
        <f t="shared" si="0"/>
        <v>11</v>
      </c>
      <c r="M53" s="10">
        <v>18</v>
      </c>
      <c r="N53">
        <v>7</v>
      </c>
    </row>
    <row r="54" spans="1:14" x14ac:dyDescent="0.25">
      <c r="A54">
        <v>2</v>
      </c>
      <c r="B54">
        <v>4</v>
      </c>
      <c r="C54" s="6">
        <v>2.6278742374472079E-2</v>
      </c>
      <c r="D54">
        <v>5</v>
      </c>
      <c r="E54" s="6">
        <v>1.8144845925230781E-2</v>
      </c>
      <c r="F54">
        <v>5</v>
      </c>
      <c r="G54" s="6">
        <v>1.8144845925230781E-2</v>
      </c>
      <c r="I54">
        <f t="shared" si="0"/>
        <v>1</v>
      </c>
      <c r="M54" s="10">
        <v>19</v>
      </c>
      <c r="N54">
        <v>5</v>
      </c>
    </row>
    <row r="55" spans="1:14" x14ac:dyDescent="0.25">
      <c r="A55">
        <v>2</v>
      </c>
      <c r="B55">
        <v>2</v>
      </c>
      <c r="C55" s="6">
        <v>1.101398601398606E-2</v>
      </c>
      <c r="D55">
        <v>20</v>
      </c>
      <c r="E55" s="6">
        <v>0.24370629370629371</v>
      </c>
      <c r="F55">
        <v>64</v>
      </c>
      <c r="G55" s="6">
        <v>0.64388111888111887</v>
      </c>
      <c r="I55">
        <f t="shared" si="0"/>
        <v>18</v>
      </c>
      <c r="M55" s="10">
        <v>20</v>
      </c>
      <c r="N55">
        <v>7</v>
      </c>
    </row>
    <row r="56" spans="1:14" x14ac:dyDescent="0.25">
      <c r="A56">
        <v>3</v>
      </c>
      <c r="B56">
        <v>4</v>
      </c>
      <c r="C56" s="6">
        <v>8.7571265678449334E-2</v>
      </c>
      <c r="D56">
        <v>18</v>
      </c>
      <c r="E56" s="6">
        <v>0.15165336374002281</v>
      </c>
      <c r="F56">
        <v>60</v>
      </c>
      <c r="G56" s="6">
        <v>0.19566704675028501</v>
      </c>
      <c r="I56">
        <f t="shared" si="0"/>
        <v>14</v>
      </c>
      <c r="M56" s="10" t="s">
        <v>128</v>
      </c>
      <c r="N56">
        <v>57</v>
      </c>
    </row>
    <row r="57" spans="1:14" x14ac:dyDescent="0.25">
      <c r="A57">
        <v>2</v>
      </c>
      <c r="B57">
        <v>4</v>
      </c>
      <c r="C57" s="6">
        <v>1.0958904109589E-2</v>
      </c>
      <c r="D57">
        <v>16</v>
      </c>
      <c r="E57" s="6">
        <v>9.5890410958904104E-2</v>
      </c>
      <c r="F57">
        <v>16</v>
      </c>
      <c r="G57" s="6">
        <v>9.5890410958904104E-2</v>
      </c>
      <c r="I57">
        <f t="shared" si="0"/>
        <v>12</v>
      </c>
    </row>
    <row r="58" spans="1:14" x14ac:dyDescent="0.25">
      <c r="A58">
        <v>2</v>
      </c>
      <c r="B58">
        <v>2</v>
      </c>
      <c r="C58" s="6">
        <v>2.4337479718766861E-2</v>
      </c>
      <c r="D58">
        <v>18</v>
      </c>
      <c r="E58" s="6">
        <v>1.5684153596538821E-2</v>
      </c>
      <c r="F58">
        <v>61</v>
      </c>
      <c r="G58" s="6">
        <v>5.6246619794483657E-2</v>
      </c>
      <c r="I58">
        <f t="shared" si="0"/>
        <v>16</v>
      </c>
    </row>
  </sheetData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F64D0-A233-4938-95C5-C6F293955D86}">
  <dimension ref="A1:CO58"/>
  <sheetViews>
    <sheetView topLeftCell="O1" workbookViewId="0">
      <selection activeCell="O2" sqref="O2"/>
    </sheetView>
  </sheetViews>
  <sheetFormatPr defaultRowHeight="15" x14ac:dyDescent="0.25"/>
  <cols>
    <col min="1" max="1" width="15.5703125" bestFit="1" customWidth="1"/>
    <col min="2" max="3" width="18.28515625" hidden="1" customWidth="1"/>
    <col min="4" max="4" width="0" hidden="1" customWidth="1"/>
    <col min="5" max="5" width="12.28515625" bestFit="1" customWidth="1"/>
    <col min="6" max="6" width="11.85546875" bestFit="1" customWidth="1"/>
    <col min="7" max="7" width="12" bestFit="1" customWidth="1"/>
    <col min="8" max="8" width="10.28515625" bestFit="1" customWidth="1"/>
    <col min="9" max="9" width="12" bestFit="1" customWidth="1"/>
    <col min="10" max="10" width="19.7109375" bestFit="1" customWidth="1"/>
    <col min="11" max="11" width="19.42578125" bestFit="1" customWidth="1"/>
    <col min="12" max="12" width="11.85546875" customWidth="1"/>
    <col min="13" max="13" width="9.28515625" bestFit="1" customWidth="1"/>
    <col min="14" max="14" width="10.7109375" bestFit="1" customWidth="1"/>
    <col min="15" max="15" width="19.140625" bestFit="1" customWidth="1"/>
    <col min="16" max="17" width="19.140625" customWidth="1"/>
    <col min="18" max="18" width="19" customWidth="1"/>
  </cols>
  <sheetData>
    <row r="1" spans="1:9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24" t="s">
        <v>147</v>
      </c>
      <c r="N1" s="24" t="s">
        <v>148</v>
      </c>
      <c r="O1" s="24" t="s">
        <v>149</v>
      </c>
      <c r="P1" s="24" t="s">
        <v>150</v>
      </c>
      <c r="Q1" s="24" t="s">
        <v>155</v>
      </c>
      <c r="R1" s="1"/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  <c r="BK1" s="1" t="s">
        <v>55</v>
      </c>
      <c r="BL1" s="1" t="s">
        <v>56</v>
      </c>
      <c r="BM1" s="1" t="s">
        <v>57</v>
      </c>
      <c r="BN1" s="1" t="s">
        <v>58</v>
      </c>
      <c r="BO1" s="1" t="s">
        <v>59</v>
      </c>
      <c r="BP1" s="1" t="s">
        <v>60</v>
      </c>
      <c r="BQ1" s="1" t="s">
        <v>61</v>
      </c>
      <c r="BR1" s="1" t="s">
        <v>62</v>
      </c>
      <c r="BS1" s="1" t="s">
        <v>63</v>
      </c>
      <c r="BT1" s="1" t="s">
        <v>64</v>
      </c>
      <c r="BU1" s="1" t="s">
        <v>65</v>
      </c>
      <c r="BV1" s="1" t="s">
        <v>66</v>
      </c>
      <c r="BW1" s="1" t="s">
        <v>67</v>
      </c>
      <c r="BX1" s="1" t="s">
        <v>68</v>
      </c>
      <c r="BY1" s="1" t="s">
        <v>69</v>
      </c>
      <c r="BZ1" s="1" t="s">
        <v>70</v>
      </c>
      <c r="CA1" s="1" t="s">
        <v>71</v>
      </c>
      <c r="CB1" s="1" t="s">
        <v>72</v>
      </c>
      <c r="CC1" s="1" t="s">
        <v>73</v>
      </c>
      <c r="CD1" s="1" t="s">
        <v>74</v>
      </c>
      <c r="CE1" s="1" t="s">
        <v>75</v>
      </c>
      <c r="CF1" s="1" t="s">
        <v>76</v>
      </c>
      <c r="CG1" s="1" t="s">
        <v>77</v>
      </c>
      <c r="CH1" s="1" t="s">
        <v>78</v>
      </c>
      <c r="CI1" s="1" t="s">
        <v>79</v>
      </c>
      <c r="CJ1" s="1" t="s">
        <v>80</v>
      </c>
      <c r="CK1" s="1" t="s">
        <v>81</v>
      </c>
      <c r="CL1" s="1" t="s">
        <v>82</v>
      </c>
      <c r="CM1" s="1" t="s">
        <v>83</v>
      </c>
      <c r="CN1" s="1" t="s">
        <v>84</v>
      </c>
      <c r="CO1" s="1" t="s">
        <v>85</v>
      </c>
    </row>
    <row r="2" spans="1:93" x14ac:dyDescent="0.25">
      <c r="A2" t="s">
        <v>86</v>
      </c>
      <c r="B2" s="2">
        <v>45343</v>
      </c>
      <c r="C2" s="2">
        <v>45434</v>
      </c>
      <c r="D2">
        <v>0.1145</v>
      </c>
      <c r="E2">
        <v>5</v>
      </c>
      <c r="F2">
        <v>5</v>
      </c>
      <c r="G2">
        <v>1.1141103669561231E-2</v>
      </c>
      <c r="H2">
        <v>11</v>
      </c>
      <c r="I2">
        <v>0.17992564109093689</v>
      </c>
      <c r="J2">
        <v>63</v>
      </c>
      <c r="K2">
        <v>0.214520359571163</v>
      </c>
      <c r="M2" s="23">
        <f t="shared" ref="M2:M33" si="0">(T2-S2)/S2</f>
        <v>0.16400877400995975</v>
      </c>
      <c r="N2" s="23">
        <v>1.1141103669561231E-2</v>
      </c>
      <c r="O2" s="23">
        <f xml:space="preserve"> (AM2- T2*(1-G2))/T2*(1-G2)</f>
        <v>0.16001690536381816</v>
      </c>
      <c r="P2" s="23">
        <f>(AM2-S2)/S2</f>
        <v>0.33940004742708096</v>
      </c>
      <c r="Q2" s="23">
        <f>(AM2-T2)/T2</f>
        <v>0.15067865237210018</v>
      </c>
      <c r="R2" s="23"/>
      <c r="S2">
        <v>67.471999999999994</v>
      </c>
      <c r="T2">
        <v>78.537999999999997</v>
      </c>
      <c r="U2">
        <v>78.816999999999993</v>
      </c>
      <c r="V2">
        <v>79.091999999999999</v>
      </c>
      <c r="W2">
        <v>78.700999999999993</v>
      </c>
      <c r="X2">
        <v>77.662999999999997</v>
      </c>
      <c r="Y2">
        <v>79.111999999999995</v>
      </c>
      <c r="Z2">
        <v>82.278999999999996</v>
      </c>
      <c r="AA2">
        <v>85.236999999999995</v>
      </c>
      <c r="AB2">
        <v>85.963999999999999</v>
      </c>
      <c r="AC2">
        <v>88.7</v>
      </c>
      <c r="AD2">
        <v>92.668999999999997</v>
      </c>
      <c r="AE2">
        <v>87.528000000000006</v>
      </c>
      <c r="AF2">
        <v>85.774000000000001</v>
      </c>
      <c r="AG2">
        <v>91.912999999999997</v>
      </c>
      <c r="AH2">
        <v>90.888000000000005</v>
      </c>
      <c r="AI2">
        <v>87.944000000000003</v>
      </c>
      <c r="AJ2">
        <v>87.836500000000001</v>
      </c>
      <c r="AK2">
        <v>88.454999999999998</v>
      </c>
      <c r="AL2">
        <v>89.397999999999996</v>
      </c>
      <c r="AM2">
        <v>90.372</v>
      </c>
      <c r="AN2">
        <v>91.435000000000002</v>
      </c>
      <c r="AO2">
        <v>94.289000000000001</v>
      </c>
      <c r="AP2">
        <v>95.001999999999995</v>
      </c>
      <c r="AQ2">
        <v>92.561000000000007</v>
      </c>
      <c r="AR2">
        <v>90.25</v>
      </c>
      <c r="AS2">
        <v>90.355999999999995</v>
      </c>
      <c r="AT2">
        <v>90.363</v>
      </c>
      <c r="AU2">
        <v>89.451999999999998</v>
      </c>
      <c r="AV2">
        <v>88.963999999999999</v>
      </c>
      <c r="AW2">
        <v>85.905000000000001</v>
      </c>
      <c r="AX2">
        <v>88.007999999999996</v>
      </c>
      <c r="AY2">
        <v>87.132999999999996</v>
      </c>
      <c r="AZ2">
        <v>85.353999999999999</v>
      </c>
      <c r="BA2">
        <v>87.039000000000001</v>
      </c>
      <c r="BB2">
        <v>90.616</v>
      </c>
      <c r="BC2">
        <v>88.186000000000007</v>
      </c>
      <c r="BD2">
        <v>86.001000000000005</v>
      </c>
      <c r="BE2">
        <v>87.415000000000006</v>
      </c>
      <c r="BF2">
        <v>84.034999999999997</v>
      </c>
      <c r="BG2">
        <v>84.671000000000006</v>
      </c>
      <c r="BH2">
        <v>76.2</v>
      </c>
      <c r="BI2">
        <v>79.518000000000001</v>
      </c>
      <c r="BJ2">
        <v>82.423000000000002</v>
      </c>
      <c r="BK2">
        <v>79.677000000000007</v>
      </c>
      <c r="BL2">
        <v>82.632000000000005</v>
      </c>
      <c r="BM2">
        <v>87.734999999999999</v>
      </c>
      <c r="BN2">
        <v>87.757000000000005</v>
      </c>
      <c r="BO2">
        <v>86.402000000000001</v>
      </c>
      <c r="BP2">
        <v>83.040999999999997</v>
      </c>
      <c r="BQ2">
        <v>85.816999999999993</v>
      </c>
      <c r="BR2">
        <v>88.789000000000001</v>
      </c>
      <c r="BS2">
        <v>92.14</v>
      </c>
      <c r="BT2">
        <v>90.554000000000002</v>
      </c>
      <c r="BU2">
        <v>90.412000000000006</v>
      </c>
      <c r="BV2">
        <v>88.747</v>
      </c>
      <c r="BW2">
        <v>89.878</v>
      </c>
      <c r="BX2">
        <v>90.399000000000001</v>
      </c>
      <c r="BY2">
        <v>91.355999999999995</v>
      </c>
      <c r="BZ2">
        <v>94.63</v>
      </c>
      <c r="CA2">
        <v>94.358999999999995</v>
      </c>
      <c r="CB2">
        <v>92.478999999999999</v>
      </c>
      <c r="CC2">
        <v>94.78</v>
      </c>
      <c r="CD2">
        <v>95.385999999999996</v>
      </c>
      <c r="CE2">
        <v>94.95</v>
      </c>
    </row>
    <row r="3" spans="1:93" x14ac:dyDescent="0.25">
      <c r="A3" t="s">
        <v>86</v>
      </c>
      <c r="B3" s="2">
        <v>45161</v>
      </c>
      <c r="C3" s="2">
        <v>45251</v>
      </c>
      <c r="D3">
        <v>0.31069999999999998</v>
      </c>
      <c r="E3">
        <v>2</v>
      </c>
      <c r="F3">
        <v>2</v>
      </c>
      <c r="G3">
        <v>2.4277505671818932E-2</v>
      </c>
      <c r="H3">
        <v>6</v>
      </c>
      <c r="I3">
        <v>4.6477111294870983E-2</v>
      </c>
      <c r="J3">
        <v>62</v>
      </c>
      <c r="K3">
        <v>6.8825138349977791E-2</v>
      </c>
      <c r="M3" s="23">
        <f t="shared" si="0"/>
        <v>9.9753799134045845E-4</v>
      </c>
      <c r="N3" s="23">
        <v>2.4277505671818932E-2</v>
      </c>
      <c r="O3" s="23">
        <f t="shared" ref="O3:O58" si="1" xml:space="preserve"> (AM3- T3*(1-G3))/T3*(1-G3)</f>
        <v>-0.10346220965874163</v>
      </c>
      <c r="P3" s="23">
        <f t="shared" ref="P3:P58" si="2">(AM3-S3)/S3</f>
        <v>-0.12944647253586886</v>
      </c>
      <c r="Q3" s="23">
        <f>(AM3-T3)/T3</f>
        <v>-0.13031401734410436</v>
      </c>
      <c r="R3" s="23"/>
      <c r="S3">
        <v>47.116</v>
      </c>
      <c r="T3">
        <v>47.162999999999997</v>
      </c>
      <c r="U3">
        <v>46.018000000000001</v>
      </c>
      <c r="V3">
        <v>46.835000000000001</v>
      </c>
      <c r="W3">
        <v>48.783999999999999</v>
      </c>
      <c r="X3">
        <v>49.264000000000003</v>
      </c>
      <c r="Y3">
        <v>49.354999999999997</v>
      </c>
      <c r="Z3">
        <v>48.509</v>
      </c>
      <c r="AA3">
        <v>48.548000000000002</v>
      </c>
      <c r="AB3">
        <v>47.061</v>
      </c>
      <c r="AC3">
        <v>46.241</v>
      </c>
      <c r="AD3">
        <v>45.572000000000003</v>
      </c>
      <c r="AE3">
        <v>45.177999999999997</v>
      </c>
      <c r="AF3">
        <v>44.87</v>
      </c>
      <c r="AG3">
        <v>45.484999999999999</v>
      </c>
      <c r="AH3">
        <v>45.581000000000003</v>
      </c>
      <c r="AI3">
        <v>43.9</v>
      </c>
      <c r="AJ3">
        <v>43.966000000000001</v>
      </c>
      <c r="AK3">
        <v>43.52</v>
      </c>
      <c r="AL3">
        <v>42.238999999999997</v>
      </c>
      <c r="AM3">
        <v>41.017000000000003</v>
      </c>
      <c r="AN3">
        <v>41.61</v>
      </c>
      <c r="AO3">
        <v>42.222000000000001</v>
      </c>
      <c r="AP3">
        <v>41.911000000000001</v>
      </c>
      <c r="AQ3">
        <v>42.468000000000004</v>
      </c>
      <c r="AR3">
        <v>43.088999999999999</v>
      </c>
      <c r="AS3">
        <v>43.499000000000002</v>
      </c>
      <c r="AT3">
        <v>44.781999999999996</v>
      </c>
      <c r="AU3">
        <v>43.517000000000003</v>
      </c>
      <c r="AV3">
        <v>44.040999999999997</v>
      </c>
      <c r="AW3">
        <v>44.688000000000002</v>
      </c>
      <c r="AX3">
        <v>45.762</v>
      </c>
      <c r="AY3">
        <v>45.273000000000003</v>
      </c>
      <c r="AZ3">
        <v>45.798000000000002</v>
      </c>
      <c r="BA3">
        <v>46.805999999999997</v>
      </c>
      <c r="BB3">
        <v>46.945</v>
      </c>
      <c r="BC3">
        <v>45.460999999999999</v>
      </c>
      <c r="BD3">
        <v>46.094999999999999</v>
      </c>
      <c r="BE3">
        <v>43.938000000000002</v>
      </c>
      <c r="BF3">
        <v>42.195999999999998</v>
      </c>
      <c r="BG3">
        <v>42.100999999999999</v>
      </c>
      <c r="BH3">
        <v>41.387</v>
      </c>
      <c r="BI3">
        <v>42.975000000000001</v>
      </c>
      <c r="BJ3">
        <v>43.662999999999997</v>
      </c>
      <c r="BK3">
        <v>41.779000000000003</v>
      </c>
      <c r="BL3">
        <v>40.326000000000001</v>
      </c>
      <c r="BM3">
        <v>40.5</v>
      </c>
      <c r="BN3">
        <v>41.161000000000001</v>
      </c>
      <c r="BO3">
        <v>40.78</v>
      </c>
      <c r="BP3">
        <v>42.325000000000003</v>
      </c>
      <c r="BQ3">
        <v>43.506</v>
      </c>
      <c r="BR3">
        <v>45.005000000000003</v>
      </c>
      <c r="BS3">
        <v>45.750999999999998</v>
      </c>
      <c r="BT3">
        <v>45.954999999999998</v>
      </c>
      <c r="BU3">
        <v>46.573999999999998</v>
      </c>
      <c r="BV3">
        <v>46.95</v>
      </c>
      <c r="BW3">
        <v>48.335000000000001</v>
      </c>
      <c r="BX3">
        <v>48.62</v>
      </c>
      <c r="BY3">
        <v>49.655999999999999</v>
      </c>
      <c r="BZ3">
        <v>48.887999999999998</v>
      </c>
      <c r="CA3">
        <v>49.48</v>
      </c>
      <c r="CB3">
        <v>49.298000000000002</v>
      </c>
      <c r="CC3">
        <v>50.408999999999999</v>
      </c>
      <c r="CD3">
        <v>49.944000000000003</v>
      </c>
    </row>
    <row r="4" spans="1:93" x14ac:dyDescent="0.25">
      <c r="A4" t="s">
        <v>86</v>
      </c>
      <c r="B4" s="2">
        <v>45070</v>
      </c>
      <c r="C4" s="2">
        <v>45161</v>
      </c>
      <c r="D4">
        <v>0.18479999999999999</v>
      </c>
      <c r="E4">
        <v>4</v>
      </c>
      <c r="F4">
        <v>4</v>
      </c>
      <c r="G4">
        <v>3.8441284886780859E-3</v>
      </c>
      <c r="H4">
        <v>17</v>
      </c>
      <c r="I4">
        <v>0.15344918378093739</v>
      </c>
      <c r="J4">
        <v>36</v>
      </c>
      <c r="K4">
        <v>0.2505002632964719</v>
      </c>
      <c r="M4" s="23">
        <f t="shared" si="0"/>
        <v>0.24369637828279508</v>
      </c>
      <c r="N4" s="23">
        <v>3.8441284886780859E-3</v>
      </c>
      <c r="O4" s="23">
        <f t="shared" si="1"/>
        <v>0.11474939278204407</v>
      </c>
      <c r="P4" s="23">
        <f t="shared" si="2"/>
        <v>0.38217957954024501</v>
      </c>
      <c r="Q4" s="23">
        <f t="shared" ref="Q4:Q58" si="3">(AM4-T4)/T4</f>
        <v>0.11134807793575584</v>
      </c>
      <c r="R4" s="23"/>
      <c r="S4">
        <v>30.538</v>
      </c>
      <c r="T4">
        <v>37.979999999999997</v>
      </c>
      <c r="U4">
        <v>38.945999999999998</v>
      </c>
      <c r="V4">
        <v>40.110999999999997</v>
      </c>
      <c r="W4">
        <v>37.834000000000003</v>
      </c>
      <c r="X4">
        <v>39.770000000000003</v>
      </c>
      <c r="Y4">
        <v>39.326999999999998</v>
      </c>
      <c r="Z4">
        <v>39.170999999999999</v>
      </c>
      <c r="AA4">
        <v>38.654000000000003</v>
      </c>
      <c r="AB4">
        <v>37.475000000000001</v>
      </c>
      <c r="AC4">
        <v>38.51</v>
      </c>
      <c r="AD4">
        <v>38.770000000000003</v>
      </c>
      <c r="AE4">
        <v>39.481999999999999</v>
      </c>
      <c r="AF4">
        <v>41.021999999999998</v>
      </c>
      <c r="AG4">
        <v>42.997</v>
      </c>
      <c r="AH4">
        <v>42.652999999999999</v>
      </c>
      <c r="AI4">
        <v>42.692</v>
      </c>
      <c r="AJ4">
        <v>43.808</v>
      </c>
      <c r="AK4">
        <v>43.045000000000002</v>
      </c>
      <c r="AL4">
        <v>43.024999999999999</v>
      </c>
      <c r="AM4">
        <v>42.209000000000003</v>
      </c>
      <c r="AN4">
        <v>40.631999999999998</v>
      </c>
      <c r="AO4">
        <v>41.875999999999998</v>
      </c>
      <c r="AP4">
        <v>41.116999999999997</v>
      </c>
      <c r="AQ4">
        <v>40.822000000000003</v>
      </c>
      <c r="AR4">
        <v>42.302</v>
      </c>
      <c r="AS4">
        <v>42.412999999999997</v>
      </c>
      <c r="AT4">
        <v>42.317</v>
      </c>
      <c r="AU4">
        <v>42.103000000000002</v>
      </c>
      <c r="AV4">
        <v>42.503</v>
      </c>
      <c r="AW4">
        <v>42.18</v>
      </c>
      <c r="AX4">
        <v>42.405000000000001</v>
      </c>
      <c r="AY4">
        <v>43.902000000000001</v>
      </c>
      <c r="AZ4">
        <v>45.976999999999997</v>
      </c>
      <c r="BA4">
        <v>45.469000000000001</v>
      </c>
      <c r="BB4">
        <v>46.460999999999999</v>
      </c>
      <c r="BC4">
        <v>47.494</v>
      </c>
      <c r="BD4">
        <v>47.076999999999998</v>
      </c>
      <c r="BE4">
        <v>45.52</v>
      </c>
      <c r="BF4">
        <v>44.308999999999997</v>
      </c>
      <c r="BG4">
        <v>44.612000000000002</v>
      </c>
      <c r="BH4">
        <v>45.679000000000002</v>
      </c>
      <c r="BI4">
        <v>45.451999999999998</v>
      </c>
      <c r="BJ4">
        <v>45.9</v>
      </c>
      <c r="BK4">
        <v>46.75</v>
      </c>
      <c r="BL4">
        <v>46.728999999999999</v>
      </c>
      <c r="BM4">
        <v>46.506999999999998</v>
      </c>
      <c r="BN4">
        <v>44.268999999999998</v>
      </c>
      <c r="BO4">
        <v>44.515000000000001</v>
      </c>
      <c r="BP4">
        <v>44.68</v>
      </c>
      <c r="BQ4">
        <v>45.416499999999999</v>
      </c>
      <c r="BR4">
        <v>44.664000000000001</v>
      </c>
      <c r="BS4">
        <v>42.554000000000002</v>
      </c>
      <c r="BT4">
        <v>42.387999999999998</v>
      </c>
      <c r="BU4">
        <v>40.854999999999997</v>
      </c>
      <c r="BV4">
        <v>43.753</v>
      </c>
      <c r="BW4">
        <v>43.94</v>
      </c>
      <c r="BX4">
        <v>43.485999999999997</v>
      </c>
      <c r="BY4">
        <v>43.343499999999999</v>
      </c>
      <c r="BZ4">
        <v>43.298999999999999</v>
      </c>
      <c r="CA4">
        <v>46.966999999999999</v>
      </c>
      <c r="CB4">
        <v>45.667999999999999</v>
      </c>
      <c r="CC4">
        <v>47.116</v>
      </c>
    </row>
    <row r="5" spans="1:93" x14ac:dyDescent="0.25">
      <c r="A5" t="s">
        <v>86</v>
      </c>
      <c r="B5" s="2">
        <v>44153</v>
      </c>
      <c r="C5" s="2">
        <v>44251</v>
      </c>
      <c r="D5">
        <v>0.1192</v>
      </c>
      <c r="E5">
        <v>2</v>
      </c>
      <c r="F5">
        <v>4</v>
      </c>
      <c r="G5">
        <v>3.590693660111751E-2</v>
      </c>
      <c r="H5">
        <v>12</v>
      </c>
      <c r="I5">
        <v>1.238811633668885E-2</v>
      </c>
      <c r="J5">
        <v>59</v>
      </c>
      <c r="K5">
        <v>0.14062186111917141</v>
      </c>
      <c r="M5" s="23">
        <f t="shared" si="0"/>
        <v>8.5636840223995015E-4</v>
      </c>
      <c r="N5" s="23">
        <v>3.590693660111751E-2</v>
      </c>
      <c r="O5" s="23">
        <f t="shared" si="1"/>
        <v>2.7516208650090461E-2</v>
      </c>
      <c r="P5" s="23">
        <f t="shared" si="2"/>
        <v>-6.5158465387823447E-3</v>
      </c>
      <c r="Q5" s="23">
        <f t="shared" si="3"/>
        <v>-7.3659070110042328E-3</v>
      </c>
      <c r="R5" s="23"/>
      <c r="S5">
        <v>13.428800000000001</v>
      </c>
      <c r="T5">
        <v>13.440300000000001</v>
      </c>
      <c r="U5">
        <v>13.0878</v>
      </c>
      <c r="V5">
        <v>13.14</v>
      </c>
      <c r="W5">
        <v>12.957700000000001</v>
      </c>
      <c r="X5">
        <v>13.2348</v>
      </c>
      <c r="Y5">
        <v>13.2613</v>
      </c>
      <c r="Z5">
        <v>13.4015</v>
      </c>
      <c r="AA5">
        <v>13.39</v>
      </c>
      <c r="AB5">
        <v>13.544499999999999</v>
      </c>
      <c r="AC5">
        <v>13.396000000000001</v>
      </c>
      <c r="AD5">
        <v>13.558299999999999</v>
      </c>
      <c r="AE5">
        <v>13.6068</v>
      </c>
      <c r="AF5">
        <v>13.35</v>
      </c>
      <c r="AG5">
        <v>12.9308</v>
      </c>
      <c r="AH5">
        <v>12.972200000000001</v>
      </c>
      <c r="AI5">
        <v>13.013299999999999</v>
      </c>
      <c r="AJ5">
        <v>13.3088</v>
      </c>
      <c r="AK5">
        <v>13.3605</v>
      </c>
      <c r="AL5">
        <v>13.2425</v>
      </c>
      <c r="AM5">
        <v>13.3413</v>
      </c>
      <c r="AN5">
        <v>13.272</v>
      </c>
      <c r="AO5">
        <v>13.3322</v>
      </c>
      <c r="AP5">
        <v>13.2783</v>
      </c>
      <c r="AQ5">
        <v>13.0093</v>
      </c>
      <c r="AR5">
        <v>12.9938</v>
      </c>
      <c r="AS5">
        <v>12.9</v>
      </c>
      <c r="AT5">
        <v>12.943300000000001</v>
      </c>
      <c r="AU5">
        <v>13.145799999999999</v>
      </c>
      <c r="AV5">
        <v>13.055</v>
      </c>
      <c r="AW5">
        <v>13.1135</v>
      </c>
      <c r="AX5">
        <v>13.4048</v>
      </c>
      <c r="AY5">
        <v>12.6145</v>
      </c>
      <c r="AZ5">
        <v>13.343999999999999</v>
      </c>
      <c r="BA5">
        <v>13.2768</v>
      </c>
      <c r="BB5">
        <v>13.621499999999999</v>
      </c>
      <c r="BC5">
        <v>13.4848</v>
      </c>
      <c r="BD5">
        <v>13.5318</v>
      </c>
      <c r="BE5">
        <v>13.2003</v>
      </c>
      <c r="BF5">
        <v>12.859500000000001</v>
      </c>
      <c r="BG5">
        <v>13.0253</v>
      </c>
      <c r="BH5">
        <v>13.3658</v>
      </c>
      <c r="BI5">
        <v>13.8675</v>
      </c>
      <c r="BJ5">
        <v>13.7125</v>
      </c>
      <c r="BK5">
        <v>13.6533</v>
      </c>
      <c r="BL5">
        <v>13.4353</v>
      </c>
      <c r="BM5">
        <v>12.9178</v>
      </c>
      <c r="BN5">
        <v>13.051</v>
      </c>
      <c r="BO5">
        <v>12.989800000000001</v>
      </c>
      <c r="BP5">
        <v>13.237</v>
      </c>
      <c r="BQ5">
        <v>13.556800000000001</v>
      </c>
      <c r="BR5">
        <v>13.5305</v>
      </c>
      <c r="BS5">
        <v>13.664300000000001</v>
      </c>
      <c r="BT5">
        <v>13.590999999999999</v>
      </c>
      <c r="BU5">
        <v>14.438800000000001</v>
      </c>
      <c r="BV5">
        <v>14.263299999999999</v>
      </c>
      <c r="BW5">
        <v>14.7643</v>
      </c>
      <c r="BX5">
        <v>15.2508</v>
      </c>
      <c r="BY5">
        <v>14.9613</v>
      </c>
      <c r="BZ5">
        <v>15.330299999999999</v>
      </c>
      <c r="CA5">
        <v>14.906000000000001</v>
      </c>
      <c r="CB5">
        <v>14.829000000000001</v>
      </c>
      <c r="CC5">
        <v>14.926500000000001</v>
      </c>
      <c r="CD5">
        <v>14.3558</v>
      </c>
      <c r="CE5">
        <v>14.141999999999999</v>
      </c>
      <c r="CF5">
        <v>14.499000000000001</v>
      </c>
    </row>
    <row r="6" spans="1:93" x14ac:dyDescent="0.25">
      <c r="A6" t="s">
        <v>86</v>
      </c>
      <c r="B6" s="2">
        <v>43139</v>
      </c>
      <c r="C6" s="2">
        <v>43230</v>
      </c>
      <c r="D6">
        <v>0.34380000000000011</v>
      </c>
      <c r="E6">
        <v>2</v>
      </c>
      <c r="F6">
        <v>2</v>
      </c>
      <c r="G6">
        <v>1.7442261289210531E-2</v>
      </c>
      <c r="H6">
        <v>7</v>
      </c>
      <c r="I6">
        <v>7.3250603240262099E-2</v>
      </c>
      <c r="J6">
        <v>63</v>
      </c>
      <c r="K6">
        <v>0.12085487762840399</v>
      </c>
      <c r="M6" s="23">
        <f t="shared" si="0"/>
        <v>6.6936373666789242E-2</v>
      </c>
      <c r="N6" s="23">
        <v>1.7442261289210531E-2</v>
      </c>
      <c r="O6" s="23">
        <f xml:space="preserve"> (AM6- T6*(1-G6))/T6*(1-G6)</f>
        <v>7.3243057909758116E-2</v>
      </c>
      <c r="P6" s="23">
        <f t="shared" si="2"/>
        <v>0.12785950717175443</v>
      </c>
      <c r="Q6" s="23">
        <f t="shared" si="3"/>
        <v>5.7100999655291383E-2</v>
      </c>
      <c r="R6" s="23"/>
      <c r="S6">
        <v>5.4379999999999997</v>
      </c>
      <c r="T6">
        <v>5.8019999999999996</v>
      </c>
      <c r="U6">
        <v>5.7008000000000001</v>
      </c>
      <c r="V6">
        <v>5.8156999999999996</v>
      </c>
      <c r="W6">
        <v>6.0354999999999999</v>
      </c>
      <c r="X6">
        <v>6.1624999999999996</v>
      </c>
      <c r="Y6">
        <v>6.0960000000000001</v>
      </c>
      <c r="Z6">
        <v>6.2270000000000003</v>
      </c>
      <c r="AA6">
        <v>6.0377999999999998</v>
      </c>
      <c r="AB6">
        <v>6.0537999999999998</v>
      </c>
      <c r="AC6">
        <v>6.1482999999999999</v>
      </c>
      <c r="AD6">
        <v>6.1645000000000003</v>
      </c>
      <c r="AE6">
        <v>6.1515000000000004</v>
      </c>
      <c r="AF6">
        <v>6.05</v>
      </c>
      <c r="AG6">
        <v>5.8052999999999999</v>
      </c>
      <c r="AH6">
        <v>5.9135</v>
      </c>
      <c r="AI6">
        <v>5.8913000000000002</v>
      </c>
      <c r="AJ6">
        <v>6.0540000000000003</v>
      </c>
      <c r="AK6">
        <v>6.0460000000000003</v>
      </c>
      <c r="AL6">
        <v>6.0294999999999996</v>
      </c>
      <c r="AM6">
        <v>6.1333000000000002</v>
      </c>
      <c r="AN6">
        <v>6.2439999999999998</v>
      </c>
      <c r="AO6">
        <v>6.1928000000000001</v>
      </c>
      <c r="AP6">
        <v>6.2184999999999997</v>
      </c>
      <c r="AQ6">
        <v>6.2335000000000003</v>
      </c>
      <c r="AR6">
        <v>6.2619999999999996</v>
      </c>
      <c r="AS6">
        <v>6.0250000000000004</v>
      </c>
      <c r="AT6">
        <v>6.2394999999999996</v>
      </c>
      <c r="AU6">
        <v>6.2140000000000004</v>
      </c>
      <c r="AV6">
        <v>6.0462999999999996</v>
      </c>
      <c r="AW6">
        <v>5.8243</v>
      </c>
      <c r="AX6">
        <v>6.1120000000000001</v>
      </c>
      <c r="AY6">
        <v>5.6379999999999999</v>
      </c>
      <c r="AZ6">
        <v>5.5336999999999996</v>
      </c>
      <c r="BA6">
        <v>5.7897999999999996</v>
      </c>
      <c r="BB6">
        <v>5.5263</v>
      </c>
      <c r="BC6">
        <v>5.6337999999999999</v>
      </c>
      <c r="BD6">
        <v>5.6559999999999997</v>
      </c>
      <c r="BE6">
        <v>5.5345000000000004</v>
      </c>
      <c r="BF6">
        <v>5.3563000000000001</v>
      </c>
      <c r="BG6">
        <v>5.3853</v>
      </c>
      <c r="BH6">
        <v>5.6978</v>
      </c>
      <c r="BI6">
        <v>5.6559999999999997</v>
      </c>
      <c r="BJ6">
        <v>5.8650000000000002</v>
      </c>
      <c r="BK6">
        <v>5.7874999999999996</v>
      </c>
      <c r="BL6">
        <v>5.7873000000000001</v>
      </c>
      <c r="BM6">
        <v>5.9385000000000003</v>
      </c>
      <c r="BN6">
        <v>5.9093</v>
      </c>
      <c r="BO6">
        <v>5.726</v>
      </c>
      <c r="BP6">
        <v>5.7178000000000004</v>
      </c>
      <c r="BQ6">
        <v>5.5970000000000004</v>
      </c>
      <c r="BR6">
        <v>5.53</v>
      </c>
      <c r="BS6">
        <v>5.4165000000000001</v>
      </c>
      <c r="BT6">
        <v>5.6304999999999996</v>
      </c>
      <c r="BU6">
        <v>5.6582999999999997</v>
      </c>
      <c r="BV6">
        <v>5.6224999999999996</v>
      </c>
      <c r="BW6">
        <v>5.6784999999999997</v>
      </c>
      <c r="BX6">
        <v>5.6577999999999999</v>
      </c>
      <c r="BY6">
        <v>5.8247999999999998</v>
      </c>
      <c r="BZ6">
        <v>5.9764999999999997</v>
      </c>
      <c r="CA6">
        <v>6.2169999999999996</v>
      </c>
      <c r="CB6">
        <v>6.26</v>
      </c>
      <c r="CC6">
        <v>6.3944999999999999</v>
      </c>
      <c r="CD6">
        <v>6.5031999999999996</v>
      </c>
    </row>
    <row r="7" spans="1:93" x14ac:dyDescent="0.25">
      <c r="A7" t="s">
        <v>86</v>
      </c>
      <c r="B7" s="2">
        <v>43048</v>
      </c>
      <c r="C7" s="2">
        <v>43139</v>
      </c>
      <c r="D7">
        <v>0.23150000000000001</v>
      </c>
      <c r="E7">
        <v>2</v>
      </c>
      <c r="F7">
        <v>4</v>
      </c>
      <c r="G7">
        <v>2.8500046266308861E-2</v>
      </c>
      <c r="H7">
        <v>10</v>
      </c>
      <c r="I7">
        <v>3.7938373276580339E-3</v>
      </c>
      <c r="J7">
        <v>53</v>
      </c>
      <c r="K7">
        <v>0.14209308781345409</v>
      </c>
      <c r="M7" s="23">
        <f t="shared" si="0"/>
        <v>5.269822715760767E-2</v>
      </c>
      <c r="N7" s="23">
        <v>2.8500046266308861E-2</v>
      </c>
      <c r="O7" s="23">
        <f t="shared" si="1"/>
        <v>-8.3099339060925731E-2</v>
      </c>
      <c r="P7" s="23">
        <f t="shared" si="2"/>
        <v>-6.7348529125267856E-2</v>
      </c>
      <c r="Q7" s="23">
        <f t="shared" si="3"/>
        <v>-0.11403719811233461</v>
      </c>
      <c r="R7" s="23"/>
      <c r="S7">
        <v>5.133</v>
      </c>
      <c r="T7">
        <v>5.4035000000000002</v>
      </c>
      <c r="U7">
        <v>5.3156999999999996</v>
      </c>
      <c r="V7">
        <v>5.3544999999999998</v>
      </c>
      <c r="W7">
        <v>5.2495000000000003</v>
      </c>
      <c r="X7">
        <v>5.2903000000000002</v>
      </c>
      <c r="Y7">
        <v>5.2839999999999998</v>
      </c>
      <c r="Z7">
        <v>5.3520000000000003</v>
      </c>
      <c r="AA7">
        <v>5.4013</v>
      </c>
      <c r="AB7">
        <v>5.3733000000000004</v>
      </c>
      <c r="AC7">
        <v>5.4240000000000004</v>
      </c>
      <c r="AD7">
        <v>5.3535000000000004</v>
      </c>
      <c r="AE7">
        <v>5.2678000000000003</v>
      </c>
      <c r="AF7">
        <v>4.9104999999999999</v>
      </c>
      <c r="AG7">
        <v>5.0178000000000003</v>
      </c>
      <c r="AH7">
        <v>4.9420000000000002</v>
      </c>
      <c r="AI7">
        <v>4.6665000000000001</v>
      </c>
      <c r="AJ7">
        <v>4.6935000000000002</v>
      </c>
      <c r="AK7">
        <v>4.7314999999999996</v>
      </c>
      <c r="AL7">
        <v>4.7998000000000003</v>
      </c>
      <c r="AM7">
        <v>4.7873000000000001</v>
      </c>
      <c r="AN7">
        <v>4.8665000000000003</v>
      </c>
      <c r="AO7">
        <v>4.7709999999999999</v>
      </c>
      <c r="AP7">
        <v>4.6544999999999996</v>
      </c>
      <c r="AQ7">
        <v>4.6616999999999997</v>
      </c>
      <c r="AR7">
        <v>4.7889999999999997</v>
      </c>
      <c r="AS7">
        <v>4.9474999999999998</v>
      </c>
      <c r="AT7">
        <v>4.9028</v>
      </c>
      <c r="AU7">
        <v>4.92</v>
      </c>
      <c r="AV7">
        <v>4.8973000000000004</v>
      </c>
      <c r="AW7">
        <v>4.8818000000000001</v>
      </c>
      <c r="AX7">
        <v>4.9359999999999999</v>
      </c>
      <c r="AY7">
        <v>4.9292999999999996</v>
      </c>
      <c r="AZ7">
        <v>4.9349999999999996</v>
      </c>
      <c r="BA7">
        <v>4.8375000000000004</v>
      </c>
      <c r="BB7">
        <v>4.9837999999999996</v>
      </c>
      <c r="BC7">
        <v>5.3117999999999999</v>
      </c>
      <c r="BD7">
        <v>5.3398000000000003</v>
      </c>
      <c r="BE7">
        <v>5.3849999999999998</v>
      </c>
      <c r="BF7">
        <v>5.55</v>
      </c>
      <c r="BG7">
        <v>5.5484999999999998</v>
      </c>
      <c r="BH7">
        <v>5.5919999999999996</v>
      </c>
      <c r="BI7">
        <v>5.6020000000000003</v>
      </c>
      <c r="BJ7">
        <v>5.5744999999999996</v>
      </c>
      <c r="BK7">
        <v>5.5027999999999997</v>
      </c>
      <c r="BL7">
        <v>5.6180000000000003</v>
      </c>
      <c r="BM7">
        <v>5.6109999999999998</v>
      </c>
      <c r="BN7">
        <v>5.7527999999999997</v>
      </c>
      <c r="BO7">
        <v>5.8422999999999998</v>
      </c>
      <c r="BP7">
        <v>5.9726999999999997</v>
      </c>
      <c r="BQ7">
        <v>5.8949999999999996</v>
      </c>
      <c r="BR7">
        <v>5.9086999999999996</v>
      </c>
      <c r="BS7">
        <v>6.0833000000000004</v>
      </c>
      <c r="BT7">
        <v>6.1712999999999996</v>
      </c>
      <c r="BU7">
        <v>6.0679999999999996</v>
      </c>
      <c r="BV7">
        <v>6.1449999999999996</v>
      </c>
      <c r="BW7">
        <v>6.0125000000000002</v>
      </c>
      <c r="BX7">
        <v>5.8380000000000001</v>
      </c>
      <c r="BY7">
        <v>5.3425000000000002</v>
      </c>
      <c r="BZ7">
        <v>5.6395</v>
      </c>
      <c r="CA7">
        <v>5.72</v>
      </c>
      <c r="CB7">
        <v>5.4379999999999997</v>
      </c>
    </row>
    <row r="8" spans="1:93" x14ac:dyDescent="0.25">
      <c r="A8" t="s">
        <v>86</v>
      </c>
      <c r="B8" s="2">
        <v>42684</v>
      </c>
      <c r="C8" s="2">
        <v>42775</v>
      </c>
      <c r="D8">
        <v>0.38240000000000002</v>
      </c>
      <c r="E8">
        <v>2</v>
      </c>
      <c r="F8">
        <v>2</v>
      </c>
      <c r="G8">
        <v>4.9242940935752211E-2</v>
      </c>
      <c r="H8">
        <v>18</v>
      </c>
      <c r="I8">
        <v>8.0707497840221784E-2</v>
      </c>
      <c r="J8">
        <v>59</v>
      </c>
      <c r="K8">
        <v>0.35420361023962171</v>
      </c>
      <c r="M8" s="23">
        <f t="shared" si="0"/>
        <v>0.2981348128910401</v>
      </c>
      <c r="N8" s="23">
        <v>4.9242940935752211E-2</v>
      </c>
      <c r="O8" s="23">
        <f t="shared" si="1"/>
        <v>8.8405319228226517E-2</v>
      </c>
      <c r="P8" s="23">
        <f t="shared" si="2"/>
        <v>0.35491677487899903</v>
      </c>
      <c r="Q8" s="23">
        <f t="shared" si="3"/>
        <v>4.3741190378756907E-2</v>
      </c>
      <c r="R8" s="23"/>
      <c r="S8">
        <v>1.6941999999999999</v>
      </c>
      <c r="T8">
        <v>2.1993</v>
      </c>
      <c r="U8">
        <v>2.0910000000000002</v>
      </c>
      <c r="V8">
        <v>2.1547999999999998</v>
      </c>
      <c r="W8">
        <v>2.2907999999999999</v>
      </c>
      <c r="X8">
        <v>2.3098000000000001</v>
      </c>
      <c r="Y8">
        <v>2.3340000000000001</v>
      </c>
      <c r="Z8">
        <v>2.3245</v>
      </c>
      <c r="AA8">
        <v>2.3412999999999999</v>
      </c>
      <c r="AB8">
        <v>2.3492999999999999</v>
      </c>
      <c r="AC8">
        <v>2.3540000000000001</v>
      </c>
      <c r="AD8">
        <v>2.3527999999999998</v>
      </c>
      <c r="AE8">
        <v>2.3313000000000001</v>
      </c>
      <c r="AF8">
        <v>2.3050000000000002</v>
      </c>
      <c r="AG8">
        <v>2.1909999999999998</v>
      </c>
      <c r="AH8">
        <v>2.2113</v>
      </c>
      <c r="AI8">
        <v>2.2970000000000002</v>
      </c>
      <c r="AJ8">
        <v>2.3348</v>
      </c>
      <c r="AK8">
        <v>2.3767999999999998</v>
      </c>
      <c r="AL8">
        <v>2.3370000000000002</v>
      </c>
      <c r="AM8">
        <v>2.2955000000000001</v>
      </c>
      <c r="AN8">
        <v>2.2397999999999998</v>
      </c>
      <c r="AO8">
        <v>2.2793000000000001</v>
      </c>
      <c r="AP8">
        <v>2.4113000000000002</v>
      </c>
      <c r="AQ8">
        <v>2.4676999999999998</v>
      </c>
      <c r="AR8">
        <v>2.5103</v>
      </c>
      <c r="AS8">
        <v>2.5407999999999999</v>
      </c>
      <c r="AT8">
        <v>2.6293000000000002</v>
      </c>
      <c r="AU8">
        <v>2.6457999999999999</v>
      </c>
      <c r="AV8">
        <v>2.6778</v>
      </c>
      <c r="AW8">
        <v>2.7444999999999999</v>
      </c>
      <c r="AX8">
        <v>2.9329999999999998</v>
      </c>
      <c r="AY8">
        <v>2.7313000000000001</v>
      </c>
      <c r="AZ8">
        <v>2.7858000000000001</v>
      </c>
      <c r="BA8">
        <v>2.6684999999999999</v>
      </c>
      <c r="BB8">
        <v>2.5503</v>
      </c>
      <c r="BC8">
        <v>2.6097999999999999</v>
      </c>
      <c r="BD8">
        <v>2.5434999999999999</v>
      </c>
      <c r="BE8">
        <v>2.5775000000000001</v>
      </c>
      <c r="BF8">
        <v>2.6819999999999999</v>
      </c>
      <c r="BG8">
        <v>2.6617999999999999</v>
      </c>
      <c r="BH8">
        <v>2.629</v>
      </c>
      <c r="BI8">
        <v>2.5859999999999999</v>
      </c>
      <c r="BJ8">
        <v>2.5857999999999999</v>
      </c>
      <c r="BK8">
        <v>2.5278</v>
      </c>
      <c r="BL8">
        <v>2.5737999999999999</v>
      </c>
      <c r="BM8">
        <v>2.629</v>
      </c>
      <c r="BN8">
        <v>2.6002999999999998</v>
      </c>
      <c r="BO8">
        <v>2.6273</v>
      </c>
      <c r="BP8">
        <v>2.6833</v>
      </c>
      <c r="BQ8">
        <v>2.6947999999999999</v>
      </c>
      <c r="BR8">
        <v>2.7412999999999998</v>
      </c>
      <c r="BS8">
        <v>2.7942999999999998</v>
      </c>
      <c r="BT8">
        <v>2.7505000000000002</v>
      </c>
      <c r="BU8">
        <v>2.7294999999999998</v>
      </c>
      <c r="BV8">
        <v>2.8488000000000002</v>
      </c>
      <c r="BW8">
        <v>2.8847999999999998</v>
      </c>
      <c r="BX8">
        <v>2.8595000000000002</v>
      </c>
      <c r="BY8">
        <v>2.9327999999999999</v>
      </c>
      <c r="BZ8">
        <v>2.9782999999999999</v>
      </c>
      <c r="CA8">
        <v>2.9653</v>
      </c>
      <c r="CB8">
        <v>2.9095</v>
      </c>
    </row>
    <row r="9" spans="1:93" x14ac:dyDescent="0.25">
      <c r="A9" t="s">
        <v>86</v>
      </c>
      <c r="B9" s="2">
        <v>42593</v>
      </c>
      <c r="C9" s="2">
        <v>42684</v>
      </c>
      <c r="D9">
        <v>0.1042</v>
      </c>
      <c r="E9">
        <v>2</v>
      </c>
      <c r="F9">
        <v>4</v>
      </c>
      <c r="G9">
        <v>2.994923857868028E-2</v>
      </c>
      <c r="H9">
        <v>15</v>
      </c>
      <c r="I9">
        <v>1.7131979695430991E-3</v>
      </c>
      <c r="J9">
        <v>53</v>
      </c>
      <c r="K9">
        <v>0.14467005076142131</v>
      </c>
      <c r="M9" s="23">
        <f t="shared" si="0"/>
        <v>5.594639865996659E-2</v>
      </c>
      <c r="N9" s="23">
        <v>2.994923857868028E-2</v>
      </c>
      <c r="O9" s="23">
        <f t="shared" si="1"/>
        <v>-2.5112989255069666E-2</v>
      </c>
      <c r="P9" s="23">
        <f t="shared" si="2"/>
        <v>-3.0150753768843877E-3</v>
      </c>
      <c r="Q9" s="23">
        <f t="shared" si="3"/>
        <v>-5.5837563451776699E-2</v>
      </c>
      <c r="R9" s="23"/>
      <c r="S9">
        <v>1.4924999999999999</v>
      </c>
      <c r="T9">
        <v>1.5760000000000001</v>
      </c>
      <c r="U9">
        <v>1.5745</v>
      </c>
      <c r="V9">
        <v>1.5649999999999999</v>
      </c>
      <c r="W9">
        <v>1.5287999999999999</v>
      </c>
      <c r="X9">
        <v>1.5525</v>
      </c>
      <c r="Y9">
        <v>1.5565</v>
      </c>
      <c r="Z9">
        <v>1.5629999999999999</v>
      </c>
      <c r="AA9">
        <v>1.5727</v>
      </c>
      <c r="AB9">
        <v>1.5485</v>
      </c>
      <c r="AC9">
        <v>1.5383</v>
      </c>
      <c r="AD9">
        <v>1.5508</v>
      </c>
      <c r="AE9">
        <v>1.5498000000000001</v>
      </c>
      <c r="AF9">
        <v>1.5407999999999999</v>
      </c>
      <c r="AG9">
        <v>1.5335000000000001</v>
      </c>
      <c r="AH9">
        <v>1.5787</v>
      </c>
      <c r="AI9">
        <v>1.5632999999999999</v>
      </c>
      <c r="AJ9">
        <v>1.5780000000000001</v>
      </c>
      <c r="AK9">
        <v>1.5547</v>
      </c>
      <c r="AL9">
        <v>1.5660000000000001</v>
      </c>
      <c r="AM9">
        <v>1.488</v>
      </c>
      <c r="AN9">
        <v>1.5187999999999999</v>
      </c>
      <c r="AO9">
        <v>1.4967999999999999</v>
      </c>
      <c r="AP9">
        <v>1.51</v>
      </c>
      <c r="AQ9">
        <v>1.5672999999999999</v>
      </c>
      <c r="AR9">
        <v>1.571</v>
      </c>
      <c r="AS9">
        <v>1.5918000000000001</v>
      </c>
      <c r="AT9">
        <v>1.5772999999999999</v>
      </c>
      <c r="AU9">
        <v>1.6214999999999999</v>
      </c>
      <c r="AV9">
        <v>1.6254999999999999</v>
      </c>
      <c r="AW9">
        <v>1.6237999999999999</v>
      </c>
      <c r="AX9">
        <v>1.6085</v>
      </c>
      <c r="AY9">
        <v>1.6635</v>
      </c>
      <c r="AZ9">
        <v>1.6695</v>
      </c>
      <c r="BA9">
        <v>1.6850000000000001</v>
      </c>
      <c r="BB9">
        <v>1.7130000000000001</v>
      </c>
      <c r="BC9">
        <v>1.7113</v>
      </c>
      <c r="BD9">
        <v>1.7075</v>
      </c>
      <c r="BE9">
        <v>1.7058</v>
      </c>
      <c r="BF9">
        <v>1.6835</v>
      </c>
      <c r="BG9">
        <v>1.6713</v>
      </c>
      <c r="BH9">
        <v>1.6775</v>
      </c>
      <c r="BI9">
        <v>1.6533</v>
      </c>
      <c r="BJ9">
        <v>1.6608000000000001</v>
      </c>
      <c r="BK9">
        <v>1.6336999999999999</v>
      </c>
      <c r="BL9">
        <v>1.6497999999999999</v>
      </c>
      <c r="BM9">
        <v>1.6403000000000001</v>
      </c>
      <c r="BN9">
        <v>1.6653</v>
      </c>
      <c r="BO9">
        <v>1.6617999999999999</v>
      </c>
      <c r="BP9">
        <v>1.6933</v>
      </c>
      <c r="BQ9">
        <v>1.6884999999999999</v>
      </c>
      <c r="BR9">
        <v>1.7678</v>
      </c>
      <c r="BS9">
        <v>1.7968</v>
      </c>
      <c r="BT9">
        <v>1.804</v>
      </c>
      <c r="BU9">
        <v>1.7669999999999999</v>
      </c>
      <c r="BV9">
        <v>1.764</v>
      </c>
      <c r="BW9">
        <v>1.7789999999999999</v>
      </c>
      <c r="BX9">
        <v>1.7262999999999999</v>
      </c>
      <c r="BY9">
        <v>1.7190000000000001</v>
      </c>
      <c r="BZ9">
        <v>1.6990000000000001</v>
      </c>
      <c r="CA9">
        <v>1.6893</v>
      </c>
      <c r="CB9">
        <v>1.7818000000000001</v>
      </c>
      <c r="CC9">
        <v>1.7789999999999999</v>
      </c>
      <c r="CD9">
        <v>1.7490000000000001</v>
      </c>
      <c r="CE9">
        <v>1.6941999999999999</v>
      </c>
    </row>
    <row r="10" spans="1:93" x14ac:dyDescent="0.25">
      <c r="A10" t="s">
        <v>87</v>
      </c>
      <c r="B10" s="2">
        <v>44586</v>
      </c>
      <c r="C10" s="2">
        <v>44677</v>
      </c>
      <c r="D10">
        <v>0.1623</v>
      </c>
      <c r="E10">
        <v>2</v>
      </c>
      <c r="F10">
        <v>2</v>
      </c>
      <c r="G10">
        <v>1.9738686704424441E-2</v>
      </c>
      <c r="H10">
        <v>6</v>
      </c>
      <c r="I10">
        <v>5.3328099590646501E-2</v>
      </c>
      <c r="J10">
        <v>44</v>
      </c>
      <c r="K10">
        <v>7.1104132787528612E-2</v>
      </c>
      <c r="M10" s="23">
        <f t="shared" si="0"/>
        <v>2.5120717406300324E-2</v>
      </c>
      <c r="N10" s="23">
        <v>1.9738686704424441E-2</v>
      </c>
      <c r="O10" s="23">
        <f t="shared" si="1"/>
        <v>-5.0406528587004104E-2</v>
      </c>
      <c r="P10" s="23">
        <f t="shared" si="2"/>
        <v>-4.7827086686594744E-2</v>
      </c>
      <c r="Q10" s="23">
        <f t="shared" si="3"/>
        <v>-7.1160208602030081E-2</v>
      </c>
      <c r="R10" s="23"/>
      <c r="S10">
        <v>173.96</v>
      </c>
      <c r="T10">
        <v>178.33</v>
      </c>
      <c r="U10">
        <v>174.81</v>
      </c>
      <c r="V10">
        <v>177.29</v>
      </c>
      <c r="W10">
        <v>179.49</v>
      </c>
      <c r="X10">
        <v>181.29</v>
      </c>
      <c r="Y10">
        <v>187.84</v>
      </c>
      <c r="Z10">
        <v>175.59</v>
      </c>
      <c r="AA10">
        <v>171.42</v>
      </c>
      <c r="AB10">
        <v>169.95</v>
      </c>
      <c r="AC10">
        <v>172.63</v>
      </c>
      <c r="AD10">
        <v>176.71</v>
      </c>
      <c r="AE10">
        <v>170.66</v>
      </c>
      <c r="AF10">
        <v>164.4</v>
      </c>
      <c r="AG10">
        <v>162.47</v>
      </c>
      <c r="AH10">
        <v>166.17</v>
      </c>
      <c r="AI10">
        <v>168.24</v>
      </c>
      <c r="AJ10">
        <v>164.65</v>
      </c>
      <c r="AK10">
        <v>166.74</v>
      </c>
      <c r="AL10">
        <v>166.69</v>
      </c>
      <c r="AM10">
        <v>165.64</v>
      </c>
      <c r="AN10">
        <v>169.59</v>
      </c>
      <c r="AO10">
        <v>170.82</v>
      </c>
      <c r="AP10">
        <v>169.99</v>
      </c>
      <c r="AQ10">
        <v>167.29</v>
      </c>
      <c r="AR10">
        <v>170.1</v>
      </c>
      <c r="AS10">
        <v>171</v>
      </c>
      <c r="AT10">
        <v>169.98</v>
      </c>
      <c r="AU10">
        <v>164.89</v>
      </c>
      <c r="AV10">
        <v>167.34</v>
      </c>
      <c r="AW10">
        <v>172.46</v>
      </c>
      <c r="AX10">
        <v>172.75</v>
      </c>
      <c r="AY10">
        <v>170.36</v>
      </c>
      <c r="AZ10">
        <v>166.72</v>
      </c>
      <c r="BA10">
        <v>172.32</v>
      </c>
      <c r="BB10">
        <v>176.33</v>
      </c>
      <c r="BC10">
        <v>178.47</v>
      </c>
      <c r="BD10">
        <v>180.1</v>
      </c>
      <c r="BE10">
        <v>180.46</v>
      </c>
      <c r="BF10">
        <v>182.35</v>
      </c>
      <c r="BG10">
        <v>179.08</v>
      </c>
      <c r="BH10">
        <v>184.21</v>
      </c>
      <c r="BI10">
        <v>184.9</v>
      </c>
      <c r="BJ10">
        <v>185.68</v>
      </c>
      <c r="BK10">
        <v>191.01</v>
      </c>
      <c r="BL10">
        <v>187.45</v>
      </c>
      <c r="BM10">
        <v>183.48</v>
      </c>
      <c r="BN10">
        <v>182.08</v>
      </c>
      <c r="BO10">
        <v>182.71</v>
      </c>
      <c r="BP10">
        <v>177.18</v>
      </c>
      <c r="BQ10">
        <v>177.25</v>
      </c>
      <c r="BR10">
        <v>177.6</v>
      </c>
      <c r="BS10">
        <v>174.11</v>
      </c>
      <c r="BT10">
        <v>171.94</v>
      </c>
      <c r="BU10">
        <v>173</v>
      </c>
      <c r="BV10">
        <v>175.11</v>
      </c>
      <c r="BW10">
        <v>173.66</v>
      </c>
      <c r="BX10">
        <v>176.56</v>
      </c>
      <c r="BY10">
        <v>179.06</v>
      </c>
      <c r="BZ10">
        <v>179.42</v>
      </c>
      <c r="CA10">
        <v>177.23</v>
      </c>
      <c r="CB10">
        <v>173.31</v>
      </c>
      <c r="CC10">
        <v>173.91</v>
      </c>
      <c r="CD10">
        <v>168.44</v>
      </c>
    </row>
    <row r="11" spans="1:93" x14ac:dyDescent="0.25">
      <c r="A11" t="s">
        <v>87</v>
      </c>
      <c r="B11" s="2">
        <v>43942</v>
      </c>
      <c r="C11" s="2">
        <v>44033</v>
      </c>
      <c r="D11">
        <v>0.14099999999999999</v>
      </c>
      <c r="E11">
        <v>2</v>
      </c>
      <c r="F11">
        <v>2</v>
      </c>
      <c r="G11">
        <v>1.35738524736561E-2</v>
      </c>
      <c r="H11">
        <v>6</v>
      </c>
      <c r="I11">
        <v>6.6261832470083951E-2</v>
      </c>
      <c r="J11">
        <v>62</v>
      </c>
      <c r="K11">
        <v>0.21968208608680129</v>
      </c>
      <c r="M11" s="23">
        <f t="shared" si="0"/>
        <v>4.8109322351179339E-2</v>
      </c>
      <c r="N11" s="23">
        <v>1.35738524736561E-2</v>
      </c>
      <c r="O11" s="23">
        <f t="shared" si="1"/>
        <v>1.955586754338718E-2</v>
      </c>
      <c r="P11" s="23">
        <f t="shared" si="2"/>
        <v>5.4661175589666822E-2</v>
      </c>
      <c r="Q11" s="23">
        <f t="shared" si="3"/>
        <v>6.2511162707626616E-3</v>
      </c>
      <c r="R11" s="23"/>
      <c r="S11">
        <v>106.84</v>
      </c>
      <c r="T11">
        <v>111.98</v>
      </c>
      <c r="U11">
        <v>110.46</v>
      </c>
      <c r="V11">
        <v>113.93</v>
      </c>
      <c r="W11">
        <v>115.78</v>
      </c>
      <c r="X11">
        <v>114.24</v>
      </c>
      <c r="Y11">
        <v>119.4</v>
      </c>
      <c r="Z11">
        <v>116.07</v>
      </c>
      <c r="AA11">
        <v>109.71</v>
      </c>
      <c r="AB11">
        <v>110.5</v>
      </c>
      <c r="AC11">
        <v>111.54</v>
      </c>
      <c r="AD11">
        <v>112.42</v>
      </c>
      <c r="AE11">
        <v>113.65</v>
      </c>
      <c r="AF11">
        <v>115</v>
      </c>
      <c r="AG11">
        <v>114.88</v>
      </c>
      <c r="AH11">
        <v>111.69</v>
      </c>
      <c r="AI11">
        <v>109.07</v>
      </c>
      <c r="AJ11">
        <v>110.35</v>
      </c>
      <c r="AK11">
        <v>108.24</v>
      </c>
      <c r="AL11">
        <v>114.42</v>
      </c>
      <c r="AM11">
        <v>112.68</v>
      </c>
      <c r="AN11">
        <v>117.48</v>
      </c>
      <c r="AO11">
        <v>113.46</v>
      </c>
      <c r="AP11">
        <v>113.43</v>
      </c>
      <c r="AQ11">
        <v>115.73</v>
      </c>
      <c r="AR11">
        <v>117.82</v>
      </c>
      <c r="AS11">
        <v>115.87</v>
      </c>
      <c r="AT11">
        <v>118.74</v>
      </c>
      <c r="AU11">
        <v>117.86</v>
      </c>
      <c r="AV11">
        <v>122.67</v>
      </c>
      <c r="AW11">
        <v>127.21</v>
      </c>
      <c r="AX11">
        <v>128.58000000000001</v>
      </c>
      <c r="AY11">
        <v>131.44</v>
      </c>
      <c r="AZ11">
        <v>132.86000000000001</v>
      </c>
      <c r="BA11">
        <v>132.12</v>
      </c>
      <c r="BB11">
        <v>131.4</v>
      </c>
      <c r="BC11">
        <v>124.61</v>
      </c>
      <c r="BD11">
        <v>123.97</v>
      </c>
      <c r="BE11">
        <v>124.23</v>
      </c>
      <c r="BF11">
        <v>126.11</v>
      </c>
      <c r="BG11">
        <v>126.22</v>
      </c>
      <c r="BH11">
        <v>125.98</v>
      </c>
      <c r="BI11">
        <v>124.88500000000001</v>
      </c>
      <c r="BJ11">
        <v>125.23</v>
      </c>
      <c r="BK11">
        <v>126.62</v>
      </c>
      <c r="BL11">
        <v>123.99</v>
      </c>
      <c r="BM11">
        <v>125.06</v>
      </c>
      <c r="BN11">
        <v>123.37</v>
      </c>
      <c r="BO11">
        <v>124.77</v>
      </c>
      <c r="BP11">
        <v>126.97</v>
      </c>
      <c r="BQ11">
        <v>124.8</v>
      </c>
      <c r="BR11">
        <v>125.81</v>
      </c>
      <c r="BS11">
        <v>129.53</v>
      </c>
      <c r="BT11">
        <v>128.6</v>
      </c>
      <c r="BU11">
        <v>129.26</v>
      </c>
      <c r="BV11">
        <v>130.43</v>
      </c>
      <c r="BW11">
        <v>130.53</v>
      </c>
      <c r="BX11">
        <v>128.82</v>
      </c>
      <c r="BY11">
        <v>131.88999999999999</v>
      </c>
      <c r="BZ11">
        <v>132.15</v>
      </c>
      <c r="CA11">
        <v>132.18</v>
      </c>
      <c r="CB11">
        <v>133.88999999999999</v>
      </c>
      <c r="CC11">
        <v>136.58000000000001</v>
      </c>
      <c r="CD11">
        <v>135.47999999999999</v>
      </c>
    </row>
    <row r="12" spans="1:93" x14ac:dyDescent="0.25">
      <c r="A12" t="s">
        <v>87</v>
      </c>
      <c r="B12" s="2">
        <v>43669</v>
      </c>
      <c r="C12" s="2">
        <v>43760</v>
      </c>
      <c r="D12">
        <v>0.1096</v>
      </c>
      <c r="E12">
        <v>2</v>
      </c>
      <c r="F12">
        <v>2</v>
      </c>
      <c r="G12">
        <v>1.279069767441865E-2</v>
      </c>
      <c r="H12">
        <v>4</v>
      </c>
      <c r="I12">
        <v>7.5193798449612317E-3</v>
      </c>
      <c r="J12">
        <v>59</v>
      </c>
      <c r="K12">
        <v>2.0852713178294551E-2</v>
      </c>
      <c r="M12" s="23">
        <f t="shared" si="0"/>
        <v>7.437328225201971E-2</v>
      </c>
      <c r="N12" s="23">
        <v>1.279069767441865E-2</v>
      </c>
      <c r="O12" s="23">
        <f t="shared" si="1"/>
        <v>-2.326446727961054E-2</v>
      </c>
      <c r="P12" s="23">
        <f t="shared" si="2"/>
        <v>3.5312734238361031E-2</v>
      </c>
      <c r="Q12" s="23">
        <f t="shared" si="3"/>
        <v>-3.6356589147286802E-2</v>
      </c>
      <c r="R12" s="23"/>
      <c r="S12">
        <v>120.07</v>
      </c>
      <c r="T12">
        <v>129</v>
      </c>
      <c r="U12">
        <v>127.35</v>
      </c>
      <c r="V12">
        <v>128.16</v>
      </c>
      <c r="W12">
        <v>129.97</v>
      </c>
      <c r="X12">
        <v>128.54</v>
      </c>
      <c r="Y12">
        <v>125.01</v>
      </c>
      <c r="Z12">
        <v>123.45</v>
      </c>
      <c r="AA12">
        <v>121.82</v>
      </c>
      <c r="AB12">
        <v>116.93</v>
      </c>
      <c r="AC12">
        <v>119</v>
      </c>
      <c r="AD12">
        <v>120.72</v>
      </c>
      <c r="AE12">
        <v>124.31</v>
      </c>
      <c r="AF12">
        <v>120.61</v>
      </c>
      <c r="AG12">
        <v>120.08</v>
      </c>
      <c r="AH12">
        <v>123.34</v>
      </c>
      <c r="AI12">
        <v>120.6</v>
      </c>
      <c r="AJ12">
        <v>119.85</v>
      </c>
      <c r="AK12">
        <v>122.82</v>
      </c>
      <c r="AL12">
        <v>124.6</v>
      </c>
      <c r="AM12">
        <v>124.31</v>
      </c>
      <c r="AN12">
        <v>126.04</v>
      </c>
      <c r="AO12">
        <v>125.21</v>
      </c>
      <c r="AP12">
        <v>120.29</v>
      </c>
      <c r="AQ12">
        <v>121.67</v>
      </c>
      <c r="AR12">
        <v>122.18</v>
      </c>
      <c r="AS12">
        <v>122.74</v>
      </c>
      <c r="AT12">
        <v>123.57</v>
      </c>
      <c r="AU12">
        <v>123.75</v>
      </c>
      <c r="AV12">
        <v>121.74</v>
      </c>
      <c r="AW12">
        <v>124.59</v>
      </c>
      <c r="AX12">
        <v>126.81</v>
      </c>
      <c r="AY12">
        <v>127.09</v>
      </c>
      <c r="AZ12">
        <v>127.1</v>
      </c>
      <c r="BA12">
        <v>127.04</v>
      </c>
      <c r="BB12">
        <v>128.58000000000001</v>
      </c>
      <c r="BC12">
        <v>130.22</v>
      </c>
      <c r="BD12">
        <v>129.61000000000001</v>
      </c>
      <c r="BE12">
        <v>128.36000000000001</v>
      </c>
      <c r="BF12">
        <v>129.56</v>
      </c>
      <c r="BG12">
        <v>129.31</v>
      </c>
      <c r="BH12">
        <v>128.83000000000001</v>
      </c>
      <c r="BI12">
        <v>126.67</v>
      </c>
      <c r="BJ12">
        <v>127.77</v>
      </c>
      <c r="BK12">
        <v>125.81</v>
      </c>
      <c r="BL12">
        <v>127.74</v>
      </c>
      <c r="BM12">
        <v>128.11000000000001</v>
      </c>
      <c r="BN12">
        <v>127.14</v>
      </c>
      <c r="BO12">
        <v>129.24</v>
      </c>
      <c r="BP12">
        <v>128.59</v>
      </c>
      <c r="BQ12">
        <v>126.84</v>
      </c>
      <c r="BR12">
        <v>128.69999999999999</v>
      </c>
      <c r="BS12">
        <v>130.13999999999999</v>
      </c>
      <c r="BT12">
        <v>128.85</v>
      </c>
      <c r="BU12">
        <v>124.98</v>
      </c>
      <c r="BV12">
        <v>127.44</v>
      </c>
      <c r="BW12">
        <v>127.73</v>
      </c>
      <c r="BX12">
        <v>130.09</v>
      </c>
      <c r="BY12">
        <v>129.75</v>
      </c>
      <c r="BZ12">
        <v>131.69</v>
      </c>
      <c r="CA12">
        <v>129.5</v>
      </c>
      <c r="CB12">
        <v>130.13</v>
      </c>
      <c r="CC12">
        <v>129.46</v>
      </c>
      <c r="CD12">
        <v>130.93</v>
      </c>
      <c r="CE12">
        <v>128.57</v>
      </c>
    </row>
    <row r="13" spans="1:93" x14ac:dyDescent="0.25">
      <c r="A13" t="s">
        <v>88</v>
      </c>
      <c r="B13" s="2">
        <v>44139</v>
      </c>
      <c r="C13" s="2">
        <v>44230</v>
      </c>
      <c r="D13">
        <v>0.19539999999999999</v>
      </c>
      <c r="E13">
        <v>2</v>
      </c>
      <c r="F13">
        <v>4</v>
      </c>
      <c r="G13">
        <v>3.6448662402860758E-2</v>
      </c>
      <c r="H13">
        <v>18</v>
      </c>
      <c r="I13">
        <v>4.0231070765421872E-2</v>
      </c>
      <c r="J13">
        <v>60</v>
      </c>
      <c r="K13">
        <v>0.13320954542328589</v>
      </c>
      <c r="M13" s="23">
        <f t="shared" si="0"/>
        <v>0.12747150500116305</v>
      </c>
      <c r="N13" s="23">
        <v>3.6448662402860758E-2</v>
      </c>
      <c r="O13" s="23">
        <f t="shared" si="1"/>
        <v>6.4939158988047238E-2</v>
      </c>
      <c r="P13" s="23">
        <f t="shared" si="2"/>
        <v>0.16236334031170038</v>
      </c>
      <c r="Q13" s="23">
        <f t="shared" si="3"/>
        <v>3.0946977511863007E-2</v>
      </c>
      <c r="R13" s="23"/>
      <c r="S13">
        <v>128.97</v>
      </c>
      <c r="T13">
        <v>145.41</v>
      </c>
      <c r="U13">
        <v>145.01</v>
      </c>
      <c r="V13">
        <v>142.61000000000001</v>
      </c>
      <c r="W13">
        <v>140.11000000000001</v>
      </c>
      <c r="X13">
        <v>147.69</v>
      </c>
      <c r="Y13">
        <v>143.91</v>
      </c>
      <c r="Z13">
        <v>144.26</v>
      </c>
      <c r="AA13">
        <v>149.07</v>
      </c>
      <c r="AB13">
        <v>148.74</v>
      </c>
      <c r="AC13">
        <v>147.05000000000001</v>
      </c>
      <c r="AD13">
        <v>147.53</v>
      </c>
      <c r="AE13">
        <v>146.03</v>
      </c>
      <c r="AF13">
        <v>143.82</v>
      </c>
      <c r="AG13">
        <v>145.93</v>
      </c>
      <c r="AH13">
        <v>144.08000000000001</v>
      </c>
      <c r="AI13">
        <v>143.83000000000001</v>
      </c>
      <c r="AJ13">
        <v>147.16999999999999</v>
      </c>
      <c r="AK13">
        <v>151.26</v>
      </c>
      <c r="AL13">
        <v>149.97999999999999</v>
      </c>
      <c r="AM13">
        <v>149.91</v>
      </c>
      <c r="AN13">
        <v>157.62</v>
      </c>
      <c r="AO13">
        <v>158.02000000000001</v>
      </c>
      <c r="AP13">
        <v>158.80000000000001</v>
      </c>
      <c r="AQ13">
        <v>156.02000000000001</v>
      </c>
      <c r="AR13">
        <v>155.75</v>
      </c>
      <c r="AS13">
        <v>144.28</v>
      </c>
      <c r="AT13">
        <v>146.29</v>
      </c>
      <c r="AU13">
        <v>148.36000000000001</v>
      </c>
      <c r="AV13">
        <v>149.74</v>
      </c>
      <c r="AW13">
        <v>149.53</v>
      </c>
      <c r="AX13">
        <v>147.41999999999999</v>
      </c>
      <c r="AY13">
        <v>146.80000000000001</v>
      </c>
      <c r="AZ13">
        <v>146.34</v>
      </c>
      <c r="BA13">
        <v>146.96</v>
      </c>
      <c r="BB13">
        <v>148.79</v>
      </c>
      <c r="BC13">
        <v>147.74</v>
      </c>
      <c r="BD13">
        <v>148.49</v>
      </c>
      <c r="BE13">
        <v>149.94999999999999</v>
      </c>
      <c r="BF13">
        <v>152.34</v>
      </c>
      <c r="BG13">
        <v>148.5</v>
      </c>
      <c r="BH13">
        <v>152.43</v>
      </c>
      <c r="BI13">
        <v>151.19</v>
      </c>
      <c r="BJ13">
        <v>155.69999999999999</v>
      </c>
      <c r="BK13">
        <v>156.63999999999999</v>
      </c>
      <c r="BL13">
        <v>156.11000000000001</v>
      </c>
      <c r="BM13">
        <v>154.44999999999999</v>
      </c>
      <c r="BN13">
        <v>157.41999999999999</v>
      </c>
      <c r="BO13">
        <v>160.85</v>
      </c>
      <c r="BP13">
        <v>157.09</v>
      </c>
      <c r="BQ13">
        <v>163.77000000000001</v>
      </c>
      <c r="BR13">
        <v>164.6</v>
      </c>
      <c r="BS13">
        <v>164.75</v>
      </c>
      <c r="BT13">
        <v>162.41999999999999</v>
      </c>
      <c r="BU13">
        <v>164.4</v>
      </c>
      <c r="BV13">
        <v>162.55000000000001</v>
      </c>
      <c r="BW13">
        <v>153.66999999999999</v>
      </c>
      <c r="BX13">
        <v>155.55000000000001</v>
      </c>
      <c r="BY13">
        <v>156.28</v>
      </c>
      <c r="BZ13">
        <v>161.58000000000001</v>
      </c>
      <c r="CA13">
        <v>164.78</v>
      </c>
      <c r="CB13">
        <v>162.30000000000001</v>
      </c>
    </row>
    <row r="14" spans="1:93" x14ac:dyDescent="0.25">
      <c r="A14" t="s">
        <v>88</v>
      </c>
      <c r="B14" s="2">
        <v>44041</v>
      </c>
      <c r="C14" s="2">
        <v>44139</v>
      </c>
      <c r="D14">
        <v>0.2268</v>
      </c>
      <c r="E14">
        <v>2</v>
      </c>
      <c r="F14">
        <v>2</v>
      </c>
      <c r="G14">
        <v>1.4740180987032361E-2</v>
      </c>
      <c r="H14">
        <v>20</v>
      </c>
      <c r="I14">
        <v>8.2563671984326972E-2</v>
      </c>
      <c r="J14">
        <v>54</v>
      </c>
      <c r="K14">
        <v>0.21168019404795221</v>
      </c>
      <c r="M14" s="23">
        <f t="shared" si="0"/>
        <v>0.15220896485004834</v>
      </c>
      <c r="N14" s="23">
        <v>1.4740180987032361E-2</v>
      </c>
      <c r="O14" s="23">
        <f t="shared" si="1"/>
        <v>9.5869576567825909E-2</v>
      </c>
      <c r="P14" s="23">
        <f t="shared" si="2"/>
        <v>0.24733956788132866</v>
      </c>
      <c r="Q14" s="23">
        <f t="shared" si="3"/>
        <v>8.2563671984326972E-2</v>
      </c>
      <c r="R14" s="23"/>
      <c r="S14">
        <v>93.03</v>
      </c>
      <c r="T14">
        <v>107.19</v>
      </c>
      <c r="U14">
        <v>105.61</v>
      </c>
      <c r="V14">
        <v>109.59</v>
      </c>
      <c r="W14">
        <v>110.95</v>
      </c>
      <c r="X14">
        <v>111.39</v>
      </c>
      <c r="Y14">
        <v>111.06</v>
      </c>
      <c r="Z14">
        <v>108.25</v>
      </c>
      <c r="AA14">
        <v>106.36</v>
      </c>
      <c r="AB14">
        <v>108.83</v>
      </c>
      <c r="AC14">
        <v>115.79</v>
      </c>
      <c r="AD14">
        <v>113.41</v>
      </c>
      <c r="AE14">
        <v>113.74</v>
      </c>
      <c r="AF14">
        <v>112.18</v>
      </c>
      <c r="AG14">
        <v>112.03</v>
      </c>
      <c r="AH14">
        <v>111.04</v>
      </c>
      <c r="AI14">
        <v>110.66</v>
      </c>
      <c r="AJ14">
        <v>113</v>
      </c>
      <c r="AK14">
        <v>115.91</v>
      </c>
      <c r="AL14">
        <v>115.95</v>
      </c>
      <c r="AM14">
        <v>116.04</v>
      </c>
      <c r="AN14">
        <v>116.02</v>
      </c>
      <c r="AO14">
        <v>118.2</v>
      </c>
      <c r="AP14">
        <v>119.1</v>
      </c>
      <c r="AQ14">
        <v>122.01</v>
      </c>
      <c r="AR14">
        <v>123.18</v>
      </c>
      <c r="AS14">
        <v>116.43</v>
      </c>
      <c r="AT14">
        <v>115.97</v>
      </c>
      <c r="AU14">
        <v>109.77</v>
      </c>
      <c r="AV14">
        <v>114.02</v>
      </c>
      <c r="AW14">
        <v>112.44</v>
      </c>
      <c r="AX14">
        <v>113.42</v>
      </c>
      <c r="AY14">
        <v>113.46</v>
      </c>
      <c r="AZ14">
        <v>116.58</v>
      </c>
      <c r="BA14">
        <v>114.56</v>
      </c>
      <c r="BB14">
        <v>114.88</v>
      </c>
      <c r="BC14">
        <v>110.69</v>
      </c>
      <c r="BD14">
        <v>111.92</v>
      </c>
      <c r="BE14">
        <v>113.82</v>
      </c>
      <c r="BF14">
        <v>110.57</v>
      </c>
      <c r="BG14">
        <v>112.19</v>
      </c>
      <c r="BH14">
        <v>114.5</v>
      </c>
      <c r="BI14">
        <v>118.47</v>
      </c>
      <c r="BJ14">
        <v>117.38</v>
      </c>
      <c r="BK14">
        <v>117.68</v>
      </c>
      <c r="BL14">
        <v>119.52</v>
      </c>
      <c r="BM14">
        <v>115.47</v>
      </c>
      <c r="BN14">
        <v>120.52</v>
      </c>
      <c r="BO14">
        <v>119.54</v>
      </c>
      <c r="BP14">
        <v>123.03</v>
      </c>
      <c r="BQ14">
        <v>122.34</v>
      </c>
      <c r="BR14">
        <v>124.87</v>
      </c>
      <c r="BS14">
        <v>126.69</v>
      </c>
      <c r="BT14">
        <v>127.46</v>
      </c>
      <c r="BU14">
        <v>129.88</v>
      </c>
      <c r="BV14">
        <v>128.58000000000001</v>
      </c>
      <c r="BW14">
        <v>129.03</v>
      </c>
      <c r="BX14">
        <v>128.41999999999999</v>
      </c>
      <c r="BY14">
        <v>128.30000000000001</v>
      </c>
      <c r="BZ14">
        <v>128.55000000000001</v>
      </c>
      <c r="CA14">
        <v>128.38</v>
      </c>
      <c r="CB14">
        <v>128.88</v>
      </c>
      <c r="CC14">
        <v>126.2</v>
      </c>
      <c r="CD14">
        <v>125.91</v>
      </c>
      <c r="CE14">
        <v>121.58</v>
      </c>
      <c r="CF14">
        <v>126.44</v>
      </c>
      <c r="CG14">
        <v>123.36</v>
      </c>
      <c r="CH14">
        <v>123.97</v>
      </c>
      <c r="CI14">
        <v>125.45</v>
      </c>
      <c r="CJ14">
        <v>128.97</v>
      </c>
    </row>
    <row r="15" spans="1:93" x14ac:dyDescent="0.25">
      <c r="A15" t="s">
        <v>88</v>
      </c>
      <c r="B15" s="2">
        <v>43306</v>
      </c>
      <c r="C15" s="2">
        <v>43411</v>
      </c>
      <c r="D15">
        <v>0.43259999999999998</v>
      </c>
      <c r="E15">
        <v>2</v>
      </c>
      <c r="F15">
        <v>3</v>
      </c>
      <c r="G15">
        <v>2.4221453287197221E-2</v>
      </c>
      <c r="H15">
        <v>20</v>
      </c>
      <c r="I15">
        <v>5.1273985530040977E-2</v>
      </c>
      <c r="J15">
        <v>36</v>
      </c>
      <c r="K15">
        <v>0.18103177099716899</v>
      </c>
      <c r="M15" s="23">
        <f t="shared" si="0"/>
        <v>7.0010097610232191E-2</v>
      </c>
      <c r="N15" s="23">
        <v>2.4221453287197221E-2</v>
      </c>
      <c r="O15" s="23">
        <f t="shared" si="1"/>
        <v>7.3666829572529999E-2</v>
      </c>
      <c r="P15" s="23">
        <f t="shared" si="2"/>
        <v>0.12487377987209697</v>
      </c>
      <c r="Q15" s="23">
        <f t="shared" si="3"/>
        <v>5.1273985530040977E-2</v>
      </c>
      <c r="R15" s="23"/>
      <c r="S15">
        <v>59.42</v>
      </c>
      <c r="T15">
        <v>63.58</v>
      </c>
      <c r="U15">
        <v>62.69</v>
      </c>
      <c r="V15">
        <v>62.04</v>
      </c>
      <c r="W15">
        <v>64.09</v>
      </c>
      <c r="X15">
        <v>64.349999999999994</v>
      </c>
      <c r="Y15">
        <v>64.77</v>
      </c>
      <c r="Z15">
        <v>65.400000000000006</v>
      </c>
      <c r="AA15">
        <v>65.73</v>
      </c>
      <c r="AB15">
        <v>65.44</v>
      </c>
      <c r="AC15">
        <v>65.16</v>
      </c>
      <c r="AD15">
        <v>65.08</v>
      </c>
      <c r="AE15">
        <v>64.819999999999993</v>
      </c>
      <c r="AF15">
        <v>64.84</v>
      </c>
      <c r="AG15">
        <v>65.430000000000007</v>
      </c>
      <c r="AH15">
        <v>65.680000000000007</v>
      </c>
      <c r="AI15">
        <v>65.760000000000005</v>
      </c>
      <c r="AJ15">
        <v>66.06</v>
      </c>
      <c r="AK15">
        <v>66.16</v>
      </c>
      <c r="AL15">
        <v>66.55</v>
      </c>
      <c r="AM15">
        <v>66.84</v>
      </c>
      <c r="AN15">
        <v>66.86</v>
      </c>
      <c r="AO15">
        <v>67.150000000000006</v>
      </c>
      <c r="AP15">
        <v>67.34</v>
      </c>
      <c r="AQ15">
        <v>69.78</v>
      </c>
      <c r="AR15">
        <v>69.2</v>
      </c>
      <c r="AS15">
        <v>68.14</v>
      </c>
      <c r="AT15">
        <v>68.709999999999994</v>
      </c>
      <c r="AU15">
        <v>69.98</v>
      </c>
      <c r="AV15">
        <v>70.89</v>
      </c>
      <c r="AW15">
        <v>70.36</v>
      </c>
      <c r="AX15">
        <v>70.38</v>
      </c>
      <c r="AY15">
        <v>72.319999999999993</v>
      </c>
      <c r="AZ15">
        <v>72.510000000000005</v>
      </c>
      <c r="BA15">
        <v>71.75</v>
      </c>
      <c r="BB15">
        <v>74.61</v>
      </c>
      <c r="BC15">
        <v>75.09</v>
      </c>
      <c r="BD15">
        <v>73.239999999999995</v>
      </c>
      <c r="BE15">
        <v>74.72</v>
      </c>
      <c r="BF15">
        <v>74.06</v>
      </c>
      <c r="BG15">
        <v>74.599999999999994</v>
      </c>
      <c r="BH15">
        <v>73.7</v>
      </c>
      <c r="BI15">
        <v>73.58</v>
      </c>
      <c r="BJ15">
        <v>72.739999999999995</v>
      </c>
      <c r="BK15">
        <v>71.760000000000005</v>
      </c>
      <c r="BL15">
        <v>71.709999999999994</v>
      </c>
      <c r="BM15">
        <v>72.03</v>
      </c>
      <c r="BN15">
        <v>72.599999999999994</v>
      </c>
      <c r="BO15">
        <v>73.349999999999994</v>
      </c>
      <c r="BP15">
        <v>72.64</v>
      </c>
      <c r="BQ15">
        <v>72.38</v>
      </c>
      <c r="BR15">
        <v>71.209999999999994</v>
      </c>
      <c r="BS15">
        <v>70.930000000000007</v>
      </c>
      <c r="BT15">
        <v>70.13</v>
      </c>
      <c r="BU15">
        <v>66.73</v>
      </c>
      <c r="BV15">
        <v>64.290000000000006</v>
      </c>
      <c r="BW15">
        <v>64.290000000000006</v>
      </c>
      <c r="BX15">
        <v>64.17</v>
      </c>
      <c r="BY15">
        <v>66.12</v>
      </c>
      <c r="BZ15">
        <v>66.099999999999994</v>
      </c>
      <c r="CA15">
        <v>65.150000000000006</v>
      </c>
      <c r="CB15">
        <v>65.36</v>
      </c>
      <c r="CC15">
        <v>66.12</v>
      </c>
      <c r="CD15">
        <v>66.38</v>
      </c>
      <c r="CE15">
        <v>62.62</v>
      </c>
      <c r="CF15">
        <v>63.2</v>
      </c>
      <c r="CG15">
        <v>62.48</v>
      </c>
      <c r="CH15">
        <v>62.17</v>
      </c>
      <c r="CI15">
        <v>63.18</v>
      </c>
      <c r="CJ15">
        <v>62.89</v>
      </c>
      <c r="CK15">
        <v>63.71</v>
      </c>
      <c r="CL15">
        <v>63.33</v>
      </c>
      <c r="CM15">
        <v>63.47</v>
      </c>
      <c r="CN15">
        <v>63.63</v>
      </c>
      <c r="CO15">
        <v>63.21</v>
      </c>
    </row>
    <row r="16" spans="1:93" x14ac:dyDescent="0.25">
      <c r="A16" t="s">
        <v>88</v>
      </c>
      <c r="B16" s="2">
        <v>43215</v>
      </c>
      <c r="C16" s="2">
        <v>43306</v>
      </c>
      <c r="D16">
        <v>0.14779999999999999</v>
      </c>
      <c r="E16">
        <v>5</v>
      </c>
      <c r="F16">
        <v>5</v>
      </c>
      <c r="G16">
        <v>4.1608876560333043E-3</v>
      </c>
      <c r="H16">
        <v>20</v>
      </c>
      <c r="I16">
        <v>0.16544481870418071</v>
      </c>
      <c r="J16">
        <v>30</v>
      </c>
      <c r="K16">
        <v>0.20150584505646921</v>
      </c>
      <c r="M16" s="23">
        <f t="shared" si="0"/>
        <v>1.4472361809045204E-2</v>
      </c>
      <c r="N16" s="23">
        <v>4.1608876560333043E-3</v>
      </c>
      <c r="O16" s="23">
        <f t="shared" si="1"/>
        <v>0.16889999607022702</v>
      </c>
      <c r="P16" s="23">
        <f t="shared" si="2"/>
        <v>0.18231155778894473</v>
      </c>
      <c r="Q16" s="23">
        <f t="shared" si="3"/>
        <v>0.16544481870418073</v>
      </c>
      <c r="R16" s="23"/>
      <c r="S16">
        <v>49.75</v>
      </c>
      <c r="T16">
        <v>50.47</v>
      </c>
      <c r="U16">
        <v>51.11</v>
      </c>
      <c r="V16">
        <v>51.01</v>
      </c>
      <c r="W16">
        <v>50.82</v>
      </c>
      <c r="X16">
        <v>50.26</v>
      </c>
      <c r="Y16">
        <v>50.31</v>
      </c>
      <c r="Z16">
        <v>52.49</v>
      </c>
      <c r="AA16">
        <v>53.01</v>
      </c>
      <c r="AB16">
        <v>52.86</v>
      </c>
      <c r="AC16">
        <v>53.17</v>
      </c>
      <c r="AD16">
        <v>54.97</v>
      </c>
      <c r="AE16">
        <v>55.23</v>
      </c>
      <c r="AF16">
        <v>56.74</v>
      </c>
      <c r="AG16">
        <v>55.64</v>
      </c>
      <c r="AH16">
        <v>56.7</v>
      </c>
      <c r="AI16">
        <v>56.95</v>
      </c>
      <c r="AJ16">
        <v>57.51</v>
      </c>
      <c r="AK16">
        <v>57.71</v>
      </c>
      <c r="AL16">
        <v>57.39</v>
      </c>
      <c r="AM16">
        <v>58.82</v>
      </c>
      <c r="AN16">
        <v>59.08</v>
      </c>
      <c r="AO16">
        <v>59.96</v>
      </c>
      <c r="AP16">
        <v>58.23</v>
      </c>
      <c r="AQ16">
        <v>58.39</v>
      </c>
      <c r="AR16">
        <v>58.12</v>
      </c>
      <c r="AS16">
        <v>58.61</v>
      </c>
      <c r="AT16">
        <v>58.71</v>
      </c>
      <c r="AU16">
        <v>58.98</v>
      </c>
      <c r="AV16">
        <v>59.84</v>
      </c>
      <c r="AW16">
        <v>60.64</v>
      </c>
      <c r="AX16">
        <v>60.26</v>
      </c>
      <c r="AY16">
        <v>59.93</v>
      </c>
      <c r="AZ16">
        <v>59.79</v>
      </c>
      <c r="BA16">
        <v>59.22</v>
      </c>
      <c r="BB16">
        <v>59.46</v>
      </c>
      <c r="BC16">
        <v>59.86</v>
      </c>
      <c r="BD16">
        <v>59.2</v>
      </c>
      <c r="BE16">
        <v>58.7</v>
      </c>
      <c r="BF16">
        <v>58.79</v>
      </c>
      <c r="BG16">
        <v>58.75</v>
      </c>
      <c r="BH16">
        <v>58.5</v>
      </c>
      <c r="BI16">
        <v>57.05</v>
      </c>
      <c r="BJ16">
        <v>56.45</v>
      </c>
      <c r="BK16">
        <v>55.17</v>
      </c>
      <c r="BL16">
        <v>55.9</v>
      </c>
      <c r="BM16">
        <v>56.12</v>
      </c>
      <c r="BN16">
        <v>56.18</v>
      </c>
      <c r="BO16">
        <v>55.33</v>
      </c>
      <c r="BP16">
        <v>57.38</v>
      </c>
      <c r="BQ16">
        <v>57.84</v>
      </c>
      <c r="BR16">
        <v>58.04</v>
      </c>
      <c r="BS16">
        <v>58.37</v>
      </c>
      <c r="BT16">
        <v>57.3</v>
      </c>
      <c r="BU16">
        <v>58.32</v>
      </c>
      <c r="BV16">
        <v>58.39</v>
      </c>
      <c r="BW16">
        <v>58.35</v>
      </c>
      <c r="BX16">
        <v>58.91</v>
      </c>
      <c r="BY16">
        <v>58.76</v>
      </c>
      <c r="BZ16">
        <v>59.31</v>
      </c>
      <c r="CA16">
        <v>58.61</v>
      </c>
      <c r="CB16">
        <v>59.08</v>
      </c>
      <c r="CC16">
        <v>58.85</v>
      </c>
      <c r="CD16">
        <v>59.42</v>
      </c>
    </row>
    <row r="17" spans="1:91" x14ac:dyDescent="0.25">
      <c r="A17" t="s">
        <v>88</v>
      </c>
      <c r="B17" s="2">
        <v>42844</v>
      </c>
      <c r="C17" s="2">
        <v>42935</v>
      </c>
      <c r="D17">
        <v>0.1308</v>
      </c>
      <c r="E17">
        <v>2</v>
      </c>
      <c r="F17">
        <v>2</v>
      </c>
      <c r="G17">
        <v>3.0383592859855031E-3</v>
      </c>
      <c r="H17">
        <v>19</v>
      </c>
      <c r="I17">
        <v>6.247626281807836E-2</v>
      </c>
      <c r="J17">
        <v>23</v>
      </c>
      <c r="K17">
        <v>0.12571211545765301</v>
      </c>
      <c r="M17" s="23">
        <f t="shared" si="0"/>
        <v>9.5038965976044782E-4</v>
      </c>
      <c r="N17" s="23">
        <v>3.0383592859855031E-3</v>
      </c>
      <c r="O17" s="23">
        <f t="shared" si="1"/>
        <v>5.4145656901672633E-2</v>
      </c>
      <c r="P17" s="23">
        <f t="shared" si="2"/>
        <v>5.2271431286827597E-2</v>
      </c>
      <c r="Q17" s="23">
        <f t="shared" si="3"/>
        <v>5.1272312951006517E-2</v>
      </c>
      <c r="R17" s="23"/>
      <c r="S17">
        <v>52.61</v>
      </c>
      <c r="T17">
        <v>52.66</v>
      </c>
      <c r="U17">
        <v>52.5</v>
      </c>
      <c r="V17">
        <v>52.81</v>
      </c>
      <c r="W17">
        <v>53</v>
      </c>
      <c r="X17">
        <v>53.04</v>
      </c>
      <c r="Y17">
        <v>53.21</v>
      </c>
      <c r="Z17">
        <v>53.74</v>
      </c>
      <c r="AA17">
        <v>53.6</v>
      </c>
      <c r="AB17">
        <v>53.29</v>
      </c>
      <c r="AC17">
        <v>54.49</v>
      </c>
      <c r="AD17">
        <v>54.91</v>
      </c>
      <c r="AE17">
        <v>54.93</v>
      </c>
      <c r="AF17">
        <v>54.62</v>
      </c>
      <c r="AG17">
        <v>55.15</v>
      </c>
      <c r="AH17">
        <v>55.33</v>
      </c>
      <c r="AI17">
        <v>54.68</v>
      </c>
      <c r="AJ17">
        <v>55.32</v>
      </c>
      <c r="AK17">
        <v>55.4</v>
      </c>
      <c r="AL17">
        <v>55.95</v>
      </c>
      <c r="AM17">
        <v>55.36</v>
      </c>
      <c r="AN17">
        <v>56.12</v>
      </c>
      <c r="AO17">
        <v>57.67</v>
      </c>
      <c r="AP17">
        <v>59.28</v>
      </c>
      <c r="AQ17">
        <v>59.22</v>
      </c>
      <c r="AR17">
        <v>58.64</v>
      </c>
      <c r="AS17">
        <v>58.45</v>
      </c>
      <c r="AT17">
        <v>57.52</v>
      </c>
      <c r="AU17">
        <v>57.34</v>
      </c>
      <c r="AV17">
        <v>57.27</v>
      </c>
      <c r="AW17">
        <v>58.62</v>
      </c>
      <c r="AX17">
        <v>58.58</v>
      </c>
      <c r="AY17">
        <v>58.86</v>
      </c>
      <c r="AZ17">
        <v>58.2</v>
      </c>
      <c r="BA17">
        <v>57.53</v>
      </c>
      <c r="BB17">
        <v>58.12</v>
      </c>
      <c r="BC17">
        <v>57.05</v>
      </c>
      <c r="BD17">
        <v>57.49</v>
      </c>
      <c r="BE17">
        <v>57.54</v>
      </c>
      <c r="BF17">
        <v>57.01</v>
      </c>
      <c r="BG17">
        <v>56.93</v>
      </c>
      <c r="BH17">
        <v>56.82</v>
      </c>
      <c r="BI17">
        <v>57.61</v>
      </c>
      <c r="BJ17">
        <v>56.79</v>
      </c>
      <c r="BK17">
        <v>56.33</v>
      </c>
      <c r="BL17">
        <v>56.47</v>
      </c>
      <c r="BM17">
        <v>56.91</v>
      </c>
      <c r="BN17">
        <v>56.56</v>
      </c>
      <c r="BO17">
        <v>55.43</v>
      </c>
      <c r="BP17">
        <v>56.16</v>
      </c>
      <c r="BQ17">
        <v>55.08</v>
      </c>
      <c r="BR17">
        <v>55.22</v>
      </c>
      <c r="BS17">
        <v>54.95</v>
      </c>
      <c r="BT17">
        <v>55.45</v>
      </c>
      <c r="BU17">
        <v>54.79</v>
      </c>
      <c r="BV17">
        <v>55.35</v>
      </c>
      <c r="BW17">
        <v>55.64</v>
      </c>
      <c r="BX17">
        <v>55.33</v>
      </c>
      <c r="BY17">
        <v>56.2</v>
      </c>
      <c r="BZ17">
        <v>56.23</v>
      </c>
      <c r="CA17">
        <v>56.81</v>
      </c>
      <c r="CB17">
        <v>56.46</v>
      </c>
      <c r="CC17">
        <v>56.29</v>
      </c>
      <c r="CD17">
        <v>56.78</v>
      </c>
    </row>
    <row r="18" spans="1:91" x14ac:dyDescent="0.25">
      <c r="A18" t="s">
        <v>89</v>
      </c>
      <c r="B18" s="2">
        <v>44684</v>
      </c>
      <c r="C18" s="2">
        <v>44775</v>
      </c>
      <c r="D18">
        <v>0.23499999999999999</v>
      </c>
      <c r="E18">
        <v>2</v>
      </c>
      <c r="F18">
        <v>4</v>
      </c>
      <c r="G18">
        <v>0.13136189901428291</v>
      </c>
      <c r="H18">
        <v>10</v>
      </c>
      <c r="I18">
        <v>3.0677932005632642E-2</v>
      </c>
      <c r="J18">
        <v>21</v>
      </c>
      <c r="K18">
        <v>9.223496278414807E-2</v>
      </c>
      <c r="M18" s="23">
        <f t="shared" si="0"/>
        <v>9.0968945462526138E-2</v>
      </c>
      <c r="N18" s="23">
        <v>0.13136189901428291</v>
      </c>
      <c r="O18" s="23">
        <f t="shared" si="1"/>
        <v>0.12983265118334095</v>
      </c>
      <c r="P18" s="23">
        <f t="shared" si="2"/>
        <v>0.11072094809612645</v>
      </c>
      <c r="Q18" s="23">
        <f t="shared" si="3"/>
        <v>1.8105009052504499E-2</v>
      </c>
      <c r="R18" s="23"/>
      <c r="S18">
        <v>91.13</v>
      </c>
      <c r="T18">
        <v>99.42</v>
      </c>
      <c r="U18">
        <v>93.87</v>
      </c>
      <c r="V18">
        <v>95.34</v>
      </c>
      <c r="W18">
        <v>86.36</v>
      </c>
      <c r="X18">
        <v>88.73</v>
      </c>
      <c r="Y18">
        <v>87.92</v>
      </c>
      <c r="Z18">
        <v>87.06</v>
      </c>
      <c r="AA18">
        <v>95.12</v>
      </c>
      <c r="AB18">
        <v>94.24</v>
      </c>
      <c r="AC18">
        <v>102.47</v>
      </c>
      <c r="AD18">
        <v>96.28</v>
      </c>
      <c r="AE18">
        <v>96.67</v>
      </c>
      <c r="AF18">
        <v>93.5</v>
      </c>
      <c r="AG18">
        <v>95.07</v>
      </c>
      <c r="AH18">
        <v>91.16</v>
      </c>
      <c r="AI18">
        <v>92.65</v>
      </c>
      <c r="AJ18">
        <v>98.75</v>
      </c>
      <c r="AK18">
        <v>102.26</v>
      </c>
      <c r="AL18">
        <v>101.86</v>
      </c>
      <c r="AM18">
        <v>101.22</v>
      </c>
      <c r="AN18">
        <v>108.59</v>
      </c>
      <c r="AO18">
        <v>106.3</v>
      </c>
      <c r="AP18">
        <v>105.65</v>
      </c>
      <c r="AQ18">
        <v>105.28</v>
      </c>
      <c r="AR18">
        <v>101.9</v>
      </c>
      <c r="AS18">
        <v>98.8</v>
      </c>
      <c r="AT18">
        <v>94.82</v>
      </c>
      <c r="AU18">
        <v>86.99</v>
      </c>
      <c r="AV18">
        <v>86.99</v>
      </c>
      <c r="AW18">
        <v>89.3</v>
      </c>
      <c r="AX18">
        <v>82.05</v>
      </c>
      <c r="AY18">
        <v>81.569999999999993</v>
      </c>
      <c r="AZ18">
        <v>83.79</v>
      </c>
      <c r="BA18">
        <v>83.75</v>
      </c>
      <c r="BB18">
        <v>82.43</v>
      </c>
      <c r="BC18">
        <v>87.08</v>
      </c>
      <c r="BD18">
        <v>86.16</v>
      </c>
      <c r="BE18">
        <v>80.78</v>
      </c>
      <c r="BF18">
        <v>77.989999999999995</v>
      </c>
      <c r="BG18">
        <v>76.47</v>
      </c>
      <c r="BH18">
        <v>73.67</v>
      </c>
      <c r="BI18">
        <v>75.2</v>
      </c>
      <c r="BJ18">
        <v>75.349999999999994</v>
      </c>
      <c r="BK18">
        <v>79.3</v>
      </c>
      <c r="BL18">
        <v>79.349999999999994</v>
      </c>
      <c r="BM18">
        <v>76.95</v>
      </c>
      <c r="BN18">
        <v>76.36</v>
      </c>
      <c r="BO18">
        <v>77.52</v>
      </c>
      <c r="BP18">
        <v>78.599999999999994</v>
      </c>
      <c r="BQ18">
        <v>81.11</v>
      </c>
      <c r="BR18">
        <v>81.430000000000007</v>
      </c>
      <c r="BS18">
        <v>85.88</v>
      </c>
      <c r="BT18">
        <v>89.43</v>
      </c>
      <c r="BU18">
        <v>91.09</v>
      </c>
      <c r="BV18">
        <v>88.1</v>
      </c>
      <c r="BW18">
        <v>87.54</v>
      </c>
      <c r="BX18">
        <v>85.25</v>
      </c>
      <c r="BY18">
        <v>89.82</v>
      </c>
      <c r="BZ18">
        <v>91.67</v>
      </c>
      <c r="CA18">
        <v>94.47</v>
      </c>
      <c r="CB18">
        <v>96.78</v>
      </c>
      <c r="CC18">
        <v>99.29</v>
      </c>
    </row>
    <row r="19" spans="1:91" x14ac:dyDescent="0.25">
      <c r="A19" t="s">
        <v>89</v>
      </c>
      <c r="B19" s="2">
        <v>44593</v>
      </c>
      <c r="C19" s="2">
        <v>44684</v>
      </c>
      <c r="D19">
        <v>0.22500000000000001</v>
      </c>
      <c r="E19">
        <v>2</v>
      </c>
      <c r="F19">
        <v>2</v>
      </c>
      <c r="G19">
        <v>2.1831215379602531E-2</v>
      </c>
      <c r="H19">
        <v>6</v>
      </c>
      <c r="I19">
        <v>8.2192896709025645E-2</v>
      </c>
      <c r="J19">
        <v>6</v>
      </c>
      <c r="K19">
        <v>8.2192896709025645E-2</v>
      </c>
      <c r="M19" s="23">
        <f t="shared" si="0"/>
        <v>5.1207398527145093E-2</v>
      </c>
      <c r="N19" s="23">
        <v>2.1831215379602531E-2</v>
      </c>
      <c r="O19" s="23">
        <f t="shared" si="1"/>
        <v>-1.434265080088557E-2</v>
      </c>
      <c r="P19" s="23">
        <f t="shared" si="2"/>
        <v>1.2844665182394245E-2</v>
      </c>
      <c r="Q19" s="23">
        <f t="shared" si="3"/>
        <v>-3.6493971977842973E-2</v>
      </c>
      <c r="R19" s="23"/>
      <c r="S19">
        <v>116.78</v>
      </c>
      <c r="T19">
        <v>122.76</v>
      </c>
      <c r="U19">
        <v>120.08</v>
      </c>
      <c r="V19">
        <v>123.6</v>
      </c>
      <c r="W19">
        <v>123.67</v>
      </c>
      <c r="X19">
        <v>128.22999999999999</v>
      </c>
      <c r="Y19">
        <v>132.85</v>
      </c>
      <c r="Z19">
        <v>125.77</v>
      </c>
      <c r="AA19">
        <v>113.18</v>
      </c>
      <c r="AB19">
        <v>114.27</v>
      </c>
      <c r="AC19">
        <v>121.47</v>
      </c>
      <c r="AD19">
        <v>117.69</v>
      </c>
      <c r="AE19">
        <v>112.37</v>
      </c>
      <c r="AF19">
        <v>113.83</v>
      </c>
      <c r="AG19">
        <v>115.65</v>
      </c>
      <c r="AH19">
        <v>109.76</v>
      </c>
      <c r="AI19">
        <v>116.61</v>
      </c>
      <c r="AJ19">
        <v>121.06</v>
      </c>
      <c r="AK19">
        <v>123.34</v>
      </c>
      <c r="AL19">
        <v>113.83</v>
      </c>
      <c r="AM19">
        <v>118.28</v>
      </c>
      <c r="AN19">
        <v>111.98</v>
      </c>
      <c r="AO19">
        <v>108.41</v>
      </c>
      <c r="AP19">
        <v>102.95</v>
      </c>
      <c r="AQ19">
        <v>105.53</v>
      </c>
      <c r="AR19">
        <v>111.05</v>
      </c>
      <c r="AS19">
        <v>106.46</v>
      </c>
      <c r="AT19">
        <v>104.29</v>
      </c>
      <c r="AU19">
        <v>102.25</v>
      </c>
      <c r="AV19">
        <v>109.33</v>
      </c>
      <c r="AW19">
        <v>115.37</v>
      </c>
      <c r="AX19">
        <v>111.69</v>
      </c>
      <c r="AY19">
        <v>113.46</v>
      </c>
      <c r="AZ19">
        <v>115.92</v>
      </c>
      <c r="BA19">
        <v>114.78</v>
      </c>
      <c r="BB19">
        <v>113.92</v>
      </c>
      <c r="BC19">
        <v>120.53</v>
      </c>
      <c r="BD19">
        <v>119.67</v>
      </c>
      <c r="BE19">
        <v>120.24</v>
      </c>
      <c r="BF19">
        <v>123.23</v>
      </c>
      <c r="BG19">
        <v>119.22</v>
      </c>
      <c r="BH19">
        <v>109.34</v>
      </c>
      <c r="BI19">
        <v>108.19</v>
      </c>
      <c r="BJ19">
        <v>110.53</v>
      </c>
      <c r="BK19">
        <v>106.82</v>
      </c>
      <c r="BL19">
        <v>103.67</v>
      </c>
      <c r="BM19">
        <v>103.72</v>
      </c>
      <c r="BN19">
        <v>101</v>
      </c>
      <c r="BO19">
        <v>97.37</v>
      </c>
      <c r="BP19">
        <v>95.1</v>
      </c>
      <c r="BQ19">
        <v>97.74</v>
      </c>
      <c r="BR19">
        <v>93.06</v>
      </c>
      <c r="BS19">
        <v>93.89</v>
      </c>
      <c r="BT19">
        <v>96.93</v>
      </c>
      <c r="BU19">
        <v>94.02</v>
      </c>
      <c r="BV19">
        <v>89.85</v>
      </c>
      <c r="BW19">
        <v>88.14</v>
      </c>
      <c r="BX19">
        <v>90.69</v>
      </c>
      <c r="BY19">
        <v>85.16</v>
      </c>
      <c r="BZ19">
        <v>84.91</v>
      </c>
      <c r="CA19">
        <v>89.64</v>
      </c>
      <c r="CB19">
        <v>85.52</v>
      </c>
      <c r="CC19">
        <v>89.84</v>
      </c>
      <c r="CD19">
        <v>91.13</v>
      </c>
    </row>
    <row r="20" spans="1:91" x14ac:dyDescent="0.25">
      <c r="A20" t="s">
        <v>89</v>
      </c>
      <c r="B20" s="2">
        <v>43215</v>
      </c>
      <c r="C20" s="2">
        <v>43306</v>
      </c>
      <c r="D20">
        <v>0.26440000000000002</v>
      </c>
      <c r="E20">
        <v>3</v>
      </c>
      <c r="F20">
        <v>3</v>
      </c>
      <c r="G20">
        <v>1.449275362318826E-2</v>
      </c>
      <c r="H20">
        <v>20</v>
      </c>
      <c r="I20">
        <v>0.1865942028985508</v>
      </c>
      <c r="J20">
        <v>37</v>
      </c>
      <c r="K20">
        <v>0.5498188405797102</v>
      </c>
      <c r="M20" s="23">
        <f t="shared" si="0"/>
        <v>0.13697219361482987</v>
      </c>
      <c r="N20" s="23">
        <v>1.449275362318826E-2</v>
      </c>
      <c r="O20" s="23">
        <f t="shared" si="1"/>
        <v>0.19817265280403273</v>
      </c>
      <c r="P20" s="23">
        <f t="shared" si="2"/>
        <v>0.34912461380020582</v>
      </c>
      <c r="Q20" s="23">
        <f t="shared" si="3"/>
        <v>0.18659420289855078</v>
      </c>
      <c r="R20" s="23"/>
      <c r="S20">
        <v>9.7100000000000009</v>
      </c>
      <c r="T20">
        <v>11.04</v>
      </c>
      <c r="U20">
        <v>11.11</v>
      </c>
      <c r="V20">
        <v>10.88</v>
      </c>
      <c r="W20">
        <v>11.13</v>
      </c>
      <c r="X20">
        <v>10.97</v>
      </c>
      <c r="Y20">
        <v>10.93</v>
      </c>
      <c r="Z20">
        <v>11.28</v>
      </c>
      <c r="AA20">
        <v>11.59</v>
      </c>
      <c r="AB20">
        <v>11.61</v>
      </c>
      <c r="AC20">
        <v>11.95</v>
      </c>
      <c r="AD20">
        <v>12.13</v>
      </c>
      <c r="AE20">
        <v>11.95</v>
      </c>
      <c r="AF20">
        <v>12.23</v>
      </c>
      <c r="AG20">
        <v>12.45</v>
      </c>
      <c r="AH20">
        <v>12.82</v>
      </c>
      <c r="AI20">
        <v>12.82</v>
      </c>
      <c r="AJ20">
        <v>13</v>
      </c>
      <c r="AK20">
        <v>12.99</v>
      </c>
      <c r="AL20">
        <v>12.98</v>
      </c>
      <c r="AM20">
        <v>13.1</v>
      </c>
      <c r="AN20">
        <v>13.41</v>
      </c>
      <c r="AO20">
        <v>13.54</v>
      </c>
      <c r="AP20">
        <v>13.36</v>
      </c>
      <c r="AQ20">
        <v>13.82</v>
      </c>
      <c r="AR20">
        <v>13.73</v>
      </c>
      <c r="AS20">
        <v>14.4</v>
      </c>
      <c r="AT20">
        <v>14.85</v>
      </c>
      <c r="AU20">
        <v>14.85</v>
      </c>
      <c r="AV20">
        <v>15.67</v>
      </c>
      <c r="AW20">
        <v>14.89</v>
      </c>
      <c r="AX20">
        <v>15.25</v>
      </c>
      <c r="AY20">
        <v>15.73</v>
      </c>
      <c r="AZ20">
        <v>15.85</v>
      </c>
      <c r="BA20">
        <v>16.32</v>
      </c>
      <c r="BB20">
        <v>16.25</v>
      </c>
      <c r="BC20">
        <v>16.34</v>
      </c>
      <c r="BD20">
        <v>17.11</v>
      </c>
      <c r="BE20">
        <v>16.690000000000001</v>
      </c>
      <c r="BF20">
        <v>16.52</v>
      </c>
      <c r="BG20">
        <v>15.65</v>
      </c>
      <c r="BH20">
        <v>15.8</v>
      </c>
      <c r="BI20">
        <v>15.11</v>
      </c>
      <c r="BJ20">
        <v>15.5</v>
      </c>
      <c r="BK20">
        <v>14.97</v>
      </c>
      <c r="BL20">
        <v>15.31</v>
      </c>
      <c r="BM20">
        <v>14.99</v>
      </c>
      <c r="BN20">
        <v>15.16</v>
      </c>
      <c r="BO20">
        <v>15</v>
      </c>
      <c r="BP20">
        <v>15.5</v>
      </c>
      <c r="BQ20">
        <v>16.36</v>
      </c>
      <c r="BR20">
        <v>16.61</v>
      </c>
      <c r="BS20">
        <v>16.55</v>
      </c>
      <c r="BT20">
        <v>16.27</v>
      </c>
      <c r="BU20">
        <v>16.559999999999999</v>
      </c>
      <c r="BV20">
        <v>16.27</v>
      </c>
      <c r="BW20">
        <v>16.579999999999998</v>
      </c>
      <c r="BX20">
        <v>16.87</v>
      </c>
      <c r="BY20">
        <v>16.850000000000001</v>
      </c>
      <c r="BZ20">
        <v>16.71</v>
      </c>
      <c r="CA20">
        <v>16.5</v>
      </c>
      <c r="CB20">
        <v>16.66</v>
      </c>
      <c r="CC20">
        <v>16.190000000000001</v>
      </c>
      <c r="CD20">
        <v>16.05</v>
      </c>
    </row>
    <row r="21" spans="1:91" x14ac:dyDescent="0.25">
      <c r="A21" t="s">
        <v>90</v>
      </c>
      <c r="B21" s="2">
        <v>45337</v>
      </c>
      <c r="C21" s="2">
        <v>45428</v>
      </c>
      <c r="D21">
        <v>0.1164</v>
      </c>
      <c r="E21">
        <v>2</v>
      </c>
      <c r="F21">
        <v>2</v>
      </c>
      <c r="G21">
        <v>5.2262364082778012E-2</v>
      </c>
      <c r="H21">
        <v>14</v>
      </c>
      <c r="I21">
        <v>6.5340482036378322E-2</v>
      </c>
      <c r="J21">
        <v>62</v>
      </c>
      <c r="K21">
        <v>8.9793055068397132E-2</v>
      </c>
      <c r="M21" s="23">
        <f t="shared" si="0"/>
        <v>6.3465842481082793E-2</v>
      </c>
      <c r="N21" s="23">
        <v>5.2262364082778012E-2</v>
      </c>
      <c r="O21" s="23">
        <f t="shared" si="1"/>
        <v>4.5162022937178935E-2</v>
      </c>
      <c r="P21" s="23">
        <f t="shared" si="2"/>
        <v>5.8563359266759082E-2</v>
      </c>
      <c r="Q21" s="23">
        <f t="shared" si="3"/>
        <v>-4.6099113093149647E-3</v>
      </c>
      <c r="R21" s="23"/>
      <c r="S21">
        <v>187.66</v>
      </c>
      <c r="T21">
        <v>199.57</v>
      </c>
      <c r="U21">
        <v>189.14</v>
      </c>
      <c r="V21">
        <v>190.33</v>
      </c>
      <c r="W21">
        <v>199.73</v>
      </c>
      <c r="X21">
        <v>197.16</v>
      </c>
      <c r="Y21">
        <v>203.55</v>
      </c>
      <c r="Z21">
        <v>202.86</v>
      </c>
      <c r="AA21">
        <v>197.54</v>
      </c>
      <c r="AB21">
        <v>201.62</v>
      </c>
      <c r="AC21">
        <v>210.25</v>
      </c>
      <c r="AD21">
        <v>209.49</v>
      </c>
      <c r="AE21">
        <v>207.39</v>
      </c>
      <c r="AF21">
        <v>212.17</v>
      </c>
      <c r="AG21">
        <v>212.61</v>
      </c>
      <c r="AH21">
        <v>205.56</v>
      </c>
      <c r="AI21">
        <v>201.37</v>
      </c>
      <c r="AJ21">
        <v>204.94</v>
      </c>
      <c r="AK21">
        <v>200.56</v>
      </c>
      <c r="AL21">
        <v>200.75</v>
      </c>
      <c r="AM21">
        <v>198.65</v>
      </c>
      <c r="AN21">
        <v>200.73</v>
      </c>
      <c r="AO21">
        <v>201.34</v>
      </c>
      <c r="AP21">
        <v>205.06</v>
      </c>
      <c r="AQ21">
        <v>210.8</v>
      </c>
      <c r="AR21">
        <v>210.25</v>
      </c>
      <c r="AS21">
        <v>208.46</v>
      </c>
      <c r="AT21">
        <v>206.67</v>
      </c>
      <c r="AU21">
        <v>208</v>
      </c>
      <c r="AV21">
        <v>206.23</v>
      </c>
      <c r="AW21">
        <v>208.69</v>
      </c>
      <c r="AX21">
        <v>206.11</v>
      </c>
      <c r="AY21">
        <v>207.38</v>
      </c>
      <c r="AZ21">
        <v>203.39</v>
      </c>
      <c r="BA21">
        <v>207.85</v>
      </c>
      <c r="BB21">
        <v>209.04</v>
      </c>
      <c r="BC21">
        <v>210.41</v>
      </c>
      <c r="BD21">
        <v>209.25</v>
      </c>
      <c r="BE21">
        <v>212.98</v>
      </c>
      <c r="BF21">
        <v>207.86</v>
      </c>
      <c r="BG21">
        <v>205.68</v>
      </c>
      <c r="BH21">
        <v>209.48</v>
      </c>
      <c r="BI21">
        <v>199.89</v>
      </c>
      <c r="BJ21">
        <v>194.32</v>
      </c>
      <c r="BK21">
        <v>189.77</v>
      </c>
      <c r="BL21">
        <v>189.46</v>
      </c>
      <c r="BM21">
        <v>193.24</v>
      </c>
      <c r="BN21">
        <v>196.06</v>
      </c>
      <c r="BO21">
        <v>197.5</v>
      </c>
      <c r="BP21">
        <v>203.38</v>
      </c>
      <c r="BQ21">
        <v>205.26</v>
      </c>
      <c r="BR21">
        <v>198.65</v>
      </c>
      <c r="BS21">
        <v>193.99</v>
      </c>
      <c r="BT21">
        <v>197.91</v>
      </c>
      <c r="BU21">
        <v>204.09</v>
      </c>
      <c r="BV21">
        <v>208.86</v>
      </c>
      <c r="BW21">
        <v>207.32</v>
      </c>
      <c r="BX21">
        <v>207.36</v>
      </c>
      <c r="BY21">
        <v>206.33</v>
      </c>
      <c r="BZ21">
        <v>209.73</v>
      </c>
      <c r="CA21">
        <v>206.63</v>
      </c>
      <c r="CB21">
        <v>209.82</v>
      </c>
      <c r="CC21">
        <v>217.49</v>
      </c>
      <c r="CD21">
        <v>214.03</v>
      </c>
    </row>
    <row r="22" spans="1:91" x14ac:dyDescent="0.25">
      <c r="A22" t="s">
        <v>91</v>
      </c>
      <c r="B22" s="2">
        <v>42781</v>
      </c>
      <c r="C22" s="2">
        <v>42886</v>
      </c>
      <c r="D22">
        <v>0.27889999999999998</v>
      </c>
      <c r="E22">
        <v>5</v>
      </c>
      <c r="F22">
        <v>5</v>
      </c>
      <c r="G22">
        <v>4.3918506770769727E-3</v>
      </c>
      <c r="H22">
        <v>12</v>
      </c>
      <c r="I22">
        <v>2.2935220202513061E-2</v>
      </c>
      <c r="J22">
        <v>72</v>
      </c>
      <c r="K22">
        <v>4.6236427961449389E-2</v>
      </c>
      <c r="M22" s="23">
        <f t="shared" si="0"/>
        <v>4.534313725490252E-3</v>
      </c>
      <c r="N22" s="23">
        <v>4.3918506770769727E-3</v>
      </c>
      <c r="O22" s="23">
        <f t="shared" si="1"/>
        <v>1.3482067167847309E-2</v>
      </c>
      <c r="P22" s="23">
        <f t="shared" si="2"/>
        <v>1.3725490196078488E-2</v>
      </c>
      <c r="Q22" s="23">
        <f t="shared" si="3"/>
        <v>9.1496889105770404E-3</v>
      </c>
      <c r="R22" s="23"/>
      <c r="S22">
        <v>81.599999999999994</v>
      </c>
      <c r="T22">
        <v>81.97</v>
      </c>
      <c r="U22">
        <v>82.48</v>
      </c>
      <c r="V22">
        <v>82.82</v>
      </c>
      <c r="W22">
        <v>82.06</v>
      </c>
      <c r="X22">
        <v>81.61</v>
      </c>
      <c r="Y22">
        <v>81.680000000000007</v>
      </c>
      <c r="Z22">
        <v>82.28</v>
      </c>
      <c r="AA22">
        <v>81.93</v>
      </c>
      <c r="AB22">
        <v>83.76</v>
      </c>
      <c r="AC22">
        <v>83.65</v>
      </c>
      <c r="AD22">
        <v>83.18</v>
      </c>
      <c r="AE22">
        <v>83.85</v>
      </c>
      <c r="AF22">
        <v>83.41</v>
      </c>
      <c r="AG22">
        <v>83.48</v>
      </c>
      <c r="AH22">
        <v>83.17</v>
      </c>
      <c r="AI22">
        <v>82.2</v>
      </c>
      <c r="AJ22">
        <v>82.76</v>
      </c>
      <c r="AK22">
        <v>83.68</v>
      </c>
      <c r="AL22">
        <v>83.51</v>
      </c>
      <c r="AM22">
        <v>82.72</v>
      </c>
      <c r="AN22">
        <v>83.26</v>
      </c>
      <c r="AO22">
        <v>82.9</v>
      </c>
      <c r="AP22">
        <v>81.8</v>
      </c>
      <c r="AQ22">
        <v>82.12</v>
      </c>
      <c r="AR22">
        <v>81.540000000000006</v>
      </c>
      <c r="AS22">
        <v>81.64</v>
      </c>
      <c r="AT22">
        <v>81.400000000000006</v>
      </c>
      <c r="AU22">
        <v>82.2</v>
      </c>
      <c r="AV22">
        <v>81.91</v>
      </c>
      <c r="AW22">
        <v>82.2</v>
      </c>
      <c r="AX22">
        <v>81.95</v>
      </c>
      <c r="AY22">
        <v>81.239999999999995</v>
      </c>
      <c r="AZ22">
        <v>81.239999999999995</v>
      </c>
      <c r="BA22">
        <v>80.040000000000006</v>
      </c>
      <c r="BB22">
        <v>80.319999999999993</v>
      </c>
      <c r="BC22">
        <v>80.010000000000005</v>
      </c>
      <c r="BD22">
        <v>79.33</v>
      </c>
      <c r="BE22">
        <v>78.08</v>
      </c>
      <c r="BF22">
        <v>76.87</v>
      </c>
      <c r="BG22">
        <v>76.510000000000005</v>
      </c>
      <c r="BH22">
        <v>76.39</v>
      </c>
      <c r="BI22">
        <v>77.41</v>
      </c>
      <c r="BJ22">
        <v>76.989999999999995</v>
      </c>
      <c r="BK22">
        <v>78.66</v>
      </c>
      <c r="BL22">
        <v>77.63</v>
      </c>
      <c r="BM22">
        <v>79.22</v>
      </c>
      <c r="BN22">
        <v>79.349999999999994</v>
      </c>
      <c r="BO22">
        <v>77.98</v>
      </c>
      <c r="BP22">
        <v>77.849999999999994</v>
      </c>
      <c r="BQ22">
        <v>76.2</v>
      </c>
      <c r="BR22">
        <v>76.22</v>
      </c>
      <c r="BS22">
        <v>75.510000000000005</v>
      </c>
      <c r="BT22">
        <v>75.599999999999994</v>
      </c>
      <c r="BU22">
        <v>75.66</v>
      </c>
      <c r="BV22">
        <v>75.790000000000006</v>
      </c>
      <c r="BW22">
        <v>76.38</v>
      </c>
      <c r="BX22">
        <v>78.5</v>
      </c>
      <c r="BY22">
        <v>79.03</v>
      </c>
      <c r="BZ22">
        <v>78.44</v>
      </c>
      <c r="CA22">
        <v>78.63</v>
      </c>
      <c r="CB22">
        <v>80.209999999999994</v>
      </c>
      <c r="CC22">
        <v>81.05</v>
      </c>
      <c r="CD22">
        <v>78.42</v>
      </c>
      <c r="CE22">
        <v>80.48</v>
      </c>
      <c r="CF22">
        <v>81.239999999999995</v>
      </c>
      <c r="CG22">
        <v>82.09</v>
      </c>
      <c r="CH22">
        <v>81.96</v>
      </c>
      <c r="CI22">
        <v>82.12</v>
      </c>
      <c r="CJ22">
        <v>82.34</v>
      </c>
      <c r="CK22">
        <v>82.81</v>
      </c>
      <c r="CL22">
        <v>84.8</v>
      </c>
      <c r="CM22">
        <v>85.76</v>
      </c>
    </row>
    <row r="23" spans="1:91" x14ac:dyDescent="0.25">
      <c r="A23" t="s">
        <v>92</v>
      </c>
      <c r="B23" s="2">
        <v>43915</v>
      </c>
      <c r="C23" s="2">
        <v>44011</v>
      </c>
      <c r="D23">
        <v>0.23630000000000001</v>
      </c>
      <c r="E23">
        <v>2</v>
      </c>
      <c r="F23">
        <v>5</v>
      </c>
      <c r="G23">
        <v>0.1093994195132842</v>
      </c>
      <c r="H23">
        <v>10</v>
      </c>
      <c r="I23">
        <v>7.8142442509488722E-2</v>
      </c>
      <c r="J23">
        <v>50</v>
      </c>
      <c r="K23">
        <v>0.19937486045992411</v>
      </c>
      <c r="M23" s="23">
        <f t="shared" si="0"/>
        <v>5.3882352941176451E-2</v>
      </c>
      <c r="N23" s="23">
        <v>0.1093994195132842</v>
      </c>
      <c r="O23" s="23">
        <f t="shared" si="1"/>
        <v>7.7149592594071434E-2</v>
      </c>
      <c r="P23" s="23">
        <f t="shared" si="2"/>
        <v>2.9882352941176544E-2</v>
      </c>
      <c r="Q23" s="23">
        <f t="shared" si="3"/>
        <v>-2.2772940388479483E-2</v>
      </c>
      <c r="R23" s="23"/>
      <c r="S23">
        <v>42.5</v>
      </c>
      <c r="T23">
        <v>44.79</v>
      </c>
      <c r="U23">
        <v>43.48</v>
      </c>
      <c r="V23">
        <v>44.52</v>
      </c>
      <c r="W23">
        <v>42.06</v>
      </c>
      <c r="X23">
        <v>39.89</v>
      </c>
      <c r="Y23">
        <v>41.09</v>
      </c>
      <c r="Z23">
        <v>41.22</v>
      </c>
      <c r="AA23">
        <v>46.37</v>
      </c>
      <c r="AB23">
        <v>46.54</v>
      </c>
      <c r="AC23">
        <v>48.29</v>
      </c>
      <c r="AD23">
        <v>46.13</v>
      </c>
      <c r="AE23">
        <v>46.17</v>
      </c>
      <c r="AF23">
        <v>47.62</v>
      </c>
      <c r="AG23">
        <v>46.43</v>
      </c>
      <c r="AH23">
        <v>45.53</v>
      </c>
      <c r="AI23">
        <v>45.7</v>
      </c>
      <c r="AJ23">
        <v>43.4</v>
      </c>
      <c r="AK23">
        <v>41.41</v>
      </c>
      <c r="AL23">
        <v>43.91</v>
      </c>
      <c r="AM23">
        <v>43.77</v>
      </c>
      <c r="AN23">
        <v>44.16</v>
      </c>
      <c r="AO23">
        <v>45.28</v>
      </c>
      <c r="AP23">
        <v>45.31</v>
      </c>
      <c r="AQ23">
        <v>49.83</v>
      </c>
      <c r="AR23">
        <v>47.89</v>
      </c>
      <c r="AS23">
        <v>45.06</v>
      </c>
      <c r="AT23">
        <v>44.46</v>
      </c>
      <c r="AU23">
        <v>45.41</v>
      </c>
      <c r="AV23">
        <v>46.08</v>
      </c>
      <c r="AW23">
        <v>46.59</v>
      </c>
      <c r="AX23">
        <v>48.25</v>
      </c>
      <c r="AY23">
        <v>48.2</v>
      </c>
      <c r="AZ23">
        <v>45.69</v>
      </c>
      <c r="BA23">
        <v>43.53</v>
      </c>
      <c r="BB23">
        <v>45.73</v>
      </c>
      <c r="BC23">
        <v>44.41</v>
      </c>
      <c r="BD23">
        <v>45.92</v>
      </c>
      <c r="BE23">
        <v>45.12</v>
      </c>
      <c r="BF23">
        <v>46.64</v>
      </c>
      <c r="BG23">
        <v>45.22</v>
      </c>
      <c r="BH23">
        <v>44.94</v>
      </c>
      <c r="BI23">
        <v>45.8</v>
      </c>
      <c r="BJ23">
        <v>49.45</v>
      </c>
      <c r="BK23">
        <v>46.47</v>
      </c>
      <c r="BL23">
        <v>47.91</v>
      </c>
      <c r="BM23">
        <v>46.34</v>
      </c>
      <c r="BN23">
        <v>46.82</v>
      </c>
      <c r="BO23">
        <v>48.92</v>
      </c>
      <c r="BP23">
        <v>51.22</v>
      </c>
      <c r="BQ23">
        <v>53.72</v>
      </c>
      <c r="BR23">
        <v>53.7</v>
      </c>
      <c r="BS23">
        <v>53.15</v>
      </c>
      <c r="BT23">
        <v>52.47</v>
      </c>
      <c r="BU23">
        <v>48.52</v>
      </c>
      <c r="BV23">
        <v>48.69</v>
      </c>
      <c r="BW23">
        <v>49.24</v>
      </c>
      <c r="BX23">
        <v>51.02</v>
      </c>
      <c r="BY23">
        <v>50.96</v>
      </c>
      <c r="BZ23">
        <v>50.48</v>
      </c>
      <c r="CA23">
        <v>50.83</v>
      </c>
      <c r="CB23">
        <v>51.15</v>
      </c>
      <c r="CC23">
        <v>49.84</v>
      </c>
      <c r="CD23">
        <v>48.29</v>
      </c>
      <c r="CE23">
        <v>49.19</v>
      </c>
      <c r="CF23">
        <v>48.49</v>
      </c>
      <c r="CG23">
        <v>49.145000000000003</v>
      </c>
    </row>
    <row r="24" spans="1:91" x14ac:dyDescent="0.25">
      <c r="A24" t="s">
        <v>93</v>
      </c>
      <c r="B24" s="2">
        <v>45133</v>
      </c>
      <c r="C24" s="2">
        <v>45217</v>
      </c>
      <c r="D24">
        <v>0.19120000000000001</v>
      </c>
      <c r="E24">
        <v>5</v>
      </c>
      <c r="F24">
        <v>5</v>
      </c>
      <c r="G24">
        <v>2.2893368473537991E-2</v>
      </c>
      <c r="H24">
        <v>8</v>
      </c>
      <c r="I24">
        <v>4.8578958615287157E-3</v>
      </c>
      <c r="J24">
        <v>8</v>
      </c>
      <c r="K24">
        <v>4.8578958615287157E-3</v>
      </c>
      <c r="M24" s="23">
        <f t="shared" si="0"/>
        <v>9.2750284104176697E-2</v>
      </c>
      <c r="N24" s="23">
        <v>2.2893368473537991E-2</v>
      </c>
      <c r="O24" s="23">
        <f t="shared" si="1"/>
        <v>-1.0843593788148878E-2</v>
      </c>
      <c r="P24" s="23">
        <f t="shared" si="2"/>
        <v>5.5606581876488675E-2</v>
      </c>
      <c r="Q24" s="23">
        <f t="shared" si="3"/>
        <v>-3.3991025001780695E-2</v>
      </c>
      <c r="R24" s="23"/>
      <c r="S24">
        <v>64.236999999999995</v>
      </c>
      <c r="T24">
        <v>70.194999999999993</v>
      </c>
      <c r="U24">
        <v>72.126000000000005</v>
      </c>
      <c r="V24">
        <v>71.849000000000004</v>
      </c>
      <c r="W24">
        <v>71.59</v>
      </c>
      <c r="X24">
        <v>68.587999999999994</v>
      </c>
      <c r="Y24">
        <v>69.335999999999999</v>
      </c>
      <c r="Z24">
        <v>69.046000000000006</v>
      </c>
      <c r="AA24">
        <v>70.536000000000001</v>
      </c>
      <c r="AB24">
        <v>69.599999999999994</v>
      </c>
      <c r="AC24">
        <v>68.605000000000004</v>
      </c>
      <c r="AD24">
        <v>68.638999999999996</v>
      </c>
      <c r="AE24">
        <v>65.197000000000003</v>
      </c>
      <c r="AF24">
        <v>66.72</v>
      </c>
      <c r="AG24">
        <v>65.582999999999998</v>
      </c>
      <c r="AH24">
        <v>64.629000000000005</v>
      </c>
      <c r="AI24">
        <v>64.855999999999995</v>
      </c>
      <c r="AJ24">
        <v>65.293999999999997</v>
      </c>
      <c r="AK24">
        <v>66.924000000000007</v>
      </c>
      <c r="AL24">
        <v>66.682000000000002</v>
      </c>
      <c r="AM24">
        <v>67.808999999999997</v>
      </c>
      <c r="AN24">
        <v>65.593000000000004</v>
      </c>
      <c r="AO24">
        <v>66.027000000000001</v>
      </c>
      <c r="AP24">
        <v>66.632000000000005</v>
      </c>
      <c r="AQ24">
        <v>68.465000000000003</v>
      </c>
      <c r="AR24">
        <v>68.653000000000006</v>
      </c>
      <c r="AS24">
        <v>70.239999999999995</v>
      </c>
      <c r="AT24">
        <v>70.195999999999998</v>
      </c>
      <c r="AU24">
        <v>70.076999999999998</v>
      </c>
      <c r="AV24">
        <v>69.623999999999995</v>
      </c>
      <c r="AW24">
        <v>67.67</v>
      </c>
      <c r="AX24">
        <v>66.888000000000005</v>
      </c>
      <c r="AY24">
        <v>66.367999999999995</v>
      </c>
      <c r="AZ24">
        <v>65.27</v>
      </c>
      <c r="BA24">
        <v>65.866</v>
      </c>
      <c r="BB24">
        <v>65.643000000000001</v>
      </c>
      <c r="BC24">
        <v>62.311</v>
      </c>
      <c r="BD24">
        <v>63.564999999999998</v>
      </c>
      <c r="BE24">
        <v>62.515000000000001</v>
      </c>
      <c r="BF24">
        <v>61.886000000000003</v>
      </c>
      <c r="BG24">
        <v>61.039000000000001</v>
      </c>
      <c r="BH24">
        <v>61.911000000000001</v>
      </c>
      <c r="BI24">
        <v>62.058500000000002</v>
      </c>
      <c r="BJ24">
        <v>60.6</v>
      </c>
      <c r="BK24">
        <v>61.392000000000003</v>
      </c>
      <c r="BL24">
        <v>62.752000000000002</v>
      </c>
      <c r="BM24">
        <v>62.677</v>
      </c>
      <c r="BN24">
        <v>63.088000000000001</v>
      </c>
      <c r="BO24">
        <v>61.811</v>
      </c>
      <c r="BP24">
        <v>63.238</v>
      </c>
      <c r="BQ24">
        <v>62.582999999999998</v>
      </c>
      <c r="BR24">
        <v>62.811</v>
      </c>
      <c r="BS24">
        <v>62.768999999999998</v>
      </c>
      <c r="BT24">
        <v>63.438000000000002</v>
      </c>
      <c r="BU24">
        <v>64.173000000000002</v>
      </c>
      <c r="BV24">
        <v>65.495999999999995</v>
      </c>
      <c r="BW24">
        <v>64.512</v>
      </c>
      <c r="BX24">
        <v>65.069999999999993</v>
      </c>
      <c r="BY24">
        <v>64.995000000000005</v>
      </c>
      <c r="BZ24">
        <v>64.224000000000004</v>
      </c>
    </row>
    <row r="25" spans="1:91" x14ac:dyDescent="0.25">
      <c r="A25" t="s">
        <v>93</v>
      </c>
      <c r="B25" s="2">
        <v>44041</v>
      </c>
      <c r="C25" s="2">
        <v>44125</v>
      </c>
      <c r="D25">
        <v>0.17730000000000001</v>
      </c>
      <c r="E25">
        <v>2</v>
      </c>
      <c r="F25">
        <v>2</v>
      </c>
      <c r="G25">
        <v>3.6455856712632249E-3</v>
      </c>
      <c r="H25">
        <v>4</v>
      </c>
      <c r="I25">
        <v>1.695989855761618E-2</v>
      </c>
      <c r="J25">
        <v>4</v>
      </c>
      <c r="K25">
        <v>1.695989855761618E-2</v>
      </c>
      <c r="M25" s="23">
        <f t="shared" si="0"/>
        <v>4.908128481556414E-2</v>
      </c>
      <c r="N25" s="23">
        <v>3.6455856712632249E-3</v>
      </c>
      <c r="O25" s="23">
        <f t="shared" si="1"/>
        <v>-6.6750007786169963E-2</v>
      </c>
      <c r="P25" s="23">
        <f t="shared" si="2"/>
        <v>-2.5025635340742144E-2</v>
      </c>
      <c r="Q25" s="23">
        <f t="shared" si="3"/>
        <v>-7.0639826702594166E-2</v>
      </c>
      <c r="R25" s="23"/>
      <c r="S25">
        <v>36.082999999999998</v>
      </c>
      <c r="T25">
        <v>37.853999999999999</v>
      </c>
      <c r="U25">
        <v>37.716000000000001</v>
      </c>
      <c r="V25">
        <v>38.140999999999998</v>
      </c>
      <c r="W25">
        <v>38.496000000000002</v>
      </c>
      <c r="X25">
        <v>38.347000000000001</v>
      </c>
      <c r="Y25">
        <v>37.780999999999999</v>
      </c>
      <c r="Z25">
        <v>37.244</v>
      </c>
      <c r="AA25">
        <v>37.576000000000001</v>
      </c>
      <c r="AB25">
        <v>36.901000000000003</v>
      </c>
      <c r="AC25">
        <v>38.152000000000001</v>
      </c>
      <c r="AD25">
        <v>37.701999999999998</v>
      </c>
      <c r="AE25">
        <v>37.363999999999997</v>
      </c>
      <c r="AF25">
        <v>37.908000000000001</v>
      </c>
      <c r="AG25">
        <v>37.457000000000001</v>
      </c>
      <c r="AH25">
        <v>37.219000000000001</v>
      </c>
      <c r="AI25">
        <v>35.85</v>
      </c>
      <c r="AJ25">
        <v>35.344000000000001</v>
      </c>
      <c r="AK25">
        <v>35.101999999999997</v>
      </c>
      <c r="AL25">
        <v>35.25</v>
      </c>
      <c r="AM25">
        <v>35.18</v>
      </c>
      <c r="AN25">
        <v>34.145000000000003</v>
      </c>
      <c r="AO25">
        <v>35.078000000000003</v>
      </c>
      <c r="AP25">
        <v>33.634</v>
      </c>
      <c r="AQ25">
        <v>34.055999999999997</v>
      </c>
      <c r="AR25">
        <v>36.270000000000003</v>
      </c>
      <c r="AS25">
        <v>34.152999999999999</v>
      </c>
      <c r="AT25">
        <v>33.311999999999998</v>
      </c>
      <c r="AU25">
        <v>30.271999999999998</v>
      </c>
      <c r="AV25">
        <v>30.091000000000001</v>
      </c>
      <c r="AW25">
        <v>29.751000000000001</v>
      </c>
      <c r="AX25">
        <v>29.399000000000001</v>
      </c>
      <c r="AY25">
        <v>30.542000000000002</v>
      </c>
      <c r="AZ25">
        <v>30.893000000000001</v>
      </c>
      <c r="BA25">
        <v>30.66</v>
      </c>
      <c r="BB25">
        <v>30.588999999999999</v>
      </c>
      <c r="BC25">
        <v>30.721</v>
      </c>
      <c r="BD25">
        <v>31.495999999999999</v>
      </c>
      <c r="BE25">
        <v>31.869</v>
      </c>
      <c r="BF25">
        <v>31.702000000000002</v>
      </c>
      <c r="BG25">
        <v>32.716999999999999</v>
      </c>
      <c r="BH25">
        <v>33.027000000000001</v>
      </c>
      <c r="BI25">
        <v>33.661000000000001</v>
      </c>
      <c r="BJ25">
        <v>33.771000000000001</v>
      </c>
      <c r="BK25">
        <v>33.174999999999997</v>
      </c>
      <c r="BL25">
        <v>33.912999999999997</v>
      </c>
      <c r="BM25">
        <v>32.871000000000002</v>
      </c>
      <c r="BN25">
        <v>34.222999999999999</v>
      </c>
      <c r="BO25">
        <v>34.097999999999999</v>
      </c>
      <c r="BP25">
        <v>34.576999999999998</v>
      </c>
      <c r="BQ25">
        <v>35.542999999999999</v>
      </c>
      <c r="BR25">
        <v>36.271000000000001</v>
      </c>
      <c r="BS25">
        <v>37.011000000000003</v>
      </c>
      <c r="BT25">
        <v>37.418999999999997</v>
      </c>
      <c r="BU25">
        <v>37.423499999999997</v>
      </c>
      <c r="BV25">
        <v>37.548999999999999</v>
      </c>
      <c r="BW25">
        <v>36.496000000000002</v>
      </c>
      <c r="BX25">
        <v>36.356999999999999</v>
      </c>
      <c r="BY25">
        <v>36.356999999999999</v>
      </c>
      <c r="BZ25">
        <v>36.661999999999999</v>
      </c>
    </row>
    <row r="26" spans="1:91" x14ac:dyDescent="0.25">
      <c r="A26" t="s">
        <v>94</v>
      </c>
      <c r="B26" s="2">
        <v>45043</v>
      </c>
      <c r="C26" s="2">
        <v>45134</v>
      </c>
      <c r="D26">
        <v>0.74029999999999996</v>
      </c>
      <c r="E26">
        <v>2</v>
      </c>
      <c r="F26">
        <v>3</v>
      </c>
      <c r="G26">
        <v>4.1532517707662572E-2</v>
      </c>
      <c r="H26">
        <v>5</v>
      </c>
      <c r="I26">
        <v>5.7952350289761662E-3</v>
      </c>
      <c r="J26">
        <v>35</v>
      </c>
      <c r="K26">
        <v>0.1709594333547971</v>
      </c>
      <c r="M26" s="23">
        <f t="shared" si="0"/>
        <v>4.0187541862022752E-2</v>
      </c>
      <c r="N26" s="23">
        <v>4.1532517707662572E-2</v>
      </c>
      <c r="O26" s="23">
        <f t="shared" si="1"/>
        <v>-7.3134833645616251E-2</v>
      </c>
      <c r="P26" s="23">
        <f t="shared" si="2"/>
        <v>-8.2384460817146718E-2</v>
      </c>
      <c r="Q26" s="23">
        <f t="shared" si="3"/>
        <v>-0.11783644558918224</v>
      </c>
      <c r="R26" s="23"/>
      <c r="S26">
        <v>29.86</v>
      </c>
      <c r="T26">
        <v>31.06</v>
      </c>
      <c r="U26">
        <v>30.3</v>
      </c>
      <c r="V26">
        <v>29.77</v>
      </c>
      <c r="W26">
        <v>30.65</v>
      </c>
      <c r="X26">
        <v>31.24</v>
      </c>
      <c r="Y26">
        <v>30.99</v>
      </c>
      <c r="Z26">
        <v>30.77</v>
      </c>
      <c r="AA26">
        <v>30.1</v>
      </c>
      <c r="AB26">
        <v>29.97</v>
      </c>
      <c r="AC26">
        <v>28.86</v>
      </c>
      <c r="AD26">
        <v>28.95</v>
      </c>
      <c r="AE26">
        <v>29.8</v>
      </c>
      <c r="AF26">
        <v>29.22</v>
      </c>
      <c r="AG26">
        <v>28.87</v>
      </c>
      <c r="AH26">
        <v>29.68</v>
      </c>
      <c r="AI26">
        <v>29.93</v>
      </c>
      <c r="AJ26">
        <v>30.28</v>
      </c>
      <c r="AK26">
        <v>29.51</v>
      </c>
      <c r="AL26">
        <v>29</v>
      </c>
      <c r="AM26">
        <v>27.4</v>
      </c>
      <c r="AN26">
        <v>29</v>
      </c>
      <c r="AO26">
        <v>29.99</v>
      </c>
      <c r="AP26">
        <v>31.44</v>
      </c>
      <c r="AQ26">
        <v>31.13</v>
      </c>
      <c r="AR26">
        <v>31.31</v>
      </c>
      <c r="AS26">
        <v>29.86</v>
      </c>
      <c r="AT26">
        <v>30.96</v>
      </c>
      <c r="AU26">
        <v>31.28</v>
      </c>
      <c r="AV26">
        <v>31.82</v>
      </c>
      <c r="AW26">
        <v>31.34</v>
      </c>
      <c r="AX26">
        <v>33.07</v>
      </c>
      <c r="AY26">
        <v>33.909999999999997</v>
      </c>
      <c r="AZ26">
        <v>35.58</v>
      </c>
      <c r="BA26">
        <v>35.82</v>
      </c>
      <c r="BB26">
        <v>36.369999999999997</v>
      </c>
      <c r="BC26">
        <v>35</v>
      </c>
      <c r="BD26">
        <v>32.9</v>
      </c>
      <c r="BE26">
        <v>32.71</v>
      </c>
      <c r="BF26">
        <v>33</v>
      </c>
      <c r="BG26">
        <v>33.340000000000003</v>
      </c>
      <c r="BH26">
        <v>34.1</v>
      </c>
      <c r="BI26">
        <v>33.57</v>
      </c>
      <c r="BJ26">
        <v>32.909999999999997</v>
      </c>
      <c r="BK26">
        <v>33.44</v>
      </c>
      <c r="BL26">
        <v>33.619999999999997</v>
      </c>
      <c r="BM26">
        <v>32.51</v>
      </c>
      <c r="BN26">
        <v>31.97</v>
      </c>
      <c r="BO26">
        <v>31.85</v>
      </c>
      <c r="BP26">
        <v>32.74</v>
      </c>
      <c r="BQ26">
        <v>33.299999999999997</v>
      </c>
      <c r="BR26">
        <v>33.979999999999997</v>
      </c>
      <c r="BS26">
        <v>33.869999999999997</v>
      </c>
      <c r="BT26">
        <v>33.15</v>
      </c>
      <c r="BU26">
        <v>34.369999999999997</v>
      </c>
      <c r="BV26">
        <v>34.5</v>
      </c>
      <c r="BW26">
        <v>34.46</v>
      </c>
      <c r="BX26">
        <v>33.369999999999997</v>
      </c>
      <c r="BY26">
        <v>34.020000000000003</v>
      </c>
      <c r="BZ26">
        <v>33.630000000000003</v>
      </c>
      <c r="CA26">
        <v>34.1</v>
      </c>
      <c r="CB26">
        <v>34.36</v>
      </c>
      <c r="CC26">
        <v>34.549999999999997</v>
      </c>
    </row>
    <row r="27" spans="1:91" x14ac:dyDescent="0.25">
      <c r="A27" t="s">
        <v>94</v>
      </c>
      <c r="B27" s="2">
        <v>44861</v>
      </c>
      <c r="C27" s="2">
        <v>44952</v>
      </c>
      <c r="D27">
        <v>0.78249999999999997</v>
      </c>
      <c r="E27">
        <v>2</v>
      </c>
      <c r="F27">
        <v>5</v>
      </c>
      <c r="G27">
        <v>5.779153766769865E-2</v>
      </c>
      <c r="H27">
        <v>13</v>
      </c>
      <c r="I27">
        <v>5.6415548675610612E-2</v>
      </c>
      <c r="J27">
        <v>13</v>
      </c>
      <c r="K27">
        <v>5.6415548675610612E-2</v>
      </c>
      <c r="M27" s="23">
        <f t="shared" si="0"/>
        <v>0.10658545869813478</v>
      </c>
      <c r="N27" s="23">
        <v>5.779153766769865E-2</v>
      </c>
      <c r="O27" s="23">
        <f t="shared" si="1"/>
        <v>6.3202838030546507E-2</v>
      </c>
      <c r="P27" s="23">
        <f t="shared" si="2"/>
        <v>0.1168633422154549</v>
      </c>
      <c r="Q27" s="23">
        <f t="shared" si="3"/>
        <v>9.2879256965944131E-3</v>
      </c>
      <c r="R27" s="23"/>
      <c r="S27">
        <v>26.27</v>
      </c>
      <c r="T27">
        <v>29.07</v>
      </c>
      <c r="U27">
        <v>28.43</v>
      </c>
      <c r="V27">
        <v>28.3</v>
      </c>
      <c r="W27">
        <v>27.42</v>
      </c>
      <c r="X27">
        <v>27.39</v>
      </c>
      <c r="Y27">
        <v>28.2</v>
      </c>
      <c r="Z27">
        <v>28.41</v>
      </c>
      <c r="AA27">
        <v>28.48</v>
      </c>
      <c r="AB27">
        <v>27.52</v>
      </c>
      <c r="AC27">
        <v>29.76</v>
      </c>
      <c r="AD27">
        <v>30.43</v>
      </c>
      <c r="AE27">
        <v>30.35</v>
      </c>
      <c r="AF27">
        <v>30.71</v>
      </c>
      <c r="AG27">
        <v>29.53</v>
      </c>
      <c r="AH27">
        <v>29.89</v>
      </c>
      <c r="AI27">
        <v>29.87</v>
      </c>
      <c r="AJ27">
        <v>28.94</v>
      </c>
      <c r="AK27">
        <v>29.82</v>
      </c>
      <c r="AL27">
        <v>29.67</v>
      </c>
      <c r="AM27">
        <v>29.34</v>
      </c>
      <c r="AN27">
        <v>28.725000000000001</v>
      </c>
      <c r="AO27">
        <v>28.9</v>
      </c>
      <c r="AP27">
        <v>30.07</v>
      </c>
      <c r="AQ27">
        <v>29.83</v>
      </c>
      <c r="AR27">
        <v>29.41</v>
      </c>
      <c r="AS27">
        <v>29.17</v>
      </c>
      <c r="AT27">
        <v>28.6</v>
      </c>
      <c r="AU27">
        <v>28.33</v>
      </c>
      <c r="AV27">
        <v>28.44</v>
      </c>
      <c r="AW27">
        <v>28.24</v>
      </c>
      <c r="AX27">
        <v>28.69</v>
      </c>
      <c r="AY27">
        <v>28.73</v>
      </c>
      <c r="AZ27">
        <v>28.26</v>
      </c>
      <c r="BA27">
        <v>27.15</v>
      </c>
      <c r="BB27">
        <v>26.92</v>
      </c>
      <c r="BC27">
        <v>26.79</v>
      </c>
      <c r="BD27">
        <v>26.44</v>
      </c>
      <c r="BE27">
        <v>26.83</v>
      </c>
      <c r="BF27">
        <v>25.97</v>
      </c>
      <c r="BG27">
        <v>26.09</v>
      </c>
      <c r="BH27">
        <v>25.94</v>
      </c>
      <c r="BI27">
        <v>25.54</v>
      </c>
      <c r="BJ27">
        <v>26.21</v>
      </c>
      <c r="BK27">
        <v>26.43</v>
      </c>
      <c r="BL27">
        <v>26.73</v>
      </c>
      <c r="BM27">
        <v>27.68</v>
      </c>
      <c r="BN27">
        <v>27.56</v>
      </c>
      <c r="BO27">
        <v>28.73</v>
      </c>
      <c r="BP27">
        <v>29.31</v>
      </c>
      <c r="BQ27">
        <v>29.44</v>
      </c>
      <c r="BR27">
        <v>29.85</v>
      </c>
      <c r="BS27">
        <v>30.29</v>
      </c>
      <c r="BT27">
        <v>30.11</v>
      </c>
      <c r="BU27">
        <v>29.6</v>
      </c>
      <c r="BV27">
        <v>28.81</v>
      </c>
      <c r="BW27">
        <v>28.42</v>
      </c>
      <c r="BX27">
        <v>29.22</v>
      </c>
      <c r="BY27">
        <v>30.27</v>
      </c>
      <c r="BZ27">
        <v>29.92</v>
      </c>
      <c r="CA27">
        <v>29.7</v>
      </c>
      <c r="CB27">
        <v>30.09</v>
      </c>
    </row>
    <row r="28" spans="1:91" x14ac:dyDescent="0.25">
      <c r="A28" t="s">
        <v>94</v>
      </c>
      <c r="B28" s="2">
        <v>43944</v>
      </c>
      <c r="C28" s="2">
        <v>44035</v>
      </c>
      <c r="D28">
        <v>0.13189999999999999</v>
      </c>
      <c r="E28">
        <v>3</v>
      </c>
      <c r="F28">
        <v>3</v>
      </c>
      <c r="G28">
        <v>8.606142423219677E-3</v>
      </c>
      <c r="H28">
        <v>19</v>
      </c>
      <c r="I28">
        <v>6.4799190010124935E-2</v>
      </c>
      <c r="J28">
        <v>30</v>
      </c>
      <c r="K28">
        <v>8.5723928450894452E-2</v>
      </c>
      <c r="M28" s="23">
        <f t="shared" si="0"/>
        <v>3.7262872628726095E-3</v>
      </c>
      <c r="N28" s="23">
        <v>8.606142423219677E-3</v>
      </c>
      <c r="O28" s="23">
        <f t="shared" si="1"/>
        <v>5.4036485993469413E-2</v>
      </c>
      <c r="P28" s="23">
        <f t="shared" si="2"/>
        <v>4.979674796747964E-2</v>
      </c>
      <c r="Q28" s="23">
        <f t="shared" si="3"/>
        <v>4.589942625717177E-2</v>
      </c>
      <c r="R28" s="23"/>
      <c r="S28">
        <v>59.04</v>
      </c>
      <c r="T28">
        <v>59.26</v>
      </c>
      <c r="U28">
        <v>59.47</v>
      </c>
      <c r="V28">
        <v>58.75</v>
      </c>
      <c r="W28">
        <v>61.8</v>
      </c>
      <c r="X28">
        <v>59.98</v>
      </c>
      <c r="Y28">
        <v>57.47</v>
      </c>
      <c r="Z28">
        <v>57.99</v>
      </c>
      <c r="AA28">
        <v>58.75</v>
      </c>
      <c r="AB28">
        <v>59.18</v>
      </c>
      <c r="AC28">
        <v>59.17</v>
      </c>
      <c r="AD28">
        <v>59.67</v>
      </c>
      <c r="AE28">
        <v>60.13</v>
      </c>
      <c r="AF28">
        <v>58.39</v>
      </c>
      <c r="AG28">
        <v>57.74</v>
      </c>
      <c r="AH28">
        <v>59.08</v>
      </c>
      <c r="AI28">
        <v>58.28</v>
      </c>
      <c r="AJ28">
        <v>59.92</v>
      </c>
      <c r="AK28">
        <v>60.29</v>
      </c>
      <c r="AL28">
        <v>63.1</v>
      </c>
      <c r="AM28">
        <v>61.98</v>
      </c>
      <c r="AN28">
        <v>62.255000000000003</v>
      </c>
      <c r="AO28">
        <v>62.34</v>
      </c>
      <c r="AP28">
        <v>63.56</v>
      </c>
      <c r="AQ28">
        <v>61.7</v>
      </c>
      <c r="AR28">
        <v>62.93</v>
      </c>
      <c r="AS28">
        <v>61.86</v>
      </c>
      <c r="AT28">
        <v>62.12</v>
      </c>
      <c r="AU28">
        <v>61.93</v>
      </c>
      <c r="AV28">
        <v>62.97</v>
      </c>
      <c r="AW28">
        <v>64.34</v>
      </c>
      <c r="AX28">
        <v>63.67</v>
      </c>
      <c r="AY28">
        <v>63.04</v>
      </c>
      <c r="AZ28">
        <v>63.87</v>
      </c>
      <c r="BA28">
        <v>59.7</v>
      </c>
      <c r="BB28">
        <v>59.33</v>
      </c>
      <c r="BC28">
        <v>60.1</v>
      </c>
      <c r="BD28">
        <v>60.4</v>
      </c>
      <c r="BE28">
        <v>60.49</v>
      </c>
      <c r="BF28">
        <v>60.08</v>
      </c>
      <c r="BG28">
        <v>59.62</v>
      </c>
      <c r="BH28">
        <v>60.09</v>
      </c>
      <c r="BI28">
        <v>59.92</v>
      </c>
      <c r="BJ28">
        <v>59.09</v>
      </c>
      <c r="BK28">
        <v>58.51</v>
      </c>
      <c r="BL28">
        <v>57.5</v>
      </c>
      <c r="BM28">
        <v>58.27</v>
      </c>
      <c r="BN28">
        <v>59.83</v>
      </c>
      <c r="BO28">
        <v>58.81</v>
      </c>
      <c r="BP28">
        <v>59.13</v>
      </c>
      <c r="BQ28">
        <v>59.54</v>
      </c>
      <c r="BR28">
        <v>58.31</v>
      </c>
      <c r="BS28">
        <v>58.61</v>
      </c>
      <c r="BT28">
        <v>58.42</v>
      </c>
      <c r="BU28">
        <v>59.53</v>
      </c>
      <c r="BV28">
        <v>58.58</v>
      </c>
      <c r="BW28">
        <v>58.98</v>
      </c>
      <c r="BX28">
        <v>59.03</v>
      </c>
      <c r="BY28">
        <v>59.14</v>
      </c>
      <c r="BZ28">
        <v>60</v>
      </c>
      <c r="CA28">
        <v>61.15</v>
      </c>
      <c r="CB28">
        <v>60.7</v>
      </c>
      <c r="CC28">
        <v>61.05</v>
      </c>
      <c r="CD28">
        <v>60.4</v>
      </c>
    </row>
    <row r="29" spans="1:91" x14ac:dyDescent="0.25">
      <c r="A29" t="s">
        <v>94</v>
      </c>
      <c r="B29" s="2">
        <v>43762</v>
      </c>
      <c r="C29" s="2">
        <v>43853</v>
      </c>
      <c r="D29">
        <v>0.1452</v>
      </c>
      <c r="E29">
        <v>3</v>
      </c>
      <c r="F29">
        <v>3</v>
      </c>
      <c r="G29">
        <v>2.1253985122209958E-3</v>
      </c>
      <c r="H29">
        <v>12</v>
      </c>
      <c r="I29">
        <v>3.3475026567481407E-2</v>
      </c>
      <c r="J29">
        <v>61</v>
      </c>
      <c r="K29">
        <v>0.1215019482819695</v>
      </c>
      <c r="M29" s="23">
        <f t="shared" si="0"/>
        <v>8.0987937966685894E-2</v>
      </c>
      <c r="N29" s="23">
        <v>2.1253985122209958E-3</v>
      </c>
      <c r="O29" s="23">
        <f t="shared" si="1"/>
        <v>3.3227138696369465E-2</v>
      </c>
      <c r="P29" s="23">
        <f t="shared" si="2"/>
        <v>0.11468504690790737</v>
      </c>
      <c r="Q29" s="23">
        <f t="shared" si="3"/>
        <v>3.1172511512575239E-2</v>
      </c>
      <c r="R29" s="23"/>
      <c r="S29">
        <v>52.23</v>
      </c>
      <c r="T29">
        <v>56.46</v>
      </c>
      <c r="U29">
        <v>56.76</v>
      </c>
      <c r="V29">
        <v>56.34</v>
      </c>
      <c r="W29">
        <v>56.6</v>
      </c>
      <c r="X29">
        <v>56.53</v>
      </c>
      <c r="Y29">
        <v>56.51</v>
      </c>
      <c r="Z29">
        <v>57.61</v>
      </c>
      <c r="AA29">
        <v>57.55</v>
      </c>
      <c r="AB29">
        <v>57.6</v>
      </c>
      <c r="AC29">
        <v>58.05</v>
      </c>
      <c r="AD29">
        <v>58.27</v>
      </c>
      <c r="AE29">
        <v>58.35</v>
      </c>
      <c r="AF29">
        <v>58.2</v>
      </c>
      <c r="AG29">
        <v>57.89</v>
      </c>
      <c r="AH29">
        <v>57.81</v>
      </c>
      <c r="AI29">
        <v>57.96</v>
      </c>
      <c r="AJ29">
        <v>58.25</v>
      </c>
      <c r="AK29">
        <v>58.35</v>
      </c>
      <c r="AL29">
        <v>57.9</v>
      </c>
      <c r="AM29">
        <v>58.22</v>
      </c>
      <c r="AN29">
        <v>57.61</v>
      </c>
      <c r="AO29">
        <v>58.81</v>
      </c>
      <c r="AP29">
        <v>58.9</v>
      </c>
      <c r="AQ29">
        <v>58.51</v>
      </c>
      <c r="AR29">
        <v>58.05</v>
      </c>
      <c r="AS29">
        <v>57.66</v>
      </c>
      <c r="AT29">
        <v>56.07</v>
      </c>
      <c r="AU29">
        <v>56.02</v>
      </c>
      <c r="AV29">
        <v>56.08</v>
      </c>
      <c r="AW29">
        <v>56.81</v>
      </c>
      <c r="AX29">
        <v>56.53</v>
      </c>
      <c r="AY29">
        <v>56.59</v>
      </c>
      <c r="AZ29">
        <v>57.07</v>
      </c>
      <c r="BA29">
        <v>57.55</v>
      </c>
      <c r="BB29">
        <v>57.79</v>
      </c>
      <c r="BC29">
        <v>57.7</v>
      </c>
      <c r="BD29">
        <v>57.3</v>
      </c>
      <c r="BE29">
        <v>57.17</v>
      </c>
      <c r="BF29">
        <v>57.96</v>
      </c>
      <c r="BG29">
        <v>58.95</v>
      </c>
      <c r="BH29">
        <v>59.23</v>
      </c>
      <c r="BI29">
        <v>59.41</v>
      </c>
      <c r="BJ29">
        <v>59.82</v>
      </c>
      <c r="BK29">
        <v>60.08</v>
      </c>
      <c r="BL29">
        <v>59.62</v>
      </c>
      <c r="BM29">
        <v>59.85</v>
      </c>
      <c r="BN29">
        <v>60.84</v>
      </c>
      <c r="BO29">
        <v>60.1</v>
      </c>
      <c r="BP29">
        <v>59.93</v>
      </c>
      <c r="BQ29">
        <v>58.93</v>
      </c>
      <c r="BR29">
        <v>58.97</v>
      </c>
      <c r="BS29">
        <v>59.3</v>
      </c>
      <c r="BT29">
        <v>58.94</v>
      </c>
      <c r="BU29">
        <v>59.59</v>
      </c>
      <c r="BV29">
        <v>59.43</v>
      </c>
      <c r="BW29">
        <v>58.94</v>
      </c>
      <c r="BX29">
        <v>59.66</v>
      </c>
      <c r="BY29">
        <v>59.6</v>
      </c>
      <c r="BZ29">
        <v>60.55</v>
      </c>
      <c r="CA29">
        <v>62.73</v>
      </c>
      <c r="CB29">
        <v>63.32</v>
      </c>
    </row>
    <row r="30" spans="1:91" x14ac:dyDescent="0.25">
      <c r="A30" t="s">
        <v>94</v>
      </c>
      <c r="B30" s="2">
        <v>43398</v>
      </c>
      <c r="C30" s="2">
        <v>43489</v>
      </c>
      <c r="D30">
        <v>0.21529999999999999</v>
      </c>
      <c r="E30">
        <v>2</v>
      </c>
      <c r="F30">
        <v>2</v>
      </c>
      <c r="G30">
        <v>6.3471219085138794E-3</v>
      </c>
      <c r="H30">
        <v>10</v>
      </c>
      <c r="I30">
        <v>7.2225869993434111E-2</v>
      </c>
      <c r="J30">
        <v>26</v>
      </c>
      <c r="K30">
        <v>9.7176625082074961E-2</v>
      </c>
      <c r="M30" s="23">
        <f t="shared" si="0"/>
        <v>3.1144211238997865E-2</v>
      </c>
      <c r="N30" s="23">
        <v>6.3471219085138794E-3</v>
      </c>
      <c r="O30" s="23">
        <f t="shared" si="1"/>
        <v>2.4792389604383777E-2</v>
      </c>
      <c r="P30" s="23">
        <f t="shared" si="2"/>
        <v>5.0327239900699546E-2</v>
      </c>
      <c r="Q30" s="23">
        <f t="shared" si="3"/>
        <v>1.8603633180126974E-2</v>
      </c>
      <c r="R30" s="23"/>
      <c r="S30">
        <v>44.31</v>
      </c>
      <c r="T30">
        <v>45.69</v>
      </c>
      <c r="U30">
        <v>45.4</v>
      </c>
      <c r="V30">
        <v>47.76</v>
      </c>
      <c r="W30">
        <v>46.88</v>
      </c>
      <c r="X30">
        <v>48.22</v>
      </c>
      <c r="Y30">
        <v>47.11</v>
      </c>
      <c r="Z30">
        <v>47.97</v>
      </c>
      <c r="AA30">
        <v>47.25</v>
      </c>
      <c r="AB30">
        <v>48.72</v>
      </c>
      <c r="AC30">
        <v>48.99</v>
      </c>
      <c r="AD30">
        <v>48.11</v>
      </c>
      <c r="AE30">
        <v>46.65</v>
      </c>
      <c r="AF30">
        <v>47.39</v>
      </c>
      <c r="AG30">
        <v>47.09</v>
      </c>
      <c r="AH30">
        <v>48.11</v>
      </c>
      <c r="AI30">
        <v>48.83</v>
      </c>
      <c r="AJ30">
        <v>48</v>
      </c>
      <c r="AK30">
        <v>47.39</v>
      </c>
      <c r="AL30">
        <v>47.03</v>
      </c>
      <c r="AM30">
        <v>46.54</v>
      </c>
      <c r="AN30">
        <v>47.45</v>
      </c>
      <c r="AO30">
        <v>48.07</v>
      </c>
      <c r="AP30">
        <v>48.86</v>
      </c>
      <c r="AQ30">
        <v>47.7</v>
      </c>
      <c r="AR30">
        <v>49.31</v>
      </c>
      <c r="AS30">
        <v>50.13</v>
      </c>
      <c r="AT30">
        <v>47.75</v>
      </c>
      <c r="AU30">
        <v>48.37</v>
      </c>
      <c r="AV30">
        <v>46.24</v>
      </c>
      <c r="AW30">
        <v>47.21</v>
      </c>
      <c r="AX30">
        <v>47.38</v>
      </c>
      <c r="AY30">
        <v>47.83</v>
      </c>
      <c r="AZ30">
        <v>48.29</v>
      </c>
      <c r="BA30">
        <v>47.86</v>
      </c>
      <c r="BB30">
        <v>47.08</v>
      </c>
      <c r="BC30">
        <v>47.74</v>
      </c>
      <c r="BD30">
        <v>45.57</v>
      </c>
      <c r="BE30">
        <v>45.54</v>
      </c>
      <c r="BF30">
        <v>44.84</v>
      </c>
      <c r="BG30">
        <v>43.59</v>
      </c>
      <c r="BH30">
        <v>46.19</v>
      </c>
      <c r="BI30">
        <v>46.36</v>
      </c>
      <c r="BJ30">
        <v>46.75</v>
      </c>
      <c r="BK30">
        <v>46.93</v>
      </c>
      <c r="BL30">
        <v>47.08</v>
      </c>
      <c r="BM30">
        <v>44.49</v>
      </c>
      <c r="BN30">
        <v>47.22</v>
      </c>
      <c r="BO30">
        <v>47.44</v>
      </c>
      <c r="BP30">
        <v>47.74</v>
      </c>
      <c r="BQ30">
        <v>48.01</v>
      </c>
      <c r="BR30">
        <v>48.56</v>
      </c>
      <c r="BS30">
        <v>48.93</v>
      </c>
      <c r="BT30">
        <v>48.35</v>
      </c>
      <c r="BU30">
        <v>48.6</v>
      </c>
      <c r="BV30">
        <v>48.13</v>
      </c>
      <c r="BW30">
        <v>48.47</v>
      </c>
      <c r="BX30">
        <v>49.19</v>
      </c>
      <c r="BY30">
        <v>48.27</v>
      </c>
      <c r="BZ30">
        <v>47.94</v>
      </c>
      <c r="CA30">
        <v>49.76</v>
      </c>
    </row>
    <row r="31" spans="1:91" x14ac:dyDescent="0.25">
      <c r="A31" t="s">
        <v>94</v>
      </c>
      <c r="B31" s="2">
        <v>43034</v>
      </c>
      <c r="C31" s="2">
        <v>43125</v>
      </c>
      <c r="D31">
        <v>0.25779999999999997</v>
      </c>
      <c r="E31">
        <v>2</v>
      </c>
      <c r="F31">
        <v>2</v>
      </c>
      <c r="G31">
        <v>6.756756756757013E-4</v>
      </c>
      <c r="H31">
        <v>5</v>
      </c>
      <c r="I31">
        <v>6.0810810810810877E-2</v>
      </c>
      <c r="J31">
        <v>38</v>
      </c>
      <c r="K31">
        <v>7.1171171171171263E-2</v>
      </c>
      <c r="M31" s="23">
        <f t="shared" si="0"/>
        <v>7.3760580411124474E-2</v>
      </c>
      <c r="N31" s="23">
        <v>6.756756756757013E-4</v>
      </c>
      <c r="O31" s="23">
        <f t="shared" si="1"/>
        <v>8.5527757487217533E-3</v>
      </c>
      <c r="P31" s="23">
        <f t="shared" si="2"/>
        <v>8.2224909310761748E-2</v>
      </c>
      <c r="Q31" s="23">
        <f t="shared" si="3"/>
        <v>7.8828828828829151E-3</v>
      </c>
      <c r="R31" s="23"/>
      <c r="S31">
        <v>41.35</v>
      </c>
      <c r="T31">
        <v>44.4</v>
      </c>
      <c r="U31">
        <v>44.37</v>
      </c>
      <c r="V31">
        <v>45.49</v>
      </c>
      <c r="W31">
        <v>46.71</v>
      </c>
      <c r="X31">
        <v>47.1</v>
      </c>
      <c r="Y31">
        <v>46.34</v>
      </c>
      <c r="Z31">
        <v>46.7</v>
      </c>
      <c r="AA31">
        <v>46.78</v>
      </c>
      <c r="AB31">
        <v>46.7</v>
      </c>
      <c r="AC31">
        <v>46.3</v>
      </c>
      <c r="AD31">
        <v>45.58</v>
      </c>
      <c r="AE31">
        <v>45.75</v>
      </c>
      <c r="AF31">
        <v>45.86</v>
      </c>
      <c r="AG31">
        <v>45.46</v>
      </c>
      <c r="AH31">
        <v>45.65</v>
      </c>
      <c r="AI31">
        <v>44.63</v>
      </c>
      <c r="AJ31">
        <v>44.62</v>
      </c>
      <c r="AK31">
        <v>44.94</v>
      </c>
      <c r="AL31">
        <v>44.65</v>
      </c>
      <c r="AM31">
        <v>44.75</v>
      </c>
      <c r="AN31">
        <v>44.49</v>
      </c>
      <c r="AO31">
        <v>44.73</v>
      </c>
      <c r="AP31">
        <v>43.95</v>
      </c>
      <c r="AQ31">
        <v>44.84</v>
      </c>
      <c r="AR31">
        <v>44.68</v>
      </c>
      <c r="AS31">
        <v>44.49</v>
      </c>
      <c r="AT31">
        <v>43.44</v>
      </c>
      <c r="AU31">
        <v>43.45</v>
      </c>
      <c r="AV31">
        <v>43.08</v>
      </c>
      <c r="AW31">
        <v>43.35</v>
      </c>
      <c r="AX31">
        <v>43.66</v>
      </c>
      <c r="AY31">
        <v>43.33</v>
      </c>
      <c r="AZ31">
        <v>43.34</v>
      </c>
      <c r="BA31">
        <v>43.26</v>
      </c>
      <c r="BB31">
        <v>44.56</v>
      </c>
      <c r="BC31">
        <v>46.26</v>
      </c>
      <c r="BD31">
        <v>47.04</v>
      </c>
      <c r="BE31">
        <v>47.56</v>
      </c>
      <c r="BF31">
        <v>46.76</v>
      </c>
      <c r="BG31">
        <v>46.7</v>
      </c>
      <c r="BH31">
        <v>46.08</v>
      </c>
      <c r="BI31">
        <v>46.11</v>
      </c>
      <c r="BJ31">
        <v>46.22</v>
      </c>
      <c r="BK31">
        <v>46.16</v>
      </c>
      <c r="BL31">
        <v>46.85</v>
      </c>
      <c r="BM31">
        <v>45.26</v>
      </c>
      <c r="BN31">
        <v>44.43</v>
      </c>
      <c r="BO31">
        <v>44.74</v>
      </c>
      <c r="BP31">
        <v>44.74</v>
      </c>
      <c r="BQ31">
        <v>43.62</v>
      </c>
      <c r="BR31">
        <v>42.5</v>
      </c>
      <c r="BS31">
        <v>43.41</v>
      </c>
      <c r="BT31">
        <v>43.24</v>
      </c>
      <c r="BU31">
        <v>43.14</v>
      </c>
      <c r="BV31">
        <v>44.39</v>
      </c>
      <c r="BW31">
        <v>44.48</v>
      </c>
      <c r="BX31">
        <v>44.82</v>
      </c>
      <c r="BY31">
        <v>45.75</v>
      </c>
      <c r="BZ31">
        <v>46.06</v>
      </c>
      <c r="CA31">
        <v>45.51</v>
      </c>
      <c r="CB31">
        <v>45.3</v>
      </c>
    </row>
    <row r="32" spans="1:91" x14ac:dyDescent="0.25">
      <c r="A32" t="s">
        <v>93</v>
      </c>
      <c r="B32" s="2">
        <v>45133</v>
      </c>
      <c r="C32" s="2">
        <v>45217</v>
      </c>
      <c r="D32">
        <v>0.19120000000000001</v>
      </c>
      <c r="E32">
        <v>5</v>
      </c>
      <c r="F32">
        <v>5</v>
      </c>
      <c r="G32">
        <v>2.2893368473537991E-2</v>
      </c>
      <c r="H32">
        <v>8</v>
      </c>
      <c r="I32">
        <v>4.8578958615287157E-3</v>
      </c>
      <c r="J32">
        <v>8</v>
      </c>
      <c r="K32">
        <v>4.8578958615287157E-3</v>
      </c>
      <c r="M32" s="23">
        <f t="shared" si="0"/>
        <v>9.2750284104176697E-2</v>
      </c>
      <c r="N32" s="23">
        <v>2.2893368473537991E-2</v>
      </c>
      <c r="O32" s="23">
        <f t="shared" si="1"/>
        <v>-1.0843593788148878E-2</v>
      </c>
      <c r="P32" s="23">
        <f t="shared" si="2"/>
        <v>5.5606581876488675E-2</v>
      </c>
      <c r="Q32" s="23">
        <f t="shared" si="3"/>
        <v>-3.3991025001780695E-2</v>
      </c>
      <c r="R32" s="23"/>
      <c r="S32">
        <v>64.236999999999995</v>
      </c>
      <c r="T32">
        <v>70.194999999999993</v>
      </c>
      <c r="U32">
        <v>72.126000000000005</v>
      </c>
      <c r="V32">
        <v>71.849000000000004</v>
      </c>
      <c r="W32">
        <v>71.59</v>
      </c>
      <c r="X32">
        <v>68.587999999999994</v>
      </c>
      <c r="Y32">
        <v>69.335999999999999</v>
      </c>
      <c r="Z32">
        <v>69.046000000000006</v>
      </c>
      <c r="AA32">
        <v>70.536000000000001</v>
      </c>
      <c r="AB32">
        <v>69.599999999999994</v>
      </c>
      <c r="AC32">
        <v>68.605000000000004</v>
      </c>
      <c r="AD32">
        <v>68.638999999999996</v>
      </c>
      <c r="AE32">
        <v>65.197000000000003</v>
      </c>
      <c r="AF32">
        <v>66.72</v>
      </c>
      <c r="AG32">
        <v>65.582999999999998</v>
      </c>
      <c r="AH32">
        <v>64.629000000000005</v>
      </c>
      <c r="AI32">
        <v>64.855999999999995</v>
      </c>
      <c r="AJ32">
        <v>65.293999999999997</v>
      </c>
      <c r="AK32">
        <v>66.924000000000007</v>
      </c>
      <c r="AL32">
        <v>66.682000000000002</v>
      </c>
      <c r="AM32">
        <v>67.808999999999997</v>
      </c>
      <c r="AN32">
        <v>65.593000000000004</v>
      </c>
      <c r="AO32">
        <v>66.027000000000001</v>
      </c>
      <c r="AP32">
        <v>66.632000000000005</v>
      </c>
      <c r="AQ32">
        <v>68.465000000000003</v>
      </c>
      <c r="AR32">
        <v>68.653000000000006</v>
      </c>
      <c r="AS32">
        <v>70.239999999999995</v>
      </c>
      <c r="AT32">
        <v>70.195999999999998</v>
      </c>
      <c r="AU32">
        <v>70.076999999999998</v>
      </c>
      <c r="AV32">
        <v>69.623999999999995</v>
      </c>
      <c r="AW32">
        <v>67.67</v>
      </c>
      <c r="AX32">
        <v>66.888000000000005</v>
      </c>
      <c r="AY32">
        <v>66.367999999999995</v>
      </c>
      <c r="AZ32">
        <v>65.27</v>
      </c>
      <c r="BA32">
        <v>65.866</v>
      </c>
      <c r="BB32">
        <v>65.643000000000001</v>
      </c>
      <c r="BC32">
        <v>62.311</v>
      </c>
      <c r="BD32">
        <v>63.564999999999998</v>
      </c>
      <c r="BE32">
        <v>62.515000000000001</v>
      </c>
      <c r="BF32">
        <v>61.886000000000003</v>
      </c>
      <c r="BG32">
        <v>61.039000000000001</v>
      </c>
      <c r="BH32">
        <v>61.911000000000001</v>
      </c>
      <c r="BI32">
        <v>62.058500000000002</v>
      </c>
      <c r="BJ32">
        <v>60.6</v>
      </c>
      <c r="BK32">
        <v>61.392000000000003</v>
      </c>
      <c r="BL32">
        <v>62.752000000000002</v>
      </c>
      <c r="BM32">
        <v>62.677</v>
      </c>
      <c r="BN32">
        <v>63.088000000000001</v>
      </c>
      <c r="BO32">
        <v>61.811</v>
      </c>
      <c r="BP32">
        <v>63.238</v>
      </c>
      <c r="BQ32">
        <v>62.582999999999998</v>
      </c>
      <c r="BR32">
        <v>62.811</v>
      </c>
      <c r="BS32">
        <v>62.768999999999998</v>
      </c>
      <c r="BT32">
        <v>63.438000000000002</v>
      </c>
      <c r="BU32">
        <v>64.173000000000002</v>
      </c>
      <c r="BV32">
        <v>65.495999999999995</v>
      </c>
      <c r="BW32">
        <v>64.512</v>
      </c>
      <c r="BX32">
        <v>65.069999999999993</v>
      </c>
      <c r="BY32">
        <v>64.995000000000005</v>
      </c>
      <c r="BZ32">
        <v>64.224000000000004</v>
      </c>
    </row>
    <row r="33" spans="1:89" x14ac:dyDescent="0.25">
      <c r="A33" t="s">
        <v>93</v>
      </c>
      <c r="B33" s="2">
        <v>44041</v>
      </c>
      <c r="C33" s="2">
        <v>44125</v>
      </c>
      <c r="D33">
        <v>0.17730000000000001</v>
      </c>
      <c r="E33">
        <v>2</v>
      </c>
      <c r="F33">
        <v>2</v>
      </c>
      <c r="G33">
        <v>3.6455856712632249E-3</v>
      </c>
      <c r="H33">
        <v>4</v>
      </c>
      <c r="I33">
        <v>1.695989855761618E-2</v>
      </c>
      <c r="J33">
        <v>4</v>
      </c>
      <c r="K33">
        <v>1.695989855761618E-2</v>
      </c>
      <c r="M33" s="23">
        <f t="shared" si="0"/>
        <v>4.908128481556414E-2</v>
      </c>
      <c r="N33" s="23">
        <v>3.6455856712632249E-3</v>
      </c>
      <c r="O33" s="23">
        <f t="shared" si="1"/>
        <v>-6.6750007786169963E-2</v>
      </c>
      <c r="P33" s="23">
        <f t="shared" si="2"/>
        <v>-2.5025635340742144E-2</v>
      </c>
      <c r="Q33" s="23">
        <f t="shared" si="3"/>
        <v>-7.0639826702594166E-2</v>
      </c>
      <c r="R33" s="23"/>
      <c r="S33">
        <v>36.082999999999998</v>
      </c>
      <c r="T33">
        <v>37.853999999999999</v>
      </c>
      <c r="U33">
        <v>37.716000000000001</v>
      </c>
      <c r="V33">
        <v>38.140999999999998</v>
      </c>
      <c r="W33">
        <v>38.496000000000002</v>
      </c>
      <c r="X33">
        <v>38.347000000000001</v>
      </c>
      <c r="Y33">
        <v>37.780999999999999</v>
      </c>
      <c r="Z33">
        <v>37.244</v>
      </c>
      <c r="AA33">
        <v>37.576000000000001</v>
      </c>
      <c r="AB33">
        <v>36.901000000000003</v>
      </c>
      <c r="AC33">
        <v>38.152000000000001</v>
      </c>
      <c r="AD33">
        <v>37.701999999999998</v>
      </c>
      <c r="AE33">
        <v>37.363999999999997</v>
      </c>
      <c r="AF33">
        <v>37.908000000000001</v>
      </c>
      <c r="AG33">
        <v>37.457000000000001</v>
      </c>
      <c r="AH33">
        <v>37.219000000000001</v>
      </c>
      <c r="AI33">
        <v>35.85</v>
      </c>
      <c r="AJ33">
        <v>35.344000000000001</v>
      </c>
      <c r="AK33">
        <v>35.101999999999997</v>
      </c>
      <c r="AL33">
        <v>35.25</v>
      </c>
      <c r="AM33">
        <v>35.18</v>
      </c>
      <c r="AN33">
        <v>34.145000000000003</v>
      </c>
      <c r="AO33">
        <v>35.078000000000003</v>
      </c>
      <c r="AP33">
        <v>33.634</v>
      </c>
      <c r="AQ33">
        <v>34.055999999999997</v>
      </c>
      <c r="AR33">
        <v>36.270000000000003</v>
      </c>
      <c r="AS33">
        <v>34.152999999999999</v>
      </c>
      <c r="AT33">
        <v>33.311999999999998</v>
      </c>
      <c r="AU33">
        <v>30.271999999999998</v>
      </c>
      <c r="AV33">
        <v>30.091000000000001</v>
      </c>
      <c r="AW33">
        <v>29.751000000000001</v>
      </c>
      <c r="AX33">
        <v>29.399000000000001</v>
      </c>
      <c r="AY33">
        <v>30.542000000000002</v>
      </c>
      <c r="AZ33">
        <v>30.893000000000001</v>
      </c>
      <c r="BA33">
        <v>30.66</v>
      </c>
      <c r="BB33">
        <v>30.588999999999999</v>
      </c>
      <c r="BC33">
        <v>30.721</v>
      </c>
      <c r="BD33">
        <v>31.495999999999999</v>
      </c>
      <c r="BE33">
        <v>31.869</v>
      </c>
      <c r="BF33">
        <v>31.702000000000002</v>
      </c>
      <c r="BG33">
        <v>32.716999999999999</v>
      </c>
      <c r="BH33">
        <v>33.027000000000001</v>
      </c>
      <c r="BI33">
        <v>33.661000000000001</v>
      </c>
      <c r="BJ33">
        <v>33.771000000000001</v>
      </c>
      <c r="BK33">
        <v>33.174999999999997</v>
      </c>
      <c r="BL33">
        <v>33.912999999999997</v>
      </c>
      <c r="BM33">
        <v>32.871000000000002</v>
      </c>
      <c r="BN33">
        <v>34.222999999999999</v>
      </c>
      <c r="BO33">
        <v>34.097999999999999</v>
      </c>
      <c r="BP33">
        <v>34.576999999999998</v>
      </c>
      <c r="BQ33">
        <v>35.542999999999999</v>
      </c>
      <c r="BR33">
        <v>36.271000000000001</v>
      </c>
      <c r="BS33">
        <v>37.011000000000003</v>
      </c>
      <c r="BT33">
        <v>37.418999999999997</v>
      </c>
      <c r="BU33">
        <v>37.423499999999997</v>
      </c>
      <c r="BV33">
        <v>37.548999999999999</v>
      </c>
      <c r="BW33">
        <v>36.496000000000002</v>
      </c>
      <c r="BX33">
        <v>36.356999999999999</v>
      </c>
      <c r="BY33">
        <v>36.356999999999999</v>
      </c>
      <c r="BZ33">
        <v>36.661999999999999</v>
      </c>
    </row>
    <row r="34" spans="1:89" x14ac:dyDescent="0.25">
      <c r="A34" t="s">
        <v>95</v>
      </c>
      <c r="B34" s="2">
        <v>44406</v>
      </c>
      <c r="C34" s="2">
        <v>44496</v>
      </c>
      <c r="D34">
        <v>0.1086</v>
      </c>
      <c r="E34">
        <v>2</v>
      </c>
      <c r="F34">
        <v>2</v>
      </c>
      <c r="G34">
        <v>6.4625459558823534E-3</v>
      </c>
      <c r="H34">
        <v>4</v>
      </c>
      <c r="I34">
        <v>1.6199448529411721E-2</v>
      </c>
      <c r="J34">
        <v>34</v>
      </c>
      <c r="K34">
        <v>6.85317095588234E-2</v>
      </c>
      <c r="M34" s="23">
        <f t="shared" ref="M34:M58" si="4">(T34-S34)/S34</f>
        <v>8.9941458222458803E-2</v>
      </c>
      <c r="N34" s="23">
        <v>6.4625459558823534E-3</v>
      </c>
      <c r="O34" s="23">
        <f t="shared" si="1"/>
        <v>-3.4700756666982122E-2</v>
      </c>
      <c r="P34" s="23">
        <f t="shared" si="2"/>
        <v>4.4829853175969672E-2</v>
      </c>
      <c r="Q34" s="23">
        <f t="shared" si="3"/>
        <v>-4.1389016544117717E-2</v>
      </c>
      <c r="R34" s="23"/>
      <c r="S34">
        <v>319.43</v>
      </c>
      <c r="T34">
        <v>348.16</v>
      </c>
      <c r="U34">
        <v>345.91</v>
      </c>
      <c r="V34">
        <v>346.89</v>
      </c>
      <c r="W34">
        <v>353.8</v>
      </c>
      <c r="X34">
        <v>353.71</v>
      </c>
      <c r="Y34">
        <v>353.35</v>
      </c>
      <c r="Z34">
        <v>351.52</v>
      </c>
      <c r="AA34">
        <v>342</v>
      </c>
      <c r="AB34">
        <v>342.66</v>
      </c>
      <c r="AC34">
        <v>328.51</v>
      </c>
      <c r="AD34">
        <v>327.88</v>
      </c>
      <c r="AE34">
        <v>329.19</v>
      </c>
      <c r="AF34">
        <v>322.45</v>
      </c>
      <c r="AG34">
        <v>317.55</v>
      </c>
      <c r="AH34">
        <v>322.35000000000002</v>
      </c>
      <c r="AI34">
        <v>319.97000000000003</v>
      </c>
      <c r="AJ34">
        <v>328.54</v>
      </c>
      <c r="AK34">
        <v>328</v>
      </c>
      <c r="AL34">
        <v>334.02</v>
      </c>
      <c r="AM34">
        <v>333.75</v>
      </c>
      <c r="AN34">
        <v>342.93</v>
      </c>
      <c r="AO34">
        <v>342.11</v>
      </c>
      <c r="AP34">
        <v>339.96</v>
      </c>
      <c r="AQ34">
        <v>335.45</v>
      </c>
      <c r="AR34">
        <v>337.71</v>
      </c>
      <c r="AS34">
        <v>341.75</v>
      </c>
      <c r="AT34">
        <v>341.81</v>
      </c>
      <c r="AU34">
        <v>336.75</v>
      </c>
      <c r="AV34">
        <v>347.83</v>
      </c>
      <c r="AW34">
        <v>350.57</v>
      </c>
      <c r="AX34">
        <v>355.6</v>
      </c>
      <c r="AY34">
        <v>356.39</v>
      </c>
      <c r="AZ34">
        <v>367.34</v>
      </c>
      <c r="BA34">
        <v>372.02</v>
      </c>
      <c r="BB34">
        <v>369.81</v>
      </c>
      <c r="BC34">
        <v>355.18</v>
      </c>
      <c r="BD34">
        <v>356.58</v>
      </c>
      <c r="BE34">
        <v>365.51</v>
      </c>
      <c r="BF34">
        <v>370.98</v>
      </c>
      <c r="BG34">
        <v>369.53</v>
      </c>
      <c r="BH34">
        <v>365.78</v>
      </c>
      <c r="BI34">
        <v>347.03</v>
      </c>
      <c r="BJ34">
        <v>335.3</v>
      </c>
      <c r="BK34">
        <v>334.51</v>
      </c>
      <c r="BL34">
        <v>335.02</v>
      </c>
      <c r="BM34">
        <v>329.07</v>
      </c>
      <c r="BN34">
        <v>331.23</v>
      </c>
      <c r="BO34">
        <v>329.1</v>
      </c>
      <c r="BP34">
        <v>330.1</v>
      </c>
      <c r="BQ34">
        <v>326.05</v>
      </c>
      <c r="BR34">
        <v>325.2</v>
      </c>
      <c r="BS34">
        <v>319.55</v>
      </c>
      <c r="BT34">
        <v>320.41000000000003</v>
      </c>
      <c r="BU34">
        <v>329.78</v>
      </c>
      <c r="BV34">
        <v>329.1</v>
      </c>
      <c r="BW34">
        <v>326.77</v>
      </c>
      <c r="BX34">
        <v>332.14</v>
      </c>
      <c r="BY34">
        <v>331.03</v>
      </c>
      <c r="BZ34">
        <v>335.51</v>
      </c>
      <c r="CA34">
        <v>343.03</v>
      </c>
      <c r="CB34">
        <v>343.23</v>
      </c>
      <c r="CC34">
        <v>341.97</v>
      </c>
      <c r="CD34">
        <v>340.57</v>
      </c>
    </row>
    <row r="35" spans="1:89" x14ac:dyDescent="0.25">
      <c r="A35" t="s">
        <v>95</v>
      </c>
      <c r="B35" s="2">
        <v>44132</v>
      </c>
      <c r="C35" s="2">
        <v>44230</v>
      </c>
      <c r="D35">
        <v>0.10829999999999999</v>
      </c>
      <c r="E35">
        <v>2</v>
      </c>
      <c r="F35">
        <v>2</v>
      </c>
      <c r="G35">
        <v>2.3619707848477261E-2</v>
      </c>
      <c r="H35">
        <v>18</v>
      </c>
      <c r="I35">
        <v>0.2391185937113148</v>
      </c>
      <c r="J35">
        <v>55</v>
      </c>
      <c r="K35">
        <v>0.55523644466452093</v>
      </c>
      <c r="M35" s="23">
        <f t="shared" si="4"/>
        <v>5.9826817108370386E-2</v>
      </c>
      <c r="N35" s="23">
        <v>2.3619707848477261E-2</v>
      </c>
      <c r="O35" s="23">
        <f t="shared" si="1"/>
        <v>0.25029565597763964</v>
      </c>
      <c r="P35" s="23">
        <f t="shared" si="2"/>
        <v>0.30648123852007331</v>
      </c>
      <c r="Q35" s="23">
        <f t="shared" si="3"/>
        <v>0.23273087397870762</v>
      </c>
      <c r="R35" s="23"/>
      <c r="S35">
        <v>190.55</v>
      </c>
      <c r="T35">
        <v>201.95</v>
      </c>
      <c r="U35">
        <v>197.18</v>
      </c>
      <c r="V35">
        <v>202.23</v>
      </c>
      <c r="W35">
        <v>210.88</v>
      </c>
      <c r="X35">
        <v>220.53</v>
      </c>
      <c r="Y35">
        <v>228.1</v>
      </c>
      <c r="Z35">
        <v>231.68</v>
      </c>
      <c r="AA35">
        <v>232.32</v>
      </c>
      <c r="AB35">
        <v>223.73</v>
      </c>
      <c r="AC35">
        <v>233.51</v>
      </c>
      <c r="AD35">
        <v>233.26</v>
      </c>
      <c r="AE35">
        <v>236.1</v>
      </c>
      <c r="AF35">
        <v>241.78</v>
      </c>
      <c r="AG35">
        <v>241.84</v>
      </c>
      <c r="AH35">
        <v>240.34</v>
      </c>
      <c r="AI35">
        <v>243.75</v>
      </c>
      <c r="AJ35">
        <v>242.57</v>
      </c>
      <c r="AK35">
        <v>250.24</v>
      </c>
      <c r="AL35">
        <v>250.17</v>
      </c>
      <c r="AM35">
        <v>248.95</v>
      </c>
      <c r="AN35">
        <v>254.13</v>
      </c>
      <c r="AO35">
        <v>251.97</v>
      </c>
      <c r="AP35">
        <v>256.66000000000003</v>
      </c>
      <c r="AQ35">
        <v>256.32</v>
      </c>
      <c r="AR35">
        <v>257.39</v>
      </c>
      <c r="AS35">
        <v>263.7</v>
      </c>
      <c r="AT35">
        <v>266.7</v>
      </c>
      <c r="AU35">
        <v>266.94</v>
      </c>
      <c r="AV35">
        <v>256.49</v>
      </c>
      <c r="AW35">
        <v>255.98</v>
      </c>
      <c r="AX35">
        <v>257.63</v>
      </c>
      <c r="AY35">
        <v>260.13</v>
      </c>
      <c r="AZ35">
        <v>261.01</v>
      </c>
      <c r="BA35">
        <v>260.55</v>
      </c>
      <c r="BB35">
        <v>259.68</v>
      </c>
      <c r="BC35">
        <v>262.14999999999998</v>
      </c>
      <c r="BD35">
        <v>260.77</v>
      </c>
      <c r="BE35">
        <v>257.58999999999997</v>
      </c>
      <c r="BF35">
        <v>252.79</v>
      </c>
      <c r="BG35">
        <v>259.08</v>
      </c>
      <c r="BH35">
        <v>257.58</v>
      </c>
      <c r="BI35">
        <v>254.36</v>
      </c>
      <c r="BJ35">
        <v>260.14999999999998</v>
      </c>
      <c r="BK35">
        <v>258.91000000000003</v>
      </c>
      <c r="BL35">
        <v>260.33</v>
      </c>
      <c r="BM35">
        <v>265.79000000000002</v>
      </c>
      <c r="BN35">
        <v>265.20999999999998</v>
      </c>
      <c r="BO35">
        <v>278.19</v>
      </c>
      <c r="BP35">
        <v>283.18</v>
      </c>
      <c r="BQ35">
        <v>289.11</v>
      </c>
      <c r="BR35">
        <v>290.99</v>
      </c>
      <c r="BS35">
        <v>290.10000000000002</v>
      </c>
      <c r="BT35">
        <v>303.88</v>
      </c>
      <c r="BU35">
        <v>304.13</v>
      </c>
      <c r="BV35">
        <v>314.08</v>
      </c>
      <c r="BW35">
        <v>304.33</v>
      </c>
      <c r="BX35">
        <v>305.2</v>
      </c>
      <c r="BY35">
        <v>305.01</v>
      </c>
      <c r="BZ35">
        <v>308.89999999999998</v>
      </c>
      <c r="CA35">
        <v>303.55</v>
      </c>
      <c r="CB35">
        <v>284.44</v>
      </c>
      <c r="CC35">
        <v>291.10000000000002</v>
      </c>
      <c r="CD35">
        <v>280.07</v>
      </c>
      <c r="CE35">
        <v>292.62</v>
      </c>
      <c r="CF35">
        <v>298.77999999999997</v>
      </c>
      <c r="CG35">
        <v>286.3</v>
      </c>
    </row>
    <row r="36" spans="1:89" x14ac:dyDescent="0.25">
      <c r="A36" t="s">
        <v>95</v>
      </c>
      <c r="B36" s="2">
        <v>43402</v>
      </c>
      <c r="C36" s="2">
        <v>43494</v>
      </c>
      <c r="D36">
        <v>0.11210000000000001</v>
      </c>
      <c r="E36">
        <v>2</v>
      </c>
      <c r="F36">
        <v>2</v>
      </c>
      <c r="G36">
        <v>6.5502183406100515E-4</v>
      </c>
      <c r="H36">
        <v>8</v>
      </c>
      <c r="I36">
        <v>5.9497816593886498E-2</v>
      </c>
      <c r="J36">
        <v>60</v>
      </c>
      <c r="K36">
        <v>0.1100436681222709</v>
      </c>
      <c r="M36" s="23">
        <f t="shared" si="4"/>
        <v>7.6001409608833545E-2</v>
      </c>
      <c r="N36" s="23">
        <v>6.5502183406100515E-4</v>
      </c>
      <c r="O36" s="23">
        <f t="shared" si="1"/>
        <v>5.2258323639900003E-2</v>
      </c>
      <c r="P36" s="23">
        <f t="shared" si="2"/>
        <v>0.13156349113121113</v>
      </c>
      <c r="Q36" s="23">
        <f t="shared" si="3"/>
        <v>5.1637554585152887E-2</v>
      </c>
      <c r="R36" s="23"/>
      <c r="S36">
        <v>85.13</v>
      </c>
      <c r="T36">
        <v>91.6</v>
      </c>
      <c r="U36">
        <v>91.54</v>
      </c>
      <c r="V36">
        <v>94.92</v>
      </c>
      <c r="W36">
        <v>93.29</v>
      </c>
      <c r="X36">
        <v>92.51</v>
      </c>
      <c r="Y36">
        <v>95.05</v>
      </c>
      <c r="Z36">
        <v>96.51</v>
      </c>
      <c r="AA36">
        <v>97.05</v>
      </c>
      <c r="AB36">
        <v>95.28</v>
      </c>
      <c r="AC36">
        <v>92.29</v>
      </c>
      <c r="AD36">
        <v>93.42</v>
      </c>
      <c r="AE36">
        <v>92.32</v>
      </c>
      <c r="AF36">
        <v>94.44</v>
      </c>
      <c r="AG36">
        <v>96.9</v>
      </c>
      <c r="AH36">
        <v>92.33</v>
      </c>
      <c r="AI36">
        <v>94.48</v>
      </c>
      <c r="AJ36">
        <v>94.74</v>
      </c>
      <c r="AK36">
        <v>94.31</v>
      </c>
      <c r="AL36">
        <v>95.83</v>
      </c>
      <c r="AM36">
        <v>96.33</v>
      </c>
      <c r="AN36">
        <v>98.73</v>
      </c>
      <c r="AO36">
        <v>96.69</v>
      </c>
      <c r="AP36">
        <v>98.56</v>
      </c>
      <c r="AQ36">
        <v>101.15</v>
      </c>
      <c r="AR36">
        <v>95.92</v>
      </c>
      <c r="AS36">
        <v>95.56</v>
      </c>
      <c r="AT36">
        <v>92.19</v>
      </c>
      <c r="AU36">
        <v>92.28</v>
      </c>
      <c r="AV36">
        <v>92.73</v>
      </c>
      <c r="AW36">
        <v>93.54</v>
      </c>
      <c r="AX36">
        <v>92.68</v>
      </c>
      <c r="AY36">
        <v>89.51</v>
      </c>
      <c r="AZ36">
        <v>88.94</v>
      </c>
      <c r="BA36">
        <v>90.02</v>
      </c>
      <c r="BB36">
        <v>86.94</v>
      </c>
      <c r="BC36">
        <v>85.9</v>
      </c>
      <c r="BD36">
        <v>85.67</v>
      </c>
      <c r="BE36">
        <v>81.23</v>
      </c>
      <c r="BF36">
        <v>86.05</v>
      </c>
      <c r="BG36">
        <v>88.3</v>
      </c>
      <c r="BH36">
        <v>88.63</v>
      </c>
      <c r="BI36">
        <v>89.49</v>
      </c>
      <c r="BJ36">
        <v>90.91</v>
      </c>
      <c r="BK36">
        <v>85.81</v>
      </c>
      <c r="BL36">
        <v>91.3</v>
      </c>
      <c r="BM36">
        <v>92.6</v>
      </c>
      <c r="BN36">
        <v>91.13</v>
      </c>
      <c r="BO36">
        <v>93.48</v>
      </c>
      <c r="BP36">
        <v>93.71</v>
      </c>
      <c r="BQ36">
        <v>94.03</v>
      </c>
      <c r="BR36">
        <v>92.43</v>
      </c>
      <c r="BS36">
        <v>92.52</v>
      </c>
      <c r="BT36">
        <v>90.96</v>
      </c>
      <c r="BU36">
        <v>92.92</v>
      </c>
      <c r="BV36">
        <v>95.73</v>
      </c>
      <c r="BW36">
        <v>93.21</v>
      </c>
      <c r="BX36">
        <v>91.85</v>
      </c>
      <c r="BY36">
        <v>98.29</v>
      </c>
      <c r="BZ36">
        <v>101.39</v>
      </c>
      <c r="CA36">
        <v>101.68</v>
      </c>
      <c r="CB36">
        <v>100.99</v>
      </c>
    </row>
    <row r="37" spans="1:89" x14ac:dyDescent="0.25">
      <c r="A37" t="s">
        <v>96</v>
      </c>
      <c r="B37" s="2">
        <v>42880</v>
      </c>
      <c r="C37" s="2">
        <v>42971</v>
      </c>
      <c r="D37">
        <v>0.1268</v>
      </c>
      <c r="E37">
        <v>2</v>
      </c>
      <c r="F37">
        <v>3</v>
      </c>
      <c r="G37">
        <v>2.4335031126202781E-2</v>
      </c>
      <c r="H37">
        <v>9</v>
      </c>
      <c r="I37">
        <v>9.6208262591962728E-3</v>
      </c>
      <c r="J37">
        <v>9</v>
      </c>
      <c r="K37">
        <v>9.6208262591962728E-3</v>
      </c>
      <c r="M37" s="23">
        <f t="shared" si="4"/>
        <v>4.3093270365997659E-2</v>
      </c>
      <c r="N37" s="23">
        <v>2.4335031126202781E-2</v>
      </c>
      <c r="O37" s="23">
        <f t="shared" si="1"/>
        <v>2.3742837386289524E-2</v>
      </c>
      <c r="P37" s="23">
        <f t="shared" si="2"/>
        <v>4.3093270365997659E-2</v>
      </c>
      <c r="Q37" s="23">
        <f t="shared" si="3"/>
        <v>0</v>
      </c>
      <c r="R37" s="23"/>
      <c r="S37">
        <v>16.940000000000001</v>
      </c>
      <c r="T37">
        <v>17.670000000000002</v>
      </c>
      <c r="U37">
        <v>17.37</v>
      </c>
      <c r="V37">
        <v>17.239999999999998</v>
      </c>
      <c r="W37">
        <v>17.78</v>
      </c>
      <c r="X37">
        <v>17.59</v>
      </c>
      <c r="Y37">
        <v>17.53</v>
      </c>
      <c r="Z37">
        <v>17.809999999999999</v>
      </c>
      <c r="AA37">
        <v>17.72</v>
      </c>
      <c r="AB37">
        <v>17.84</v>
      </c>
      <c r="AC37">
        <v>17.260000000000002</v>
      </c>
      <c r="AD37">
        <v>17.45</v>
      </c>
      <c r="AE37">
        <v>17.739999999999998</v>
      </c>
      <c r="AF37">
        <v>17.54</v>
      </c>
      <c r="AG37">
        <v>17.41</v>
      </c>
      <c r="AH37">
        <v>17.329999999999998</v>
      </c>
      <c r="AI37">
        <v>17.45</v>
      </c>
      <c r="AJ37">
        <v>17.52</v>
      </c>
      <c r="AK37">
        <v>17.54</v>
      </c>
      <c r="AL37">
        <v>17.57</v>
      </c>
      <c r="AM37">
        <v>17.670000000000002</v>
      </c>
      <c r="AN37">
        <v>17.649999999999999</v>
      </c>
      <c r="AO37">
        <v>16.79</v>
      </c>
      <c r="AP37">
        <v>17.13</v>
      </c>
      <c r="AQ37">
        <v>16.829999999999998</v>
      </c>
      <c r="AR37">
        <v>16.52</v>
      </c>
      <c r="AS37">
        <v>16.09</v>
      </c>
      <c r="AT37">
        <v>16.329999999999998</v>
      </c>
      <c r="AU37">
        <v>16.07</v>
      </c>
      <c r="AV37">
        <v>16.13</v>
      </c>
      <c r="AW37">
        <v>16.12</v>
      </c>
      <c r="AX37">
        <v>16.059999999999999</v>
      </c>
      <c r="AY37">
        <v>16.37</v>
      </c>
      <c r="AZ37">
        <v>16.46</v>
      </c>
      <c r="BA37">
        <v>16.579999999999998</v>
      </c>
      <c r="BB37">
        <v>16.260000000000002</v>
      </c>
      <c r="BC37">
        <v>16.21</v>
      </c>
      <c r="BD37">
        <v>16.48</v>
      </c>
      <c r="BE37">
        <v>16.48</v>
      </c>
      <c r="BF37">
        <v>16.25</v>
      </c>
      <c r="BG37">
        <v>16.23</v>
      </c>
      <c r="BH37">
        <v>16</v>
      </c>
      <c r="BI37">
        <v>16.05</v>
      </c>
      <c r="BJ37">
        <v>15.87</v>
      </c>
      <c r="BK37">
        <v>15.59</v>
      </c>
      <c r="BL37">
        <v>15.56</v>
      </c>
      <c r="BM37">
        <v>15.77</v>
      </c>
      <c r="BN37">
        <v>15.68</v>
      </c>
      <c r="BO37">
        <v>15.5</v>
      </c>
      <c r="BP37">
        <v>15.55</v>
      </c>
      <c r="BQ37">
        <v>15.68</v>
      </c>
      <c r="BR37">
        <v>15.6</v>
      </c>
      <c r="BS37">
        <v>15.5</v>
      </c>
      <c r="BT37">
        <v>15.05</v>
      </c>
      <c r="BU37">
        <v>15.39</v>
      </c>
      <c r="BV37">
        <v>15.55</v>
      </c>
      <c r="BW37">
        <v>15.82</v>
      </c>
      <c r="BX37">
        <v>15.95</v>
      </c>
      <c r="BY37">
        <v>15.55</v>
      </c>
      <c r="BZ37">
        <v>15.65</v>
      </c>
      <c r="CA37">
        <v>15.62</v>
      </c>
      <c r="CB37">
        <v>15.92</v>
      </c>
      <c r="CC37">
        <v>15.89</v>
      </c>
      <c r="CD37">
        <v>15.86</v>
      </c>
    </row>
    <row r="38" spans="1:89" x14ac:dyDescent="0.25">
      <c r="A38" t="s">
        <v>96</v>
      </c>
      <c r="B38" s="2">
        <v>42796</v>
      </c>
      <c r="C38" s="2">
        <v>42880</v>
      </c>
      <c r="D38">
        <v>0.15179999999999999</v>
      </c>
      <c r="E38">
        <v>2</v>
      </c>
      <c r="F38">
        <v>5</v>
      </c>
      <c r="G38">
        <v>1.6159105034182709E-2</v>
      </c>
      <c r="H38">
        <v>6</v>
      </c>
      <c r="I38">
        <v>1.86451211932878E-2</v>
      </c>
      <c r="J38">
        <v>59</v>
      </c>
      <c r="K38">
        <v>5.2827843380982058E-2</v>
      </c>
      <c r="M38" s="23">
        <f t="shared" si="4"/>
        <v>1.5141955835962159E-2</v>
      </c>
      <c r="N38" s="23">
        <v>1.6159105034182709E-2</v>
      </c>
      <c r="O38" s="23">
        <f t="shared" si="1"/>
        <v>-1.345214399580363E-2</v>
      </c>
      <c r="P38" s="23">
        <f t="shared" si="2"/>
        <v>-1.5141955835962159E-2</v>
      </c>
      <c r="Q38" s="23">
        <f t="shared" si="3"/>
        <v>-2.9832193909260438E-2</v>
      </c>
      <c r="R38" s="23"/>
      <c r="S38">
        <v>15.85</v>
      </c>
      <c r="T38">
        <v>16.09</v>
      </c>
      <c r="U38">
        <v>16.03</v>
      </c>
      <c r="V38">
        <v>15.94</v>
      </c>
      <c r="W38">
        <v>15.84</v>
      </c>
      <c r="X38">
        <v>15.83</v>
      </c>
      <c r="Y38">
        <v>16.39</v>
      </c>
      <c r="Z38">
        <v>16.27</v>
      </c>
      <c r="AA38">
        <v>16.02</v>
      </c>
      <c r="AB38">
        <v>16</v>
      </c>
      <c r="AC38">
        <v>16.07</v>
      </c>
      <c r="AD38">
        <v>16.12</v>
      </c>
      <c r="AE38">
        <v>16.25</v>
      </c>
      <c r="AF38">
        <v>15.7</v>
      </c>
      <c r="AG38">
        <v>15.85</v>
      </c>
      <c r="AH38">
        <v>15.91</v>
      </c>
      <c r="AI38">
        <v>15.9</v>
      </c>
      <c r="AJ38">
        <v>15.73</v>
      </c>
      <c r="AK38">
        <v>15.7</v>
      </c>
      <c r="AL38">
        <v>15.74</v>
      </c>
      <c r="AM38">
        <v>15.61</v>
      </c>
      <c r="AN38">
        <v>15.26</v>
      </c>
      <c r="AO38">
        <v>15</v>
      </c>
      <c r="AP38">
        <v>14.96</v>
      </c>
      <c r="AQ38">
        <v>14.99</v>
      </c>
      <c r="AR38">
        <v>15.1</v>
      </c>
      <c r="AS38">
        <v>15.14</v>
      </c>
      <c r="AT38">
        <v>15.08</v>
      </c>
      <c r="AU38">
        <v>14.85</v>
      </c>
      <c r="AV38">
        <v>14.81</v>
      </c>
      <c r="AW38">
        <v>14.68</v>
      </c>
      <c r="AX38">
        <v>14.83</v>
      </c>
      <c r="AY38">
        <v>14.89</v>
      </c>
      <c r="AZ38">
        <v>14.9</v>
      </c>
      <c r="BA38">
        <v>14.94</v>
      </c>
      <c r="BB38">
        <v>14.9</v>
      </c>
      <c r="BC38">
        <v>15.06</v>
      </c>
      <c r="BD38">
        <v>15.49</v>
      </c>
      <c r="BE38">
        <v>14.72</v>
      </c>
      <c r="BF38">
        <v>15.09</v>
      </c>
      <c r="BG38">
        <v>15.02</v>
      </c>
      <c r="BH38">
        <v>14.99</v>
      </c>
      <c r="BI38">
        <v>14.74</v>
      </c>
      <c r="BJ38">
        <v>15.11</v>
      </c>
      <c r="BK38">
        <v>15.08</v>
      </c>
      <c r="BL38">
        <v>15.16</v>
      </c>
      <c r="BM38">
        <v>15.14</v>
      </c>
      <c r="BN38">
        <v>15.54</v>
      </c>
      <c r="BO38">
        <v>15.75</v>
      </c>
      <c r="BP38">
        <v>15.71</v>
      </c>
      <c r="BQ38">
        <v>15.53</v>
      </c>
      <c r="BR38">
        <v>16.11</v>
      </c>
      <c r="BS38">
        <v>16.25</v>
      </c>
      <c r="BT38">
        <v>15.26</v>
      </c>
      <c r="BU38">
        <v>15.51</v>
      </c>
      <c r="BV38">
        <v>16.010000000000002</v>
      </c>
      <c r="BW38">
        <v>16.190000000000001</v>
      </c>
      <c r="BX38">
        <v>16.36</v>
      </c>
      <c r="BY38">
        <v>16.78</v>
      </c>
      <c r="BZ38">
        <v>16.940000000000001</v>
      </c>
    </row>
    <row r="39" spans="1:89" x14ac:dyDescent="0.25">
      <c r="A39" t="s">
        <v>96</v>
      </c>
      <c r="B39" s="2">
        <v>42691</v>
      </c>
      <c r="C39" s="2">
        <v>42796</v>
      </c>
      <c r="D39">
        <v>0.68069999999999997</v>
      </c>
      <c r="E39">
        <v>2</v>
      </c>
      <c r="F39">
        <v>2</v>
      </c>
      <c r="G39">
        <v>3.3783783783784258E-3</v>
      </c>
      <c r="H39">
        <v>3</v>
      </c>
      <c r="I39">
        <v>6.7567567567566129E-4</v>
      </c>
      <c r="J39">
        <v>64</v>
      </c>
      <c r="K39">
        <v>0.1</v>
      </c>
      <c r="M39" s="23">
        <f t="shared" si="4"/>
        <v>0.10778443113772465</v>
      </c>
      <c r="N39" s="23">
        <v>3.3783783783784258E-3</v>
      </c>
      <c r="O39" s="23">
        <f t="shared" si="1"/>
        <v>-2.8955898466033581E-2</v>
      </c>
      <c r="P39" s="23">
        <f t="shared" si="2"/>
        <v>7.1856287425149767E-2</v>
      </c>
      <c r="Q39" s="23">
        <f t="shared" si="3"/>
        <v>-3.2432432432432462E-2</v>
      </c>
      <c r="R39" s="23"/>
      <c r="S39">
        <v>13.36</v>
      </c>
      <c r="T39">
        <v>14.8</v>
      </c>
      <c r="U39">
        <v>14.75</v>
      </c>
      <c r="V39">
        <v>14.81</v>
      </c>
      <c r="W39">
        <v>14.69</v>
      </c>
      <c r="X39">
        <v>14.66</v>
      </c>
      <c r="Y39">
        <v>14.48</v>
      </c>
      <c r="Z39">
        <v>14.38</v>
      </c>
      <c r="AA39">
        <v>14.34</v>
      </c>
      <c r="AB39">
        <v>13.98</v>
      </c>
      <c r="AC39">
        <v>14.02</v>
      </c>
      <c r="AD39">
        <v>14.03</v>
      </c>
      <c r="AE39">
        <v>14.06</v>
      </c>
      <c r="AF39">
        <v>14.37</v>
      </c>
      <c r="AG39">
        <v>14.25</v>
      </c>
      <c r="AH39">
        <v>14.35</v>
      </c>
      <c r="AI39">
        <v>14.17</v>
      </c>
      <c r="AJ39">
        <v>14.31</v>
      </c>
      <c r="AK39">
        <v>14.26</v>
      </c>
      <c r="AL39">
        <v>14.49</v>
      </c>
      <c r="AM39">
        <v>14.32</v>
      </c>
      <c r="AN39">
        <v>14.2</v>
      </c>
      <c r="AO39">
        <v>14.34</v>
      </c>
      <c r="AP39">
        <v>14.38</v>
      </c>
      <c r="AQ39">
        <v>14.29</v>
      </c>
      <c r="AR39">
        <v>14.32</v>
      </c>
      <c r="AS39">
        <v>14.34</v>
      </c>
      <c r="AT39">
        <v>14.14</v>
      </c>
      <c r="AU39">
        <v>14.11</v>
      </c>
      <c r="AV39">
        <v>13.87</v>
      </c>
      <c r="AW39">
        <v>14.05</v>
      </c>
      <c r="AX39">
        <v>14.24</v>
      </c>
      <c r="AY39">
        <v>14.04</v>
      </c>
      <c r="AZ39">
        <v>14.18</v>
      </c>
      <c r="BA39">
        <v>14.37</v>
      </c>
      <c r="BB39">
        <v>14.56</v>
      </c>
      <c r="BC39">
        <v>14.54</v>
      </c>
      <c r="BD39">
        <v>14.42</v>
      </c>
      <c r="BE39">
        <v>14.47</v>
      </c>
      <c r="BF39">
        <v>14.22</v>
      </c>
      <c r="BG39">
        <v>14.21</v>
      </c>
      <c r="BH39">
        <v>14.1</v>
      </c>
      <c r="BI39">
        <v>14.11</v>
      </c>
      <c r="BJ39">
        <v>13.95</v>
      </c>
      <c r="BK39">
        <v>14.51</v>
      </c>
      <c r="BL39">
        <v>15.26</v>
      </c>
      <c r="BM39">
        <v>15.12</v>
      </c>
      <c r="BN39">
        <v>15.09</v>
      </c>
      <c r="BO39">
        <v>14.91</v>
      </c>
      <c r="BP39">
        <v>14.87</v>
      </c>
      <c r="BQ39">
        <v>15.33</v>
      </c>
      <c r="BR39">
        <v>15.39</v>
      </c>
      <c r="BS39">
        <v>15.72</v>
      </c>
      <c r="BT39">
        <v>15.76</v>
      </c>
      <c r="BU39">
        <v>15.72</v>
      </c>
      <c r="BV39">
        <v>15.675000000000001</v>
      </c>
      <c r="BW39">
        <v>15.66</v>
      </c>
      <c r="BX39">
        <v>15.48</v>
      </c>
      <c r="BY39">
        <v>15.68</v>
      </c>
      <c r="BZ39">
        <v>15.58</v>
      </c>
      <c r="CA39">
        <v>15.81</v>
      </c>
      <c r="CB39">
        <v>15.79</v>
      </c>
      <c r="CC39">
        <v>15.81</v>
      </c>
      <c r="CD39">
        <v>16.21</v>
      </c>
      <c r="CE39">
        <v>16.28</v>
      </c>
      <c r="CF39">
        <v>16.010000000000002</v>
      </c>
      <c r="CG39">
        <v>16.010000000000002</v>
      </c>
      <c r="CH39">
        <v>16.02</v>
      </c>
      <c r="CI39">
        <v>15.6</v>
      </c>
      <c r="CJ39">
        <v>15.93</v>
      </c>
      <c r="CK39">
        <v>15.85</v>
      </c>
    </row>
    <row r="40" spans="1:89" x14ac:dyDescent="0.25">
      <c r="A40" t="s">
        <v>98</v>
      </c>
      <c r="B40" s="2">
        <v>42773</v>
      </c>
      <c r="C40" s="2">
        <v>42864</v>
      </c>
      <c r="D40">
        <v>0.15890000000000001</v>
      </c>
      <c r="E40">
        <v>2</v>
      </c>
      <c r="F40">
        <v>4</v>
      </c>
      <c r="G40">
        <v>4.2547425474254753E-2</v>
      </c>
      <c r="H40">
        <v>18</v>
      </c>
      <c r="I40">
        <v>1.626016260162663E-3</v>
      </c>
      <c r="J40">
        <v>55</v>
      </c>
      <c r="K40">
        <v>3.9972899728997327E-2</v>
      </c>
      <c r="M40" s="23">
        <f t="shared" si="4"/>
        <v>6.0040218328066539E-2</v>
      </c>
      <c r="N40" s="23">
        <v>4.2547425474254753E-2</v>
      </c>
      <c r="O40" s="23">
        <f t="shared" si="1"/>
        <v>3.7234266787112377E-2</v>
      </c>
      <c r="P40" s="23">
        <f t="shared" si="2"/>
        <v>5.6162022407354156E-2</v>
      </c>
      <c r="Q40" s="23">
        <f t="shared" si="3"/>
        <v>-3.6585365853658001E-3</v>
      </c>
      <c r="R40" s="23"/>
      <c r="S40">
        <v>34.81</v>
      </c>
      <c r="T40">
        <v>36.9</v>
      </c>
      <c r="U40">
        <v>35.465000000000003</v>
      </c>
      <c r="V40">
        <v>35.450000000000003</v>
      </c>
      <c r="W40">
        <v>35.33</v>
      </c>
      <c r="X40">
        <v>35.39</v>
      </c>
      <c r="Y40">
        <v>35.950000000000003</v>
      </c>
      <c r="Z40">
        <v>35.854999999999997</v>
      </c>
      <c r="AA40">
        <v>35.840000000000003</v>
      </c>
      <c r="AB40">
        <v>36.24</v>
      </c>
      <c r="AC40">
        <v>36.520000000000003</v>
      </c>
      <c r="AD40">
        <v>36.354999999999997</v>
      </c>
      <c r="AE40">
        <v>36.414999999999999</v>
      </c>
      <c r="AF40">
        <v>36.564999999999998</v>
      </c>
      <c r="AG40">
        <v>36.26</v>
      </c>
      <c r="AH40">
        <v>36.82</v>
      </c>
      <c r="AI40">
        <v>36.505000000000003</v>
      </c>
      <c r="AJ40">
        <v>36.65</v>
      </c>
      <c r="AK40">
        <v>36.96</v>
      </c>
      <c r="AL40">
        <v>36.92</v>
      </c>
      <c r="AM40">
        <v>36.765000000000001</v>
      </c>
      <c r="AN40">
        <v>36.74</v>
      </c>
      <c r="AO40">
        <v>36.975000000000001</v>
      </c>
      <c r="AP40">
        <v>37.25</v>
      </c>
      <c r="AQ40">
        <v>36.994999999999997</v>
      </c>
      <c r="AR40">
        <v>37.26</v>
      </c>
      <c r="AS40">
        <v>37.06</v>
      </c>
      <c r="AT40">
        <v>37.14</v>
      </c>
      <c r="AU40">
        <v>37.174999999999997</v>
      </c>
      <c r="AV40">
        <v>36.17</v>
      </c>
      <c r="AW40">
        <v>36.75</v>
      </c>
      <c r="AX40">
        <v>36.375</v>
      </c>
      <c r="AY40">
        <v>36.575000000000003</v>
      </c>
      <c r="AZ40">
        <v>36.409999999999997</v>
      </c>
      <c r="BA40">
        <v>36.75</v>
      </c>
      <c r="BB40">
        <v>36.840000000000003</v>
      </c>
      <c r="BC40">
        <v>36.94</v>
      </c>
      <c r="BD40">
        <v>36.89</v>
      </c>
      <c r="BE40">
        <v>36.604999999999997</v>
      </c>
      <c r="BF40">
        <v>36.725000000000001</v>
      </c>
      <c r="BG40">
        <v>36.51</v>
      </c>
      <c r="BH40">
        <v>36.76</v>
      </c>
      <c r="BI40">
        <v>37.03</v>
      </c>
      <c r="BJ40">
        <v>36.704999999999998</v>
      </c>
      <c r="BK40">
        <v>36.33</v>
      </c>
      <c r="BL40">
        <v>36.075000000000003</v>
      </c>
      <c r="BM40">
        <v>36.119999999999997</v>
      </c>
      <c r="BN40">
        <v>36.51</v>
      </c>
      <c r="BO40">
        <v>37.064999999999998</v>
      </c>
      <c r="BP40">
        <v>37.43</v>
      </c>
      <c r="BQ40">
        <v>37.814999999999998</v>
      </c>
      <c r="BR40">
        <v>37.215000000000003</v>
      </c>
      <c r="BS40">
        <v>37.975000000000001</v>
      </c>
      <c r="BT40">
        <v>38.365000000000002</v>
      </c>
      <c r="BU40">
        <v>38.075000000000003</v>
      </c>
      <c r="BV40">
        <v>38.375</v>
      </c>
      <c r="BW40">
        <v>37.79</v>
      </c>
      <c r="BX40">
        <v>38.08</v>
      </c>
      <c r="BY40">
        <v>37.844999999999999</v>
      </c>
      <c r="BZ40">
        <v>37.625</v>
      </c>
      <c r="CA40">
        <v>37.505000000000003</v>
      </c>
      <c r="CB40">
        <v>37.585000000000001</v>
      </c>
      <c r="CC40">
        <v>37.729999999999997</v>
      </c>
      <c r="CD40">
        <v>38.225000000000001</v>
      </c>
    </row>
    <row r="41" spans="1:89" x14ac:dyDescent="0.25">
      <c r="A41" t="s">
        <v>98</v>
      </c>
      <c r="B41" s="2">
        <v>42590</v>
      </c>
      <c r="C41" s="2">
        <v>42681</v>
      </c>
      <c r="D41">
        <v>0.11700000000000001</v>
      </c>
      <c r="E41">
        <v>2</v>
      </c>
      <c r="F41">
        <v>2</v>
      </c>
      <c r="G41">
        <v>4.6181758205509011E-3</v>
      </c>
      <c r="H41">
        <v>18</v>
      </c>
      <c r="I41">
        <v>3.5790862609269253E-2</v>
      </c>
      <c r="J41">
        <v>18</v>
      </c>
      <c r="K41">
        <v>3.5790862609269253E-2</v>
      </c>
      <c r="M41" s="23">
        <f t="shared" si="4"/>
        <v>7.063393960798163E-2</v>
      </c>
      <c r="N41" s="23">
        <v>4.6181758205509011E-3</v>
      </c>
      <c r="O41" s="23">
        <f t="shared" si="1"/>
        <v>3.1521245298112219E-2</v>
      </c>
      <c r="P41" s="23">
        <f t="shared" si="2"/>
        <v>9.959385484725411E-2</v>
      </c>
      <c r="Q41" s="23">
        <f t="shared" si="3"/>
        <v>2.7049315520369464E-2</v>
      </c>
      <c r="R41" s="23"/>
      <c r="S41">
        <v>28.315000000000001</v>
      </c>
      <c r="T41">
        <v>30.315000000000001</v>
      </c>
      <c r="U41">
        <v>30.175000000000001</v>
      </c>
      <c r="V41">
        <v>30.385000000000002</v>
      </c>
      <c r="W41">
        <v>30.254999999999999</v>
      </c>
      <c r="X41">
        <v>30.605</v>
      </c>
      <c r="Y41">
        <v>30.414999999999999</v>
      </c>
      <c r="Z41">
        <v>30.475000000000001</v>
      </c>
      <c r="AA41">
        <v>30.614999999999998</v>
      </c>
      <c r="AB41">
        <v>30.65</v>
      </c>
      <c r="AC41">
        <v>30.635000000000002</v>
      </c>
      <c r="AD41">
        <v>30.7</v>
      </c>
      <c r="AE41">
        <v>30.51</v>
      </c>
      <c r="AF41">
        <v>30.565000000000001</v>
      </c>
      <c r="AG41">
        <v>30.79</v>
      </c>
      <c r="AH41">
        <v>30.8</v>
      </c>
      <c r="AI41">
        <v>30.715</v>
      </c>
      <c r="AJ41">
        <v>30.954999999999998</v>
      </c>
      <c r="AK41">
        <v>31.4</v>
      </c>
      <c r="AL41">
        <v>31.344999999999999</v>
      </c>
      <c r="AM41">
        <v>31.135000000000002</v>
      </c>
      <c r="AN41">
        <v>30.39</v>
      </c>
      <c r="AO41">
        <v>30.33</v>
      </c>
      <c r="AP41">
        <v>29.26</v>
      </c>
      <c r="AQ41">
        <v>29.93</v>
      </c>
      <c r="AR41">
        <v>29.565000000000001</v>
      </c>
      <c r="AS41">
        <v>29.704999999999998</v>
      </c>
      <c r="AT41">
        <v>30.22</v>
      </c>
      <c r="AU41">
        <v>30.155000000000001</v>
      </c>
      <c r="AV41">
        <v>30.295000000000002</v>
      </c>
      <c r="AW41">
        <v>30.1</v>
      </c>
      <c r="AX41">
        <v>30.56</v>
      </c>
      <c r="AY41">
        <v>30.59</v>
      </c>
      <c r="AZ41">
        <v>30.32</v>
      </c>
      <c r="BA41">
        <v>30.234999999999999</v>
      </c>
      <c r="BB41">
        <v>30.66</v>
      </c>
      <c r="BC41">
        <v>30.824999999999999</v>
      </c>
      <c r="BD41">
        <v>30.984999999999999</v>
      </c>
      <c r="BE41">
        <v>31.07</v>
      </c>
      <c r="BF41">
        <v>30.91</v>
      </c>
      <c r="BG41">
        <v>30.66</v>
      </c>
      <c r="BH41">
        <v>31.06</v>
      </c>
      <c r="BI41">
        <v>31.29</v>
      </c>
      <c r="BJ41">
        <v>31.03</v>
      </c>
      <c r="BK41">
        <v>30.655000000000001</v>
      </c>
      <c r="BL41">
        <v>29.844999999999999</v>
      </c>
      <c r="BM41">
        <v>29.5</v>
      </c>
      <c r="BN41">
        <v>29.204999999999998</v>
      </c>
      <c r="BO41">
        <v>29.5</v>
      </c>
      <c r="BP41">
        <v>29.35</v>
      </c>
      <c r="BQ41">
        <v>29.43</v>
      </c>
      <c r="BR41">
        <v>30.004999999999999</v>
      </c>
      <c r="BS41">
        <v>29.855</v>
      </c>
      <c r="BT41">
        <v>29.75</v>
      </c>
      <c r="BU41">
        <v>30.32</v>
      </c>
      <c r="BV41">
        <v>30.454999999999998</v>
      </c>
      <c r="BW41">
        <v>30.274999999999999</v>
      </c>
      <c r="BX41">
        <v>30.18</v>
      </c>
      <c r="BY41">
        <v>30.15</v>
      </c>
      <c r="BZ41">
        <v>30.274999999999999</v>
      </c>
      <c r="CA41">
        <v>30.09</v>
      </c>
      <c r="CB41">
        <v>29.93</v>
      </c>
      <c r="CC41">
        <v>29.815000000000001</v>
      </c>
      <c r="CD41">
        <v>30.11</v>
      </c>
      <c r="CE41">
        <v>31.114999999999998</v>
      </c>
    </row>
    <row r="42" spans="1:89" x14ac:dyDescent="0.25">
      <c r="A42" t="s">
        <v>100</v>
      </c>
      <c r="B42" s="2">
        <v>44865</v>
      </c>
      <c r="C42" s="2">
        <v>44963</v>
      </c>
      <c r="D42">
        <v>0.1027</v>
      </c>
      <c r="E42">
        <v>2</v>
      </c>
      <c r="F42">
        <v>3</v>
      </c>
      <c r="G42">
        <v>4.1302235179786269E-2</v>
      </c>
      <c r="H42">
        <v>9</v>
      </c>
      <c r="I42">
        <v>0.21558147068351141</v>
      </c>
      <c r="J42">
        <v>64</v>
      </c>
      <c r="K42">
        <v>0.33009394233884032</v>
      </c>
      <c r="M42" s="23">
        <f t="shared" si="4"/>
        <v>5.0463942699007372E-3</v>
      </c>
      <c r="N42" s="23">
        <v>4.1302235179786269E-2</v>
      </c>
      <c r="O42" s="23">
        <f t="shared" si="1"/>
        <v>0.17903766161932402</v>
      </c>
      <c r="P42" s="23">
        <f t="shared" si="2"/>
        <v>0.1512290411850887</v>
      </c>
      <c r="Q42" s="23">
        <f t="shared" si="3"/>
        <v>0.14544865565273724</v>
      </c>
      <c r="R42" s="23"/>
      <c r="S42">
        <v>61.43</v>
      </c>
      <c r="T42">
        <v>61.74</v>
      </c>
      <c r="U42">
        <v>60.11</v>
      </c>
      <c r="V42">
        <v>59.19</v>
      </c>
      <c r="W42">
        <v>63.19</v>
      </c>
      <c r="X42">
        <v>65.47</v>
      </c>
      <c r="Y42">
        <v>67.09</v>
      </c>
      <c r="Z42">
        <v>63.83</v>
      </c>
      <c r="AA42">
        <v>72.790000000000006</v>
      </c>
      <c r="AB42">
        <v>75.05</v>
      </c>
      <c r="AC42">
        <v>72.83</v>
      </c>
      <c r="AD42">
        <v>74.3</v>
      </c>
      <c r="AE42">
        <v>70.290000000000006</v>
      </c>
      <c r="AF42">
        <v>71.11</v>
      </c>
      <c r="AG42">
        <v>72.459999999999994</v>
      </c>
      <c r="AH42">
        <v>71.150000000000006</v>
      </c>
      <c r="AI42">
        <v>73.739999999999995</v>
      </c>
      <c r="AJ42">
        <v>74</v>
      </c>
      <c r="AK42">
        <v>73.400000000000006</v>
      </c>
      <c r="AL42">
        <v>69.959999999999994</v>
      </c>
      <c r="AM42">
        <v>70.72</v>
      </c>
      <c r="AN42">
        <v>75.2</v>
      </c>
      <c r="AO42">
        <v>73.989999999999995</v>
      </c>
      <c r="AP42">
        <v>73.040000000000006</v>
      </c>
      <c r="AQ42">
        <v>71.569999999999993</v>
      </c>
      <c r="AR42">
        <v>69.739999999999995</v>
      </c>
      <c r="AS42">
        <v>70.14</v>
      </c>
      <c r="AT42">
        <v>72.16</v>
      </c>
      <c r="AU42">
        <v>70.53</v>
      </c>
      <c r="AV42">
        <v>70.989999999999995</v>
      </c>
      <c r="AW42">
        <v>71.56</v>
      </c>
      <c r="AX42">
        <v>67.59</v>
      </c>
      <c r="AY42">
        <v>64.260000000000005</v>
      </c>
      <c r="AZ42">
        <v>65.38</v>
      </c>
      <c r="BA42">
        <v>64.150000000000006</v>
      </c>
      <c r="BB42">
        <v>64.03</v>
      </c>
      <c r="BC42">
        <v>65.040000000000006</v>
      </c>
      <c r="BD42">
        <v>62.12</v>
      </c>
      <c r="BE42">
        <v>62.39</v>
      </c>
      <c r="BF42">
        <v>61.36</v>
      </c>
      <c r="BG42">
        <v>60.28</v>
      </c>
      <c r="BH42">
        <v>62.71</v>
      </c>
      <c r="BI42">
        <v>62.37</v>
      </c>
      <c r="BJ42">
        <v>61.61</v>
      </c>
      <c r="BK42">
        <v>62.2</v>
      </c>
      <c r="BL42">
        <v>59.74</v>
      </c>
      <c r="BM42">
        <v>62.47</v>
      </c>
      <c r="BN42">
        <v>64.650000000000006</v>
      </c>
      <c r="BO42">
        <v>64.27</v>
      </c>
      <c r="BP42">
        <v>64.63</v>
      </c>
      <c r="BQ42">
        <v>64.930000000000007</v>
      </c>
      <c r="BR42">
        <v>65.150000000000006</v>
      </c>
      <c r="BS42">
        <v>65.87</v>
      </c>
      <c r="BT42">
        <v>66.33</v>
      </c>
      <c r="BU42">
        <v>63.49</v>
      </c>
      <c r="BV42">
        <v>66.260000000000005</v>
      </c>
      <c r="BW42">
        <v>70.8</v>
      </c>
      <c r="BX42">
        <v>70.08</v>
      </c>
      <c r="BY42">
        <v>71.81</v>
      </c>
      <c r="BZ42">
        <v>73.680000000000007</v>
      </c>
      <c r="CA42">
        <v>73.67</v>
      </c>
      <c r="CB42">
        <v>71.02</v>
      </c>
      <c r="CC42">
        <v>73.45</v>
      </c>
      <c r="CD42">
        <v>77.84</v>
      </c>
      <c r="CE42">
        <v>82.12</v>
      </c>
      <c r="CF42">
        <v>80.89</v>
      </c>
      <c r="CG42">
        <v>80.400000000000006</v>
      </c>
    </row>
    <row r="43" spans="1:89" x14ac:dyDescent="0.25">
      <c r="A43" t="s">
        <v>100</v>
      </c>
      <c r="B43" s="2">
        <v>44683</v>
      </c>
      <c r="C43" s="2">
        <v>44774</v>
      </c>
      <c r="D43">
        <v>0.15859999999999999</v>
      </c>
      <c r="E43">
        <v>3</v>
      </c>
      <c r="F43">
        <v>5</v>
      </c>
      <c r="G43">
        <v>0.1006901433374624</v>
      </c>
      <c r="H43">
        <v>19</v>
      </c>
      <c r="I43">
        <v>8.1932401344894754E-2</v>
      </c>
      <c r="J43">
        <v>61</v>
      </c>
      <c r="K43">
        <v>0.18173774553176439</v>
      </c>
      <c r="M43" s="23">
        <f t="shared" si="4"/>
        <v>1.6001438331535431E-2</v>
      </c>
      <c r="N43" s="23">
        <v>0.1006901433374624</v>
      </c>
      <c r="O43" s="23">
        <f t="shared" si="1"/>
        <v>0.15691373538652664</v>
      </c>
      <c r="P43" s="23">
        <f t="shared" si="2"/>
        <v>9.0974469615246356E-2</v>
      </c>
      <c r="Q43" s="23">
        <f t="shared" si="3"/>
        <v>7.379224915944084E-2</v>
      </c>
      <c r="R43" s="23"/>
      <c r="S43">
        <v>55.62</v>
      </c>
      <c r="T43">
        <v>56.51</v>
      </c>
      <c r="U43">
        <v>58.92</v>
      </c>
      <c r="V43">
        <v>55.23</v>
      </c>
      <c r="W43">
        <v>55.13</v>
      </c>
      <c r="X43">
        <v>50.82</v>
      </c>
      <c r="Y43">
        <v>53.87</v>
      </c>
      <c r="Z43">
        <v>51.77</v>
      </c>
      <c r="AA43">
        <v>52.98</v>
      </c>
      <c r="AB43">
        <v>56.18</v>
      </c>
      <c r="AC43">
        <v>55.15</v>
      </c>
      <c r="AD43">
        <v>58.5</v>
      </c>
      <c r="AE43">
        <v>55.83</v>
      </c>
      <c r="AF43">
        <v>56.07</v>
      </c>
      <c r="AG43">
        <v>56.46</v>
      </c>
      <c r="AH43">
        <v>55.89</v>
      </c>
      <c r="AI43">
        <v>54.5</v>
      </c>
      <c r="AJ43">
        <v>56.24</v>
      </c>
      <c r="AK43">
        <v>59.33</v>
      </c>
      <c r="AL43">
        <v>61.14</v>
      </c>
      <c r="AM43">
        <v>60.68</v>
      </c>
      <c r="AN43">
        <v>59.27</v>
      </c>
      <c r="AO43">
        <v>63.59</v>
      </c>
      <c r="AP43">
        <v>62.94</v>
      </c>
      <c r="AQ43">
        <v>66.010000000000005</v>
      </c>
      <c r="AR43">
        <v>65.48</v>
      </c>
      <c r="AS43">
        <v>63.81</v>
      </c>
      <c r="AT43">
        <v>62.66</v>
      </c>
      <c r="AU43">
        <v>60.14</v>
      </c>
      <c r="AV43">
        <v>56.07</v>
      </c>
      <c r="AW43">
        <v>56.65</v>
      </c>
      <c r="AX43">
        <v>58.04</v>
      </c>
      <c r="AY43">
        <v>53.46</v>
      </c>
      <c r="AZ43">
        <v>52.46</v>
      </c>
      <c r="BA43">
        <v>51.95</v>
      </c>
      <c r="BB43">
        <v>51.01</v>
      </c>
      <c r="BC43">
        <v>50.47</v>
      </c>
      <c r="BD43">
        <v>52.97</v>
      </c>
      <c r="BE43">
        <v>54.17</v>
      </c>
      <c r="BF43">
        <v>52.81</v>
      </c>
      <c r="BG43">
        <v>51.12</v>
      </c>
      <c r="BH43">
        <v>50.31</v>
      </c>
      <c r="BI43">
        <v>46.84</v>
      </c>
      <c r="BJ43">
        <v>47.3</v>
      </c>
      <c r="BK43">
        <v>47.61</v>
      </c>
      <c r="BL43">
        <v>52.01</v>
      </c>
      <c r="BM43">
        <v>53.47</v>
      </c>
      <c r="BN43">
        <v>52.6</v>
      </c>
      <c r="BO43">
        <v>52.77</v>
      </c>
      <c r="BP43">
        <v>52.48</v>
      </c>
      <c r="BQ43">
        <v>54.05</v>
      </c>
      <c r="BR43">
        <v>56.07</v>
      </c>
      <c r="BS43">
        <v>54.95</v>
      </c>
      <c r="BT43">
        <v>58.78</v>
      </c>
      <c r="BU43">
        <v>60.09</v>
      </c>
      <c r="BV43">
        <v>61.17</v>
      </c>
      <c r="BW43">
        <v>59.42</v>
      </c>
      <c r="BX43">
        <v>59.34</v>
      </c>
      <c r="BY43">
        <v>58.25</v>
      </c>
      <c r="BZ43">
        <v>62.51</v>
      </c>
      <c r="CA43">
        <v>64.56</v>
      </c>
      <c r="CB43">
        <v>66.78</v>
      </c>
      <c r="CC43">
        <v>63.66</v>
      </c>
    </row>
    <row r="44" spans="1:89" x14ac:dyDescent="0.25">
      <c r="A44" t="s">
        <v>100</v>
      </c>
      <c r="B44" s="2">
        <v>44410</v>
      </c>
      <c r="C44" s="2">
        <v>44501</v>
      </c>
      <c r="D44">
        <v>0.28050000000000003</v>
      </c>
      <c r="E44">
        <v>3</v>
      </c>
      <c r="F44">
        <v>3</v>
      </c>
      <c r="G44">
        <v>1.234023799030415E-2</v>
      </c>
      <c r="H44">
        <v>19</v>
      </c>
      <c r="I44">
        <v>2.6443367122079651E-3</v>
      </c>
      <c r="J44">
        <v>64</v>
      </c>
      <c r="K44">
        <v>0.2117672983693257</v>
      </c>
      <c r="M44" s="23">
        <f t="shared" si="4"/>
        <v>3.9871677360220029E-2</v>
      </c>
      <c r="N44" s="23">
        <v>1.234023799030415E-2</v>
      </c>
      <c r="O44" s="23">
        <f t="shared" si="1"/>
        <v>9.7938936294483456E-3</v>
      </c>
      <c r="P44" s="23">
        <f t="shared" si="2"/>
        <v>3.7351054078826822E-2</v>
      </c>
      <c r="Q44" s="23">
        <f t="shared" si="3"/>
        <v>-2.4239753195240067E-3</v>
      </c>
      <c r="R44" s="23"/>
      <c r="S44">
        <v>43.64</v>
      </c>
      <c r="T44">
        <v>45.38</v>
      </c>
      <c r="U44">
        <v>45.67</v>
      </c>
      <c r="V44">
        <v>44.82</v>
      </c>
      <c r="W44">
        <v>45.28</v>
      </c>
      <c r="X44">
        <v>45.41</v>
      </c>
      <c r="Y44">
        <v>44.39</v>
      </c>
      <c r="Z44">
        <v>44.79</v>
      </c>
      <c r="AA44">
        <v>43.4</v>
      </c>
      <c r="AB44">
        <v>43.45</v>
      </c>
      <c r="AC44">
        <v>43.41</v>
      </c>
      <c r="AD44">
        <v>41.98</v>
      </c>
      <c r="AE44">
        <v>41.75</v>
      </c>
      <c r="AF44">
        <v>40.98</v>
      </c>
      <c r="AG44">
        <v>41.5</v>
      </c>
      <c r="AH44">
        <v>42.43</v>
      </c>
      <c r="AI44">
        <v>43.6</v>
      </c>
      <c r="AJ44">
        <v>43.51</v>
      </c>
      <c r="AK44">
        <v>44.03</v>
      </c>
      <c r="AL44">
        <v>45.5</v>
      </c>
      <c r="AM44">
        <v>45.27</v>
      </c>
      <c r="AN44">
        <v>44.36</v>
      </c>
      <c r="AO44">
        <v>44.68</v>
      </c>
      <c r="AP44">
        <v>45.4</v>
      </c>
      <c r="AQ44">
        <v>45.71</v>
      </c>
      <c r="AR44">
        <v>45.66</v>
      </c>
      <c r="AS44">
        <v>44.85</v>
      </c>
      <c r="AT44">
        <v>45.24</v>
      </c>
      <c r="AU44">
        <v>46.89</v>
      </c>
      <c r="AV44">
        <v>47.64</v>
      </c>
      <c r="AW44">
        <v>47.85</v>
      </c>
      <c r="AX44">
        <v>49.21</v>
      </c>
      <c r="AY44">
        <v>49.4</v>
      </c>
      <c r="AZ44">
        <v>48.89</v>
      </c>
      <c r="BA44">
        <v>47.67</v>
      </c>
      <c r="BB44">
        <v>47.68</v>
      </c>
      <c r="BC44">
        <v>48.6</v>
      </c>
      <c r="BD44">
        <v>49.36</v>
      </c>
      <c r="BE44">
        <v>49.29</v>
      </c>
      <c r="BF44">
        <v>49.48</v>
      </c>
      <c r="BG44">
        <v>47.33</v>
      </c>
      <c r="BH44">
        <v>45.84</v>
      </c>
      <c r="BI44">
        <v>45.77</v>
      </c>
      <c r="BJ44">
        <v>45.61</v>
      </c>
      <c r="BK44">
        <v>44.89</v>
      </c>
      <c r="BL44">
        <v>45.64</v>
      </c>
      <c r="BM44">
        <v>44.7</v>
      </c>
      <c r="BN44">
        <v>45.39</v>
      </c>
      <c r="BO44">
        <v>44.48</v>
      </c>
      <c r="BP44">
        <v>43.35</v>
      </c>
      <c r="BQ44">
        <v>42.35</v>
      </c>
      <c r="BR44">
        <v>41.9</v>
      </c>
      <c r="BS44">
        <v>43.01</v>
      </c>
      <c r="BT44">
        <v>43.33</v>
      </c>
      <c r="BU44">
        <v>44.16</v>
      </c>
      <c r="BV44">
        <v>44.95</v>
      </c>
      <c r="BW44">
        <v>45.56</v>
      </c>
      <c r="BX44">
        <v>46.32</v>
      </c>
      <c r="BY44">
        <v>45.97</v>
      </c>
      <c r="BZ44">
        <v>46.22</v>
      </c>
      <c r="CA44">
        <v>45.14</v>
      </c>
      <c r="CB44">
        <v>44.55</v>
      </c>
      <c r="CC44">
        <v>47.1</v>
      </c>
      <c r="CD44">
        <v>48.07</v>
      </c>
      <c r="CE44">
        <v>54.99</v>
      </c>
    </row>
    <row r="45" spans="1:89" x14ac:dyDescent="0.25">
      <c r="A45" t="s">
        <v>100</v>
      </c>
      <c r="B45" s="2">
        <v>42498</v>
      </c>
      <c r="C45" s="2">
        <v>42588</v>
      </c>
      <c r="D45">
        <v>0.1409</v>
      </c>
      <c r="E45">
        <v>3</v>
      </c>
      <c r="F45">
        <v>4</v>
      </c>
      <c r="G45">
        <v>4.5842217484008678E-2</v>
      </c>
      <c r="H45">
        <v>20</v>
      </c>
      <c r="I45">
        <v>7.3560767590618276E-2</v>
      </c>
      <c r="J45">
        <v>55</v>
      </c>
      <c r="K45">
        <v>8.7420042643923071E-2</v>
      </c>
      <c r="M45" s="23">
        <f t="shared" si="4"/>
        <v>2.963776070252485E-2</v>
      </c>
      <c r="N45" s="23">
        <v>4.5842217484008678E-2</v>
      </c>
      <c r="O45" s="23">
        <f t="shared" si="1"/>
        <v>0.11392928746459607</v>
      </c>
      <c r="P45" s="23">
        <f t="shared" si="2"/>
        <v>0.10537870472008791</v>
      </c>
      <c r="Q45" s="23">
        <f t="shared" si="3"/>
        <v>7.3560767590618276E-2</v>
      </c>
      <c r="R45" s="23"/>
      <c r="S45">
        <v>9.11</v>
      </c>
      <c r="T45">
        <v>9.3800000000000008</v>
      </c>
      <c r="U45">
        <v>9.39</v>
      </c>
      <c r="V45">
        <v>8.9700000000000006</v>
      </c>
      <c r="W45">
        <v>8.9499999999999993</v>
      </c>
      <c r="X45">
        <v>9</v>
      </c>
      <c r="Y45">
        <v>8.9499999999999993</v>
      </c>
      <c r="Z45">
        <v>9.2100000000000009</v>
      </c>
      <c r="AA45">
        <v>9.0299999999999994</v>
      </c>
      <c r="AB45">
        <v>9.19</v>
      </c>
      <c r="AC45">
        <v>9.18</v>
      </c>
      <c r="AD45">
        <v>9.3800000000000008</v>
      </c>
      <c r="AE45">
        <v>9.51</v>
      </c>
      <c r="AF45">
        <v>9.51</v>
      </c>
      <c r="AG45">
        <v>9.66</v>
      </c>
      <c r="AH45">
        <v>9.77</v>
      </c>
      <c r="AI45">
        <v>9.9499999999999993</v>
      </c>
      <c r="AJ45">
        <v>9.86</v>
      </c>
      <c r="AK45">
        <v>9.7100000000000009</v>
      </c>
      <c r="AL45">
        <v>9.81</v>
      </c>
      <c r="AM45">
        <v>10.07</v>
      </c>
      <c r="AN45">
        <v>10.02</v>
      </c>
      <c r="AO45">
        <v>10.02</v>
      </c>
      <c r="AP45">
        <v>9.8000000000000007</v>
      </c>
      <c r="AQ45">
        <v>9.98</v>
      </c>
      <c r="AR45">
        <v>9.77</v>
      </c>
      <c r="AS45">
        <v>9.6999999999999993</v>
      </c>
      <c r="AT45">
        <v>9.49</v>
      </c>
      <c r="AU45">
        <v>9.4499999999999993</v>
      </c>
      <c r="AV45">
        <v>9.7799999999999994</v>
      </c>
      <c r="AW45">
        <v>9.7799999999999994</v>
      </c>
      <c r="AX45">
        <v>9.69</v>
      </c>
      <c r="AY45">
        <v>9.8699999999999992</v>
      </c>
      <c r="AZ45">
        <v>9.09</v>
      </c>
      <c r="BA45">
        <v>8.24</v>
      </c>
      <c r="BB45">
        <v>8.67</v>
      </c>
      <c r="BC45">
        <v>8.69</v>
      </c>
      <c r="BD45">
        <v>8.82</v>
      </c>
      <c r="BE45">
        <v>8.7799999999999994</v>
      </c>
      <c r="BF45">
        <v>8.4600000000000009</v>
      </c>
      <c r="BG45">
        <v>8.4700000000000006</v>
      </c>
      <c r="BH45">
        <v>8.7200000000000006</v>
      </c>
      <c r="BI45">
        <v>8.91</v>
      </c>
      <c r="BJ45">
        <v>9.17</v>
      </c>
      <c r="BK45">
        <v>9.31</v>
      </c>
      <c r="BL45">
        <v>9.3000000000000007</v>
      </c>
      <c r="BM45">
        <v>9.44</v>
      </c>
      <c r="BN45">
        <v>9.39</v>
      </c>
      <c r="BO45">
        <v>9.51</v>
      </c>
      <c r="BP45">
        <v>9.4700000000000006</v>
      </c>
      <c r="BQ45">
        <v>9.66</v>
      </c>
      <c r="BR45">
        <v>9.5299999999999994</v>
      </c>
      <c r="BS45">
        <v>9.56</v>
      </c>
      <c r="BT45">
        <v>9.6</v>
      </c>
      <c r="BU45">
        <v>10.17</v>
      </c>
      <c r="BV45">
        <v>10.199999999999999</v>
      </c>
      <c r="BW45">
        <v>10.07</v>
      </c>
      <c r="BX45">
        <v>10.029999999999999</v>
      </c>
      <c r="BY45">
        <v>10.029999999999999</v>
      </c>
      <c r="BZ45">
        <v>9.7100000000000009</v>
      </c>
      <c r="CA45">
        <v>9.6999999999999993</v>
      </c>
      <c r="CB45">
        <v>9.7799999999999994</v>
      </c>
      <c r="CC45">
        <v>9.99</v>
      </c>
    </row>
    <row r="46" spans="1:89" x14ac:dyDescent="0.25">
      <c r="A46" t="s">
        <v>101</v>
      </c>
      <c r="B46" s="2">
        <v>44951</v>
      </c>
      <c r="C46" s="2">
        <v>45042</v>
      </c>
      <c r="D46">
        <v>0.22989999999999999</v>
      </c>
      <c r="E46">
        <v>2</v>
      </c>
      <c r="F46">
        <v>3</v>
      </c>
      <c r="G46">
        <v>3.3760972316002703E-2</v>
      </c>
      <c r="H46">
        <v>6</v>
      </c>
      <c r="I46">
        <v>7.5913957750554692E-2</v>
      </c>
      <c r="J46">
        <v>6</v>
      </c>
      <c r="K46">
        <v>7.5913957750554692E-2</v>
      </c>
      <c r="M46" s="23">
        <f t="shared" si="4"/>
        <v>2.2235112142305101E-3</v>
      </c>
      <c r="N46" s="23">
        <v>3.3760972316002703E-2</v>
      </c>
      <c r="O46" s="23">
        <f t="shared" si="1"/>
        <v>2.6283341931791892E-2</v>
      </c>
      <c r="P46" s="23">
        <f t="shared" si="2"/>
        <v>-4.350348027842255E-3</v>
      </c>
      <c r="Q46" s="23">
        <f t="shared" si="3"/>
        <v>-6.559274621394876E-3</v>
      </c>
      <c r="R46" s="23"/>
      <c r="S46">
        <v>103.44</v>
      </c>
      <c r="T46">
        <v>103.67</v>
      </c>
      <c r="U46">
        <v>103.44</v>
      </c>
      <c r="V46">
        <v>100.17</v>
      </c>
      <c r="W46">
        <v>101.7</v>
      </c>
      <c r="X46">
        <v>107.99</v>
      </c>
      <c r="Y46">
        <v>111.54</v>
      </c>
      <c r="Z46">
        <v>107.99</v>
      </c>
      <c r="AA46">
        <v>106.95</v>
      </c>
      <c r="AB46">
        <v>110.2</v>
      </c>
      <c r="AC46">
        <v>107.63</v>
      </c>
      <c r="AD46">
        <v>107.66</v>
      </c>
      <c r="AE46">
        <v>105.56</v>
      </c>
      <c r="AF46">
        <v>106.75</v>
      </c>
      <c r="AG46">
        <v>108.01</v>
      </c>
      <c r="AH46">
        <v>108.46</v>
      </c>
      <c r="AI46">
        <v>106.3</v>
      </c>
      <c r="AJ46">
        <v>105.25</v>
      </c>
      <c r="AK46">
        <v>101.16</v>
      </c>
      <c r="AL46">
        <v>100.77</v>
      </c>
      <c r="AM46">
        <v>102.99</v>
      </c>
      <c r="AN46">
        <v>100.64</v>
      </c>
      <c r="AO46">
        <v>100.97</v>
      </c>
      <c r="AP46">
        <v>101.14</v>
      </c>
      <c r="AQ46">
        <v>101.38</v>
      </c>
      <c r="AR46">
        <v>102.05</v>
      </c>
      <c r="AS46">
        <v>103.03</v>
      </c>
      <c r="AT46">
        <v>101.65</v>
      </c>
      <c r="AU46">
        <v>100.58</v>
      </c>
      <c r="AV46">
        <v>103.25</v>
      </c>
      <c r="AW46">
        <v>102.14</v>
      </c>
      <c r="AX46">
        <v>101.29</v>
      </c>
      <c r="AY46">
        <v>102.73</v>
      </c>
      <c r="AZ46">
        <v>105.17</v>
      </c>
      <c r="BA46">
        <v>102.63</v>
      </c>
      <c r="BB46">
        <v>105.97</v>
      </c>
      <c r="BC46">
        <v>105.1</v>
      </c>
      <c r="BD46">
        <v>106.5</v>
      </c>
      <c r="BE46">
        <v>106.36</v>
      </c>
      <c r="BF46">
        <v>104.37</v>
      </c>
      <c r="BG46">
        <v>107.61</v>
      </c>
      <c r="BH46">
        <v>106.34</v>
      </c>
      <c r="BI46">
        <v>105.35</v>
      </c>
      <c r="BJ46">
        <v>104.21</v>
      </c>
      <c r="BK46">
        <v>107.39</v>
      </c>
      <c r="BL46">
        <v>107.6</v>
      </c>
      <c r="BM46">
        <v>107.51</v>
      </c>
      <c r="BN46">
        <v>106.8</v>
      </c>
      <c r="BO46">
        <v>103.09</v>
      </c>
      <c r="BP46">
        <v>101.23</v>
      </c>
      <c r="BQ46">
        <v>100.39</v>
      </c>
      <c r="BR46">
        <v>102.73</v>
      </c>
      <c r="BS46">
        <v>102.28</v>
      </c>
      <c r="BT46">
        <v>101.48</v>
      </c>
      <c r="BU46">
        <v>101.94</v>
      </c>
      <c r="BV46">
        <v>100.75</v>
      </c>
      <c r="BW46">
        <v>98.11</v>
      </c>
      <c r="BX46">
        <v>99.65</v>
      </c>
      <c r="BY46">
        <v>98.56</v>
      </c>
      <c r="BZ46">
        <v>99.41</v>
      </c>
      <c r="CA46">
        <v>97.99</v>
      </c>
      <c r="CB46">
        <v>97.6</v>
      </c>
      <c r="CC46">
        <v>94.35</v>
      </c>
      <c r="CD46">
        <v>93.33</v>
      </c>
    </row>
    <row r="47" spans="1:89" x14ac:dyDescent="0.25">
      <c r="A47" t="s">
        <v>101</v>
      </c>
      <c r="B47" s="2">
        <v>44859</v>
      </c>
      <c r="C47" s="2">
        <v>44951</v>
      </c>
      <c r="D47">
        <v>0.10580000000000001</v>
      </c>
      <c r="E47">
        <v>2</v>
      </c>
      <c r="F47">
        <v>2</v>
      </c>
      <c r="G47">
        <v>2.9057750759878431E-2</v>
      </c>
      <c r="H47">
        <v>15</v>
      </c>
      <c r="I47">
        <v>0.17434650455927059</v>
      </c>
      <c r="J47">
        <v>60</v>
      </c>
      <c r="K47">
        <v>0.25835866261398183</v>
      </c>
      <c r="M47" s="23">
        <f t="shared" si="4"/>
        <v>3.2642812303829177E-2</v>
      </c>
      <c r="N47" s="23">
        <v>2.9057750759878431E-2</v>
      </c>
      <c r="O47" s="23">
        <f t="shared" si="1"/>
        <v>0.15428833066952458</v>
      </c>
      <c r="P47" s="23">
        <f t="shared" si="2"/>
        <v>0.16672944130571249</v>
      </c>
      <c r="Q47" s="23">
        <f t="shared" si="3"/>
        <v>0.12984802431610951</v>
      </c>
      <c r="R47" s="23"/>
      <c r="S47">
        <v>79.650000000000006</v>
      </c>
      <c r="T47">
        <v>82.25</v>
      </c>
      <c r="U47">
        <v>79.86</v>
      </c>
      <c r="V47">
        <v>83.35</v>
      </c>
      <c r="W47">
        <v>81.349999999999994</v>
      </c>
      <c r="X47">
        <v>82.22</v>
      </c>
      <c r="Y47">
        <v>79.44</v>
      </c>
      <c r="Z47">
        <v>80.09</v>
      </c>
      <c r="AA47">
        <v>84.72</v>
      </c>
      <c r="AB47">
        <v>85.54</v>
      </c>
      <c r="AC47">
        <v>86.45</v>
      </c>
      <c r="AD47">
        <v>84.37</v>
      </c>
      <c r="AE47">
        <v>93.33</v>
      </c>
      <c r="AF47">
        <v>96.31</v>
      </c>
      <c r="AG47">
        <v>94.14</v>
      </c>
      <c r="AH47">
        <v>96.59</v>
      </c>
      <c r="AI47">
        <v>91.48</v>
      </c>
      <c r="AJ47">
        <v>92.51</v>
      </c>
      <c r="AK47">
        <v>92.9</v>
      </c>
      <c r="AL47">
        <v>91.1</v>
      </c>
      <c r="AM47">
        <v>92.93</v>
      </c>
      <c r="AN47">
        <v>94.03</v>
      </c>
      <c r="AO47">
        <v>92.59</v>
      </c>
      <c r="AP47">
        <v>90.22</v>
      </c>
      <c r="AQ47">
        <v>89.19</v>
      </c>
      <c r="AR47">
        <v>93.45</v>
      </c>
      <c r="AS47">
        <v>92.29</v>
      </c>
      <c r="AT47">
        <v>92.67</v>
      </c>
      <c r="AU47">
        <v>93.39</v>
      </c>
      <c r="AV47">
        <v>90.39</v>
      </c>
      <c r="AW47">
        <v>91.36</v>
      </c>
      <c r="AX47">
        <v>94.79</v>
      </c>
      <c r="AY47">
        <v>92.41</v>
      </c>
      <c r="AZ47">
        <v>94.59</v>
      </c>
      <c r="BA47">
        <v>96.51</v>
      </c>
      <c r="BB47">
        <v>94.15</v>
      </c>
      <c r="BC47">
        <v>88.52</v>
      </c>
      <c r="BD47">
        <v>89.02</v>
      </c>
      <c r="BE47">
        <v>88.4</v>
      </c>
      <c r="BF47">
        <v>87.79</v>
      </c>
      <c r="BG47">
        <v>89.75</v>
      </c>
      <c r="BH47">
        <v>86.11</v>
      </c>
      <c r="BI47">
        <v>86.56</v>
      </c>
      <c r="BJ47">
        <v>84.76</v>
      </c>
      <c r="BK47">
        <v>84.24</v>
      </c>
      <c r="BL47">
        <v>87.49</v>
      </c>
      <c r="BM47">
        <v>87.35</v>
      </c>
      <c r="BN47">
        <v>85.93</v>
      </c>
      <c r="BO47">
        <v>87.42</v>
      </c>
      <c r="BP47">
        <v>87.12</v>
      </c>
      <c r="BQ47">
        <v>91.24</v>
      </c>
      <c r="BR47">
        <v>93.21</v>
      </c>
      <c r="BS47">
        <v>94.78</v>
      </c>
      <c r="BT47">
        <v>96.34</v>
      </c>
      <c r="BU47">
        <v>96.14</v>
      </c>
      <c r="BV47">
        <v>97.44</v>
      </c>
      <c r="BW47">
        <v>96.64</v>
      </c>
      <c r="BX47">
        <v>95.91</v>
      </c>
      <c r="BY47">
        <v>93.85</v>
      </c>
      <c r="BZ47">
        <v>97.53</v>
      </c>
      <c r="CA47">
        <v>103.5</v>
      </c>
      <c r="CB47">
        <v>103.02</v>
      </c>
      <c r="CC47">
        <v>103.44</v>
      </c>
    </row>
    <row r="48" spans="1:89" x14ac:dyDescent="0.25">
      <c r="A48" t="s">
        <v>101</v>
      </c>
      <c r="B48" s="2">
        <v>43942</v>
      </c>
      <c r="C48" s="2">
        <v>44033</v>
      </c>
      <c r="D48">
        <v>0.1351</v>
      </c>
      <c r="E48">
        <v>2</v>
      </c>
      <c r="F48">
        <v>2</v>
      </c>
      <c r="G48">
        <v>2.5167250716788759E-2</v>
      </c>
      <c r="H48">
        <v>6</v>
      </c>
      <c r="I48">
        <v>7.2316024211532201E-2</v>
      </c>
      <c r="J48">
        <v>62</v>
      </c>
      <c r="K48">
        <v>0.42943612615482629</v>
      </c>
      <c r="M48" s="23">
        <f t="shared" si="4"/>
        <v>3.0362711308058451E-2</v>
      </c>
      <c r="N48" s="23">
        <v>2.5167250716788759E-2</v>
      </c>
      <c r="O48" s="23">
        <f t="shared" si="1"/>
        <v>-1.2422207700328476E-3</v>
      </c>
      <c r="P48" s="23">
        <f t="shared" si="2"/>
        <v>3.1183325127194768E-3</v>
      </c>
      <c r="Q48" s="23">
        <f t="shared" si="3"/>
        <v>-2.6441541892322454E-2</v>
      </c>
      <c r="R48" s="23"/>
      <c r="S48">
        <v>60.93</v>
      </c>
      <c r="T48">
        <v>62.78</v>
      </c>
      <c r="U48">
        <v>61.2</v>
      </c>
      <c r="V48">
        <v>62</v>
      </c>
      <c r="W48">
        <v>63.75</v>
      </c>
      <c r="X48">
        <v>63.19</v>
      </c>
      <c r="Y48">
        <v>67.319999999999993</v>
      </c>
      <c r="Z48">
        <v>62.54</v>
      </c>
      <c r="AA48">
        <v>57.85</v>
      </c>
      <c r="AB48">
        <v>58.58</v>
      </c>
      <c r="AC48">
        <v>59.44</v>
      </c>
      <c r="AD48">
        <v>60.5</v>
      </c>
      <c r="AE48">
        <v>62.43</v>
      </c>
      <c r="AF48">
        <v>65.09</v>
      </c>
      <c r="AG48">
        <v>63.11</v>
      </c>
      <c r="AH48">
        <v>61.3</v>
      </c>
      <c r="AI48">
        <v>59.73</v>
      </c>
      <c r="AJ48">
        <v>61.39</v>
      </c>
      <c r="AK48">
        <v>56.89</v>
      </c>
      <c r="AL48">
        <v>60.65</v>
      </c>
      <c r="AM48">
        <v>61.12</v>
      </c>
      <c r="AN48">
        <v>63.53</v>
      </c>
      <c r="AO48">
        <v>61.74</v>
      </c>
      <c r="AP48">
        <v>62.75</v>
      </c>
      <c r="AQ48">
        <v>64.849999999999994</v>
      </c>
      <c r="AR48">
        <v>67.59</v>
      </c>
      <c r="AS48">
        <v>64.56</v>
      </c>
      <c r="AT48">
        <v>67.02</v>
      </c>
      <c r="AU48">
        <v>67.16</v>
      </c>
      <c r="AV48">
        <v>69.45</v>
      </c>
      <c r="AW48">
        <v>72.319999999999993</v>
      </c>
      <c r="AX48">
        <v>73.19</v>
      </c>
      <c r="AY48">
        <v>76.760000000000005</v>
      </c>
      <c r="AZ48">
        <v>74.900000000000006</v>
      </c>
      <c r="BA48">
        <v>74.864999999999995</v>
      </c>
      <c r="BB48">
        <v>76.28</v>
      </c>
      <c r="BC48">
        <v>70.81</v>
      </c>
      <c r="BD48">
        <v>71.75</v>
      </c>
      <c r="BE48">
        <v>74.569999999999993</v>
      </c>
      <c r="BF48">
        <v>77.03</v>
      </c>
      <c r="BG48">
        <v>78.42</v>
      </c>
      <c r="BH48">
        <v>79.61</v>
      </c>
      <c r="BI48">
        <v>82.75</v>
      </c>
      <c r="BJ48">
        <v>83.85</v>
      </c>
      <c r="BK48">
        <v>83.74</v>
      </c>
      <c r="BL48">
        <v>81.36</v>
      </c>
      <c r="BM48">
        <v>84.83</v>
      </c>
      <c r="BN48">
        <v>81.849999999999994</v>
      </c>
      <c r="BO48">
        <v>82.83</v>
      </c>
      <c r="BP48">
        <v>84.51</v>
      </c>
      <c r="BQ48">
        <v>82.91</v>
      </c>
      <c r="BR48">
        <v>84.58</v>
      </c>
      <c r="BS48">
        <v>88.13</v>
      </c>
      <c r="BT48">
        <v>86.34</v>
      </c>
      <c r="BU48">
        <v>87.75</v>
      </c>
      <c r="BV48">
        <v>88.46</v>
      </c>
      <c r="BW48">
        <v>87.38</v>
      </c>
      <c r="BX48">
        <v>86.85</v>
      </c>
      <c r="BY48">
        <v>86.61</v>
      </c>
      <c r="BZ48">
        <v>86.53</v>
      </c>
      <c r="CA48">
        <v>86.1</v>
      </c>
      <c r="CB48">
        <v>86.42</v>
      </c>
      <c r="CC48">
        <v>89.74</v>
      </c>
      <c r="CD48">
        <v>89.72</v>
      </c>
    </row>
    <row r="49" spans="1:92" x14ac:dyDescent="0.25">
      <c r="A49" t="s">
        <v>101</v>
      </c>
      <c r="B49" s="2">
        <v>42214</v>
      </c>
      <c r="C49" s="2">
        <v>42304</v>
      </c>
      <c r="D49">
        <v>0.16739999999999999</v>
      </c>
      <c r="E49">
        <v>3</v>
      </c>
      <c r="F49">
        <v>4</v>
      </c>
      <c r="G49">
        <v>2.5534132360604578E-2</v>
      </c>
      <c r="H49">
        <v>8</v>
      </c>
      <c r="I49">
        <v>5.2110474205314151E-3</v>
      </c>
      <c r="J49">
        <v>34</v>
      </c>
      <c r="K49">
        <v>6.2532569046376994E-3</v>
      </c>
      <c r="M49" s="23">
        <f t="shared" si="4"/>
        <v>3.1166039763568073E-2</v>
      </c>
      <c r="N49" s="23">
        <v>2.5534132360604578E-2</v>
      </c>
      <c r="O49" s="23">
        <f t="shared" si="1"/>
        <v>-6.0428055366903509E-2</v>
      </c>
      <c r="P49" s="23">
        <f t="shared" si="2"/>
        <v>-5.9108006448146046E-2</v>
      </c>
      <c r="Q49" s="23">
        <f t="shared" si="3"/>
        <v>-8.7545596664929629E-2</v>
      </c>
      <c r="R49" s="23"/>
      <c r="S49">
        <v>18.61</v>
      </c>
      <c r="T49">
        <v>19.190000000000001</v>
      </c>
      <c r="U49">
        <v>19.260000000000002</v>
      </c>
      <c r="V49">
        <v>18.82</v>
      </c>
      <c r="W49">
        <v>18.7</v>
      </c>
      <c r="X49">
        <v>18.95</v>
      </c>
      <c r="Y49">
        <v>18.899999999999999</v>
      </c>
      <c r="Z49">
        <v>18.93</v>
      </c>
      <c r="AA49">
        <v>19.29</v>
      </c>
      <c r="AB49">
        <v>18.920000000000002</v>
      </c>
      <c r="AC49">
        <v>18.87</v>
      </c>
      <c r="AD49">
        <v>18.57</v>
      </c>
      <c r="AE49">
        <v>18.649999999999999</v>
      </c>
      <c r="AF49">
        <v>18.75</v>
      </c>
      <c r="AG49">
        <v>18.45</v>
      </c>
      <c r="AH49">
        <v>18.25</v>
      </c>
      <c r="AI49">
        <v>17.75</v>
      </c>
      <c r="AJ49">
        <v>17.260000000000002</v>
      </c>
      <c r="AK49">
        <v>16.79</v>
      </c>
      <c r="AL49">
        <v>16.78</v>
      </c>
      <c r="AM49">
        <v>17.510000000000002</v>
      </c>
      <c r="AN49">
        <v>17.989999999999998</v>
      </c>
      <c r="AO49">
        <v>18.02</v>
      </c>
      <c r="AP49">
        <v>18.04</v>
      </c>
      <c r="AQ49">
        <v>17.559999999999999</v>
      </c>
      <c r="AR49">
        <v>17.809999999999999</v>
      </c>
      <c r="AS49">
        <v>18.010000000000002</v>
      </c>
      <c r="AT49">
        <v>17.62</v>
      </c>
      <c r="AU49">
        <v>18.11</v>
      </c>
      <c r="AV49">
        <v>17.77</v>
      </c>
      <c r="AW49">
        <v>17.89</v>
      </c>
      <c r="AX49">
        <v>17.89</v>
      </c>
      <c r="AY49">
        <v>17.93</v>
      </c>
      <c r="AZ49">
        <v>18.97</v>
      </c>
      <c r="BA49">
        <v>19.309999999999999</v>
      </c>
      <c r="BB49">
        <v>18.86</v>
      </c>
      <c r="BC49">
        <v>18.43</v>
      </c>
      <c r="BD49">
        <v>18.03</v>
      </c>
      <c r="BE49">
        <v>17.54</v>
      </c>
      <c r="BF49">
        <v>17.329999999999998</v>
      </c>
      <c r="BG49">
        <v>17.350000000000001</v>
      </c>
      <c r="BH49">
        <v>17.32</v>
      </c>
      <c r="BI49">
        <v>16.96</v>
      </c>
      <c r="BJ49">
        <v>17.13</v>
      </c>
      <c r="BK49">
        <v>18.010000000000002</v>
      </c>
      <c r="BL49">
        <v>17.8</v>
      </c>
      <c r="BM49">
        <v>18.22</v>
      </c>
      <c r="BN49">
        <v>18.7</v>
      </c>
      <c r="BO49">
        <v>18.850000000000001</v>
      </c>
      <c r="BP49">
        <v>19.02</v>
      </c>
      <c r="BQ49">
        <v>19.09</v>
      </c>
      <c r="BR49">
        <v>18.68</v>
      </c>
      <c r="BS49">
        <v>18.54</v>
      </c>
      <c r="BT49">
        <v>18.170000000000002</v>
      </c>
      <c r="BU49">
        <v>18.600000000000001</v>
      </c>
      <c r="BV49">
        <v>18.5</v>
      </c>
      <c r="BW49">
        <v>18.21</v>
      </c>
      <c r="BX49">
        <v>18.239999999999998</v>
      </c>
      <c r="BY49">
        <v>18.29</v>
      </c>
      <c r="BZ49">
        <v>18.600000000000001</v>
      </c>
      <c r="CA49">
        <v>18.63</v>
      </c>
      <c r="CB49">
        <v>19.05</v>
      </c>
      <c r="CC49">
        <v>18.75</v>
      </c>
      <c r="CD49">
        <v>18.54</v>
      </c>
    </row>
    <row r="50" spans="1:92" x14ac:dyDescent="0.25">
      <c r="A50" t="s">
        <v>101</v>
      </c>
      <c r="B50" s="2">
        <v>42124</v>
      </c>
      <c r="C50" s="2">
        <v>42214</v>
      </c>
      <c r="D50">
        <v>0.3821</v>
      </c>
      <c r="E50">
        <v>2</v>
      </c>
      <c r="F50">
        <v>3</v>
      </c>
      <c r="G50">
        <v>2.3645320197044351E-2</v>
      </c>
      <c r="H50">
        <v>19</v>
      </c>
      <c r="I50">
        <v>4.3842364532019729E-2</v>
      </c>
      <c r="J50">
        <v>21</v>
      </c>
      <c r="K50">
        <v>4.4827586206896558E-2</v>
      </c>
      <c r="M50" s="23">
        <f t="shared" si="4"/>
        <v>0.11232876712328771</v>
      </c>
      <c r="N50" s="23">
        <v>2.3645320197044351E-2</v>
      </c>
      <c r="O50" s="23">
        <f t="shared" si="1"/>
        <v>6.3968065228469415E-2</v>
      </c>
      <c r="P50" s="23">
        <f t="shared" si="2"/>
        <v>0.15890410958904103</v>
      </c>
      <c r="Q50" s="23">
        <f t="shared" si="3"/>
        <v>4.1871921182265903E-2</v>
      </c>
      <c r="R50" s="23"/>
      <c r="S50">
        <v>18.25</v>
      </c>
      <c r="T50">
        <v>20.3</v>
      </c>
      <c r="U50">
        <v>20.28</v>
      </c>
      <c r="V50">
        <v>19.82</v>
      </c>
      <c r="W50">
        <v>19.91</v>
      </c>
      <c r="X50">
        <v>20.05</v>
      </c>
      <c r="Y50">
        <v>20.51</v>
      </c>
      <c r="Z50">
        <v>20.68</v>
      </c>
      <c r="AA50">
        <v>20.45</v>
      </c>
      <c r="AB50">
        <v>20.420000000000002</v>
      </c>
      <c r="AC50">
        <v>20.72</v>
      </c>
      <c r="AD50">
        <v>20.63</v>
      </c>
      <c r="AE50">
        <v>20.72</v>
      </c>
      <c r="AF50">
        <v>20.71</v>
      </c>
      <c r="AG50">
        <v>20.69</v>
      </c>
      <c r="AH50">
        <v>20.8</v>
      </c>
      <c r="AI50">
        <v>20.71</v>
      </c>
      <c r="AJ50">
        <v>20.56</v>
      </c>
      <c r="AK50">
        <v>21.15</v>
      </c>
      <c r="AL50">
        <v>21.19</v>
      </c>
      <c r="AM50">
        <v>21.15</v>
      </c>
      <c r="AN50">
        <v>21.21</v>
      </c>
      <c r="AO50">
        <v>20.94</v>
      </c>
      <c r="AP50">
        <v>21.06</v>
      </c>
      <c r="AQ50">
        <v>20.75</v>
      </c>
      <c r="AR50">
        <v>21.16</v>
      </c>
      <c r="AS50">
        <v>20.83</v>
      </c>
      <c r="AT50">
        <v>20.85</v>
      </c>
      <c r="AU50">
        <v>21.13</v>
      </c>
      <c r="AV50">
        <v>21.21</v>
      </c>
      <c r="AW50">
        <v>21.02</v>
      </c>
      <c r="AX50">
        <v>20.83</v>
      </c>
      <c r="AY50">
        <v>20.84</v>
      </c>
      <c r="AZ50">
        <v>20.91</v>
      </c>
      <c r="BA50">
        <v>21.07</v>
      </c>
      <c r="BB50">
        <v>20.76</v>
      </c>
      <c r="BC50">
        <v>20.62</v>
      </c>
      <c r="BD50">
        <v>20.49</v>
      </c>
      <c r="BE50">
        <v>20.13</v>
      </c>
      <c r="BF50">
        <v>20.07</v>
      </c>
      <c r="BG50">
        <v>19.71</v>
      </c>
      <c r="BH50">
        <v>19.239999999999998</v>
      </c>
      <c r="BI50">
        <v>19.29</v>
      </c>
      <c r="BJ50">
        <v>19.350000000000001</v>
      </c>
      <c r="BK50">
        <v>19.43</v>
      </c>
      <c r="BL50">
        <v>19.38</v>
      </c>
      <c r="BM50">
        <v>19.36</v>
      </c>
      <c r="BN50">
        <v>19.04</v>
      </c>
      <c r="BO50">
        <v>19.13</v>
      </c>
      <c r="BP50">
        <v>19.34</v>
      </c>
      <c r="BQ50">
        <v>19.53</v>
      </c>
      <c r="BR50">
        <v>19.53</v>
      </c>
      <c r="BS50">
        <v>19.260000000000002</v>
      </c>
      <c r="BT50">
        <v>19.29</v>
      </c>
      <c r="BU50">
        <v>19.21</v>
      </c>
      <c r="BV50">
        <v>18.93</v>
      </c>
      <c r="BW50">
        <v>18.989999999999998</v>
      </c>
      <c r="BX50">
        <v>18.600000000000001</v>
      </c>
      <c r="BY50">
        <v>18.82</v>
      </c>
      <c r="BZ50">
        <v>18.36</v>
      </c>
      <c r="CA50">
        <v>18.29</v>
      </c>
      <c r="CB50">
        <v>18.559999999999999</v>
      </c>
      <c r="CC50">
        <v>18.61</v>
      </c>
    </row>
    <row r="51" spans="1:92" x14ac:dyDescent="0.25">
      <c r="A51" t="s">
        <v>102</v>
      </c>
      <c r="B51" s="2">
        <v>45232</v>
      </c>
      <c r="C51" s="2">
        <v>45335</v>
      </c>
      <c r="D51">
        <v>0.1221</v>
      </c>
      <c r="E51">
        <v>2</v>
      </c>
      <c r="F51">
        <v>5</v>
      </c>
      <c r="G51">
        <v>1.7884240190765292E-2</v>
      </c>
      <c r="H51">
        <v>20</v>
      </c>
      <c r="I51">
        <v>0.1738564925211358</v>
      </c>
      <c r="J51">
        <v>67</v>
      </c>
      <c r="K51">
        <v>0.37578582267504879</v>
      </c>
      <c r="M51" s="23">
        <f t="shared" si="4"/>
        <v>7.6420487691051364E-2</v>
      </c>
      <c r="N51" s="23">
        <v>1.7884240190765292E-2</v>
      </c>
      <c r="O51" s="23">
        <f t="shared" si="1"/>
        <v>0.18831159539372816</v>
      </c>
      <c r="P51" s="23">
        <f t="shared" si="2"/>
        <v>0.26356317815890801</v>
      </c>
      <c r="Q51" s="23">
        <f t="shared" si="3"/>
        <v>0.17385649252113583</v>
      </c>
      <c r="R51" s="23"/>
      <c r="S51">
        <v>85.71</v>
      </c>
      <c r="T51">
        <v>92.26</v>
      </c>
      <c r="U51">
        <v>91.02</v>
      </c>
      <c r="V51">
        <v>91.37</v>
      </c>
      <c r="W51">
        <v>91.98</v>
      </c>
      <c r="X51">
        <v>90.61</v>
      </c>
      <c r="Y51">
        <v>95.52</v>
      </c>
      <c r="Z51">
        <v>94.01</v>
      </c>
      <c r="AA51">
        <v>100.56</v>
      </c>
      <c r="AB51">
        <v>102.84</v>
      </c>
      <c r="AC51">
        <v>103.13</v>
      </c>
      <c r="AD51">
        <v>102.86</v>
      </c>
      <c r="AE51">
        <v>105.27</v>
      </c>
      <c r="AF51">
        <v>102.38</v>
      </c>
      <c r="AG51">
        <v>103.19</v>
      </c>
      <c r="AH51">
        <v>103.87</v>
      </c>
      <c r="AI51">
        <v>104.74</v>
      </c>
      <c r="AJ51">
        <v>103.65</v>
      </c>
      <c r="AK51">
        <v>104.51</v>
      </c>
      <c r="AL51">
        <v>104.4</v>
      </c>
      <c r="AM51">
        <v>108.3</v>
      </c>
      <c r="AN51">
        <v>106.88</v>
      </c>
      <c r="AO51">
        <v>104.91</v>
      </c>
      <c r="AP51">
        <v>105.01</v>
      </c>
      <c r="AQ51">
        <v>106.2</v>
      </c>
      <c r="AR51">
        <v>106.99</v>
      </c>
      <c r="AS51">
        <v>110.06</v>
      </c>
      <c r="AT51">
        <v>110.18</v>
      </c>
      <c r="AU51">
        <v>113.42</v>
      </c>
      <c r="AV51">
        <v>119.25</v>
      </c>
      <c r="AW51">
        <v>118.35</v>
      </c>
      <c r="AX51">
        <v>118.97</v>
      </c>
      <c r="AY51">
        <v>119.23</v>
      </c>
      <c r="AZ51">
        <v>115.6</v>
      </c>
      <c r="BA51">
        <v>119.63</v>
      </c>
      <c r="BB51">
        <v>120.01</v>
      </c>
      <c r="BC51">
        <v>121.47</v>
      </c>
      <c r="BD51">
        <v>121.6</v>
      </c>
      <c r="BE51">
        <v>121.43</v>
      </c>
      <c r="BF51">
        <v>119.82</v>
      </c>
      <c r="BG51">
        <v>114.04</v>
      </c>
      <c r="BH51">
        <v>110.16</v>
      </c>
      <c r="BI51">
        <v>109.04</v>
      </c>
      <c r="BJ51">
        <v>109.93</v>
      </c>
      <c r="BK51">
        <v>112.87</v>
      </c>
      <c r="BL51">
        <v>112.61</v>
      </c>
      <c r="BM51">
        <v>112.94</v>
      </c>
      <c r="BN51">
        <v>112.07</v>
      </c>
      <c r="BO51">
        <v>111.79</v>
      </c>
      <c r="BP51">
        <v>112.73</v>
      </c>
      <c r="BQ51">
        <v>111.62</v>
      </c>
      <c r="BR51">
        <v>116.02</v>
      </c>
      <c r="BS51">
        <v>120.34</v>
      </c>
      <c r="BT51">
        <v>120.87</v>
      </c>
      <c r="BU51">
        <v>123.29</v>
      </c>
      <c r="BV51">
        <v>123.19</v>
      </c>
      <c r="BW51">
        <v>123.43</v>
      </c>
      <c r="BX51">
        <v>120.39</v>
      </c>
      <c r="BY51">
        <v>122.99</v>
      </c>
      <c r="BZ51">
        <v>121.96</v>
      </c>
      <c r="CA51">
        <v>117.7</v>
      </c>
      <c r="CB51">
        <v>117.99</v>
      </c>
      <c r="CC51">
        <v>119.44</v>
      </c>
      <c r="CD51">
        <v>119.61</v>
      </c>
      <c r="CE51">
        <v>118.57</v>
      </c>
      <c r="CF51">
        <v>119.88</v>
      </c>
      <c r="CG51">
        <v>124.75</v>
      </c>
      <c r="CH51">
        <v>126.93</v>
      </c>
      <c r="CI51">
        <v>126.12</v>
      </c>
      <c r="CJ51">
        <v>124.09</v>
      </c>
    </row>
    <row r="52" spans="1:92" x14ac:dyDescent="0.25">
      <c r="A52" t="s">
        <v>102</v>
      </c>
      <c r="B52" s="2">
        <v>43034</v>
      </c>
      <c r="C52" s="2">
        <v>43137</v>
      </c>
      <c r="D52">
        <v>0.1799</v>
      </c>
      <c r="E52">
        <v>2</v>
      </c>
      <c r="F52">
        <v>2</v>
      </c>
      <c r="G52">
        <v>6.1919504643961534E-3</v>
      </c>
      <c r="H52">
        <v>7</v>
      </c>
      <c r="I52">
        <v>1.547987616099071E-2</v>
      </c>
      <c r="J52">
        <v>59</v>
      </c>
      <c r="K52">
        <v>8.3591331269349936E-2</v>
      </c>
      <c r="M52" s="23">
        <f t="shared" si="4"/>
        <v>9.3749999999999112E-3</v>
      </c>
      <c r="N52" s="23">
        <v>6.1919504643961534E-3</v>
      </c>
      <c r="O52" s="23">
        <f t="shared" si="1"/>
        <v>3.0768051069214185E-3</v>
      </c>
      <c r="P52" s="23">
        <f t="shared" si="2"/>
        <v>6.2500000000000888E-3</v>
      </c>
      <c r="Q52" s="23">
        <f t="shared" si="3"/>
        <v>-3.0959752321979665E-3</v>
      </c>
      <c r="R52" s="23"/>
      <c r="S52">
        <v>32</v>
      </c>
      <c r="T52">
        <v>32.299999999999997</v>
      </c>
      <c r="U52">
        <v>32.1</v>
      </c>
      <c r="V52">
        <v>32.75</v>
      </c>
      <c r="W52">
        <v>31.625</v>
      </c>
      <c r="X52">
        <v>31.8</v>
      </c>
      <c r="Y52">
        <v>32.4</v>
      </c>
      <c r="Z52">
        <v>32.799999999999997</v>
      </c>
      <c r="AA52">
        <v>32.549999999999997</v>
      </c>
      <c r="AB52">
        <v>32.5</v>
      </c>
      <c r="AC52">
        <v>31.3</v>
      </c>
      <c r="AD52">
        <v>31.6</v>
      </c>
      <c r="AE52">
        <v>31.7</v>
      </c>
      <c r="AF52">
        <v>30.95</v>
      </c>
      <c r="AG52">
        <v>30.75</v>
      </c>
      <c r="AH52">
        <v>31.45</v>
      </c>
      <c r="AI52">
        <v>31.25</v>
      </c>
      <c r="AJ52">
        <v>31.7</v>
      </c>
      <c r="AK52">
        <v>32.6</v>
      </c>
      <c r="AL52">
        <v>31.95</v>
      </c>
      <c r="AM52">
        <v>32.200000000000003</v>
      </c>
      <c r="AN52">
        <v>32.1</v>
      </c>
      <c r="AO52">
        <v>32.15</v>
      </c>
      <c r="AP52">
        <v>29.8</v>
      </c>
      <c r="AQ52">
        <v>30.3</v>
      </c>
      <c r="AR52">
        <v>29.9</v>
      </c>
      <c r="AS52">
        <v>28.8</v>
      </c>
      <c r="AT52">
        <v>29.1</v>
      </c>
      <c r="AU52">
        <v>29.15</v>
      </c>
      <c r="AV52">
        <v>30.4</v>
      </c>
      <c r="AW52">
        <v>29.5</v>
      </c>
      <c r="AX52">
        <v>29.85</v>
      </c>
      <c r="AY52">
        <v>29.55</v>
      </c>
      <c r="AZ52">
        <v>29.5</v>
      </c>
      <c r="BA52">
        <v>30</v>
      </c>
      <c r="BB52">
        <v>31.25</v>
      </c>
      <c r="BC52">
        <v>31.45</v>
      </c>
      <c r="BD52">
        <v>31</v>
      </c>
      <c r="BE52">
        <v>31.05</v>
      </c>
      <c r="BF52">
        <v>30.65</v>
      </c>
      <c r="BG52">
        <v>30.85</v>
      </c>
      <c r="BH52">
        <v>30.4</v>
      </c>
      <c r="BI52">
        <v>30.65</v>
      </c>
      <c r="BJ52">
        <v>30.8</v>
      </c>
      <c r="BK52">
        <v>30.45</v>
      </c>
      <c r="BL52">
        <v>31.65</v>
      </c>
      <c r="BM52">
        <v>31.7</v>
      </c>
      <c r="BN52">
        <v>32.25</v>
      </c>
      <c r="BO52">
        <v>32.75</v>
      </c>
      <c r="BP52">
        <v>33.4</v>
      </c>
      <c r="BQ52">
        <v>32.6</v>
      </c>
      <c r="BR52">
        <v>32.35</v>
      </c>
      <c r="BS52">
        <v>32.5</v>
      </c>
      <c r="BT52">
        <v>32.5</v>
      </c>
      <c r="BU52">
        <v>32.299999999999997</v>
      </c>
      <c r="BV52">
        <v>33.450000000000003</v>
      </c>
      <c r="BW52">
        <v>33.950000000000003</v>
      </c>
      <c r="BX52">
        <v>34.549999999999997</v>
      </c>
      <c r="BY52">
        <v>34.575000000000003</v>
      </c>
      <c r="BZ52">
        <v>35</v>
      </c>
      <c r="CA52">
        <v>34.65</v>
      </c>
      <c r="CB52">
        <v>34.049999999999997</v>
      </c>
      <c r="CC52">
        <v>34.5</v>
      </c>
      <c r="CD52">
        <v>34</v>
      </c>
      <c r="CE52">
        <v>33.35</v>
      </c>
      <c r="CF52">
        <v>32.549999999999997</v>
      </c>
      <c r="CG52">
        <v>33</v>
      </c>
      <c r="CH52">
        <v>32.35</v>
      </c>
      <c r="CI52">
        <v>30.9</v>
      </c>
      <c r="CJ52">
        <v>32.65</v>
      </c>
    </row>
    <row r="53" spans="1:92" x14ac:dyDescent="0.25">
      <c r="A53" t="s">
        <v>102</v>
      </c>
      <c r="B53" s="2">
        <v>42768</v>
      </c>
      <c r="C53" s="2">
        <v>42852</v>
      </c>
      <c r="D53">
        <v>0.1429</v>
      </c>
      <c r="E53">
        <v>2</v>
      </c>
      <c r="F53">
        <v>2</v>
      </c>
      <c r="G53">
        <v>1.020408163265321E-2</v>
      </c>
      <c r="H53">
        <v>13</v>
      </c>
      <c r="I53">
        <v>0.13775510204081631</v>
      </c>
      <c r="J53">
        <v>58</v>
      </c>
      <c r="K53">
        <v>0.2959183673469386</v>
      </c>
      <c r="M53" s="23">
        <f t="shared" si="4"/>
        <v>7.7120822622109069E-3</v>
      </c>
      <c r="N53" s="23">
        <v>1.020408163265321E-2</v>
      </c>
      <c r="O53" s="23">
        <f t="shared" si="1"/>
        <v>9.0899625156184938E-2</v>
      </c>
      <c r="P53" s="23">
        <f t="shared" si="2"/>
        <v>8.9974293059125965E-2</v>
      </c>
      <c r="Q53" s="23">
        <f t="shared" si="3"/>
        <v>8.1632653061224372E-2</v>
      </c>
      <c r="R53" s="23"/>
      <c r="S53">
        <v>19.45</v>
      </c>
      <c r="T53">
        <v>19.600000000000001</v>
      </c>
      <c r="U53">
        <v>19.399999999999999</v>
      </c>
      <c r="V53">
        <v>19.649999999999999</v>
      </c>
      <c r="W53">
        <v>19.725000000000001</v>
      </c>
      <c r="X53">
        <v>20.2</v>
      </c>
      <c r="Y53">
        <v>20.95</v>
      </c>
      <c r="Z53">
        <v>21.35</v>
      </c>
      <c r="AA53">
        <v>21.6</v>
      </c>
      <c r="AB53">
        <v>21.8</v>
      </c>
      <c r="AC53">
        <v>21.75</v>
      </c>
      <c r="AD53">
        <v>21.95</v>
      </c>
      <c r="AE53">
        <v>22.15</v>
      </c>
      <c r="AF53">
        <v>22.3</v>
      </c>
      <c r="AG53">
        <v>21.75</v>
      </c>
      <c r="AH53">
        <v>21.75</v>
      </c>
      <c r="AI53">
        <v>21.75</v>
      </c>
      <c r="AJ53">
        <v>21.2</v>
      </c>
      <c r="AK53">
        <v>21.8</v>
      </c>
      <c r="AL53">
        <v>21.55</v>
      </c>
      <c r="AM53">
        <v>21.2</v>
      </c>
      <c r="AN53">
        <v>21.3</v>
      </c>
      <c r="AO53">
        <v>21.35</v>
      </c>
      <c r="AP53">
        <v>21.05</v>
      </c>
      <c r="AQ53">
        <v>21.25</v>
      </c>
      <c r="AR53">
        <v>21.35</v>
      </c>
      <c r="AS53">
        <v>22.05</v>
      </c>
      <c r="AT53">
        <v>21.8</v>
      </c>
      <c r="AU53">
        <v>22.2</v>
      </c>
      <c r="AV53">
        <v>22.425000000000001</v>
      </c>
      <c r="AW53">
        <v>23.35</v>
      </c>
      <c r="AX53">
        <v>23.3</v>
      </c>
      <c r="AY53">
        <v>22.65</v>
      </c>
      <c r="AZ53">
        <v>22.75</v>
      </c>
      <c r="BA53">
        <v>22.8</v>
      </c>
      <c r="BB53">
        <v>22.75</v>
      </c>
      <c r="BC53">
        <v>22.95</v>
      </c>
      <c r="BD53">
        <v>23.05</v>
      </c>
      <c r="BE53">
        <v>22.8</v>
      </c>
      <c r="BF53">
        <v>23</v>
      </c>
      <c r="BG53">
        <v>23.4</v>
      </c>
      <c r="BH53">
        <v>23.35</v>
      </c>
      <c r="BI53">
        <v>23.3</v>
      </c>
      <c r="BJ53">
        <v>23</v>
      </c>
      <c r="BK53">
        <v>23.4</v>
      </c>
      <c r="BL53">
        <v>23.5</v>
      </c>
      <c r="BM53">
        <v>23.25</v>
      </c>
      <c r="BN53">
        <v>23.3</v>
      </c>
      <c r="BO53">
        <v>22.9</v>
      </c>
      <c r="BP53">
        <v>22.55</v>
      </c>
      <c r="BQ53">
        <v>22.85</v>
      </c>
      <c r="BR53">
        <v>23.05</v>
      </c>
      <c r="BS53">
        <v>23.1</v>
      </c>
      <c r="BT53">
        <v>23.9</v>
      </c>
      <c r="BU53">
        <v>23.9</v>
      </c>
      <c r="BV53">
        <v>24.05</v>
      </c>
      <c r="BW53">
        <v>24.25</v>
      </c>
      <c r="BX53">
        <v>24.5</v>
      </c>
      <c r="BY53">
        <v>25.4</v>
      </c>
    </row>
    <row r="54" spans="1:92" x14ac:dyDescent="0.25">
      <c r="A54" t="s">
        <v>103</v>
      </c>
      <c r="B54" s="2">
        <v>44691</v>
      </c>
      <c r="C54" s="2">
        <v>44797</v>
      </c>
      <c r="D54">
        <v>0.1124</v>
      </c>
      <c r="E54">
        <v>2</v>
      </c>
      <c r="F54">
        <v>4</v>
      </c>
      <c r="G54">
        <v>2.6278742374472079E-2</v>
      </c>
      <c r="H54">
        <v>5</v>
      </c>
      <c r="I54">
        <v>1.8144845925230781E-2</v>
      </c>
      <c r="J54">
        <v>5</v>
      </c>
      <c r="K54">
        <v>1.8144845925230781E-2</v>
      </c>
      <c r="M54" s="23">
        <f t="shared" si="4"/>
        <v>1.3957176843774823E-2</v>
      </c>
      <c r="N54" s="23">
        <v>2.6278742374472079E-2</v>
      </c>
      <c r="O54" s="23">
        <f t="shared" si="1"/>
        <v>1.4774122006831864E-2</v>
      </c>
      <c r="P54" s="23">
        <f t="shared" si="2"/>
        <v>2.6962727993656102E-3</v>
      </c>
      <c r="Q54" s="23">
        <f t="shared" si="3"/>
        <v>-1.1105897074925713E-2</v>
      </c>
      <c r="R54" s="23"/>
      <c r="S54">
        <v>63.05</v>
      </c>
      <c r="T54">
        <v>63.93</v>
      </c>
      <c r="U54">
        <v>62.53</v>
      </c>
      <c r="V54">
        <v>63.88</v>
      </c>
      <c r="W54">
        <v>62.25</v>
      </c>
      <c r="X54">
        <v>65.09</v>
      </c>
      <c r="Y54">
        <v>63.58</v>
      </c>
      <c r="Z54">
        <v>58.67</v>
      </c>
      <c r="AA54">
        <v>59.08</v>
      </c>
      <c r="AB54">
        <v>61.83</v>
      </c>
      <c r="AC54">
        <v>57.28</v>
      </c>
      <c r="AD54">
        <v>56.57</v>
      </c>
      <c r="AE54">
        <v>58.25</v>
      </c>
      <c r="AF54">
        <v>62.08</v>
      </c>
      <c r="AG54">
        <v>62.5</v>
      </c>
      <c r="AH54">
        <v>61.92</v>
      </c>
      <c r="AI54">
        <v>63.83</v>
      </c>
      <c r="AJ54">
        <v>62.31</v>
      </c>
      <c r="AK54">
        <v>64.209999999999994</v>
      </c>
      <c r="AL54">
        <v>64.459999999999994</v>
      </c>
      <c r="AM54">
        <v>63.22</v>
      </c>
      <c r="AN54">
        <v>59.88</v>
      </c>
      <c r="AO54">
        <v>58.98</v>
      </c>
      <c r="AP54">
        <v>56.7</v>
      </c>
      <c r="AQ54">
        <v>55.86</v>
      </c>
      <c r="AR54">
        <v>56.18</v>
      </c>
      <c r="AS54">
        <v>53.04</v>
      </c>
      <c r="AT54">
        <v>51.77</v>
      </c>
      <c r="AU54">
        <v>52.85</v>
      </c>
      <c r="AV54">
        <v>51.33</v>
      </c>
      <c r="AW54">
        <v>52.75</v>
      </c>
      <c r="AX54">
        <v>55.72</v>
      </c>
      <c r="AY54">
        <v>56.11</v>
      </c>
      <c r="AZ54">
        <v>53.29</v>
      </c>
      <c r="BA54">
        <v>51.89</v>
      </c>
      <c r="BB54">
        <v>50.95</v>
      </c>
      <c r="BC54">
        <v>49.13</v>
      </c>
      <c r="BD54">
        <v>48.34</v>
      </c>
      <c r="BE54">
        <v>47.15</v>
      </c>
      <c r="BF54">
        <v>48.72</v>
      </c>
      <c r="BG54">
        <v>48.7</v>
      </c>
      <c r="BH54">
        <v>47.82</v>
      </c>
      <c r="BI54">
        <v>47</v>
      </c>
      <c r="BJ54">
        <v>47.11</v>
      </c>
      <c r="BK54">
        <v>47.49</v>
      </c>
      <c r="BL54">
        <v>49.3</v>
      </c>
      <c r="BM54">
        <v>48.73</v>
      </c>
      <c r="BN54">
        <v>49.93</v>
      </c>
      <c r="BO54">
        <v>51.79</v>
      </c>
      <c r="BP54">
        <v>52.6</v>
      </c>
      <c r="BQ54">
        <v>51.79</v>
      </c>
      <c r="BR54">
        <v>51.14</v>
      </c>
      <c r="BS54">
        <v>51.3</v>
      </c>
      <c r="BT54">
        <v>52.03</v>
      </c>
      <c r="BU54">
        <v>52.37</v>
      </c>
      <c r="BV54">
        <v>52.64</v>
      </c>
      <c r="BW54">
        <v>52.92</v>
      </c>
      <c r="BX54">
        <v>52.8</v>
      </c>
      <c r="BY54">
        <v>53.23</v>
      </c>
      <c r="BZ54">
        <v>53.4</v>
      </c>
      <c r="CA54">
        <v>52.99</v>
      </c>
      <c r="CB54">
        <v>53.2</v>
      </c>
      <c r="CC54">
        <v>50.94</v>
      </c>
      <c r="CD54">
        <v>52.15</v>
      </c>
      <c r="CE54">
        <v>52.54</v>
      </c>
      <c r="CF54">
        <v>52.94</v>
      </c>
      <c r="CG54">
        <v>53.25</v>
      </c>
      <c r="CH54">
        <v>54.6</v>
      </c>
      <c r="CI54">
        <v>53.19</v>
      </c>
      <c r="CJ54">
        <v>56.83</v>
      </c>
      <c r="CK54">
        <v>55.85</v>
      </c>
      <c r="CL54">
        <v>54.86</v>
      </c>
      <c r="CM54">
        <v>55.64</v>
      </c>
      <c r="CN54">
        <v>54.88</v>
      </c>
    </row>
    <row r="55" spans="1:92" x14ac:dyDescent="0.25">
      <c r="A55" t="s">
        <v>103</v>
      </c>
      <c r="B55" s="2">
        <v>44140</v>
      </c>
      <c r="C55" s="2">
        <v>44236</v>
      </c>
      <c r="D55">
        <v>0.52170000000000005</v>
      </c>
      <c r="E55">
        <v>2</v>
      </c>
      <c r="F55">
        <v>2</v>
      </c>
      <c r="G55">
        <v>1.101398601398606E-2</v>
      </c>
      <c r="H55">
        <v>20</v>
      </c>
      <c r="I55">
        <v>0.24370629370629371</v>
      </c>
      <c r="J55">
        <v>64</v>
      </c>
      <c r="K55">
        <v>0.64388111888111887</v>
      </c>
      <c r="M55" s="23">
        <f t="shared" si="4"/>
        <v>1.7612524461839564E-2</v>
      </c>
      <c r="N55" s="23">
        <v>1.101398601398606E-2</v>
      </c>
      <c r="O55" s="23">
        <f t="shared" si="1"/>
        <v>0.25191479412196194</v>
      </c>
      <c r="P55" s="23">
        <f t="shared" si="2"/>
        <v>0.26561110122753956</v>
      </c>
      <c r="Q55" s="23">
        <f t="shared" si="3"/>
        <v>0.24370629370629365</v>
      </c>
      <c r="R55" s="23"/>
      <c r="S55">
        <v>56.21</v>
      </c>
      <c r="T55">
        <v>57.2</v>
      </c>
      <c r="U55">
        <v>56.57</v>
      </c>
      <c r="V55">
        <v>56.87</v>
      </c>
      <c r="W55">
        <v>58.53</v>
      </c>
      <c r="X55">
        <v>58.28</v>
      </c>
      <c r="Y55">
        <v>59.48</v>
      </c>
      <c r="Z55">
        <v>60.27</v>
      </c>
      <c r="AA55">
        <v>60.76</v>
      </c>
      <c r="AB55">
        <v>60.83</v>
      </c>
      <c r="AC55">
        <v>63.2</v>
      </c>
      <c r="AD55">
        <v>64.78</v>
      </c>
      <c r="AE55">
        <v>66.459999999999994</v>
      </c>
      <c r="AF55">
        <v>67.02</v>
      </c>
      <c r="AG55">
        <v>66.900000000000006</v>
      </c>
      <c r="AH55">
        <v>66.41</v>
      </c>
      <c r="AI55">
        <v>67.650000000000006</v>
      </c>
      <c r="AJ55">
        <v>68.75</v>
      </c>
      <c r="AK55">
        <v>69.7</v>
      </c>
      <c r="AL55">
        <v>69</v>
      </c>
      <c r="AM55">
        <v>71.14</v>
      </c>
      <c r="AN55">
        <v>72.319999999999993</v>
      </c>
      <c r="AO55">
        <v>73.180000000000007</v>
      </c>
      <c r="AP55">
        <v>70.83</v>
      </c>
      <c r="AQ55">
        <v>68.849999999999994</v>
      </c>
      <c r="AR55">
        <v>70.08</v>
      </c>
      <c r="AS55">
        <v>71.569999999999993</v>
      </c>
      <c r="AT55">
        <v>73.66</v>
      </c>
      <c r="AU55">
        <v>72.099999999999994</v>
      </c>
      <c r="AV55">
        <v>73.349999999999994</v>
      </c>
      <c r="AW55">
        <v>74.569999999999993</v>
      </c>
      <c r="AX55">
        <v>74.599999999999994</v>
      </c>
      <c r="AY55">
        <v>78.11</v>
      </c>
      <c r="AZ55">
        <v>76.900000000000006</v>
      </c>
      <c r="BA55">
        <v>77.83</v>
      </c>
      <c r="BB55">
        <v>78.19</v>
      </c>
      <c r="BC55">
        <v>74.430000000000007</v>
      </c>
      <c r="BD55">
        <v>76.325000000000003</v>
      </c>
      <c r="BE55">
        <v>75.959999999999994</v>
      </c>
      <c r="BF55">
        <v>76.010000000000005</v>
      </c>
      <c r="BG55">
        <v>79.09</v>
      </c>
      <c r="BH55">
        <v>79.39</v>
      </c>
      <c r="BI55">
        <v>83.24</v>
      </c>
      <c r="BJ55">
        <v>82.37</v>
      </c>
      <c r="BK55">
        <v>85.22</v>
      </c>
      <c r="BL55">
        <v>87.21</v>
      </c>
      <c r="BM55">
        <v>87.53</v>
      </c>
      <c r="BN55">
        <v>88.68</v>
      </c>
      <c r="BO55">
        <v>88.27</v>
      </c>
      <c r="BP55">
        <v>92.94</v>
      </c>
      <c r="BQ55">
        <v>91.9</v>
      </c>
      <c r="BR55">
        <v>93.27</v>
      </c>
      <c r="BS55">
        <v>93.87</v>
      </c>
      <c r="BT55">
        <v>91.49</v>
      </c>
      <c r="BU55">
        <v>89.91</v>
      </c>
      <c r="BV55">
        <v>87.23</v>
      </c>
      <c r="BW55">
        <v>87.05</v>
      </c>
      <c r="BX55">
        <v>84.07</v>
      </c>
      <c r="BY55">
        <v>87.28</v>
      </c>
      <c r="BZ55">
        <v>87.82</v>
      </c>
      <c r="CA55">
        <v>86.62</v>
      </c>
      <c r="CB55">
        <v>89.05</v>
      </c>
      <c r="CC55">
        <v>88</v>
      </c>
      <c r="CD55">
        <v>88.73</v>
      </c>
      <c r="CE55">
        <v>94.03</v>
      </c>
    </row>
    <row r="56" spans="1:92" x14ac:dyDescent="0.25">
      <c r="A56" t="s">
        <v>103</v>
      </c>
      <c r="B56" s="2">
        <v>43962</v>
      </c>
      <c r="C56" s="2">
        <v>44056</v>
      </c>
      <c r="D56">
        <v>2.76</v>
      </c>
      <c r="E56">
        <v>3</v>
      </c>
      <c r="F56">
        <v>4</v>
      </c>
      <c r="G56">
        <v>8.7571265678449334E-2</v>
      </c>
      <c r="H56">
        <v>18</v>
      </c>
      <c r="I56">
        <v>0.15165336374002281</v>
      </c>
      <c r="J56">
        <v>60</v>
      </c>
      <c r="K56">
        <v>0.19566704675028501</v>
      </c>
      <c r="M56" s="23">
        <f t="shared" si="4"/>
        <v>0.20998896247240614</v>
      </c>
      <c r="N56" s="23">
        <v>8.7571265678449334E-2</v>
      </c>
      <c r="O56" s="23">
        <f t="shared" si="1"/>
        <v>0.19788363200451428</v>
      </c>
      <c r="P56" s="23">
        <f t="shared" si="2"/>
        <v>0.36644591611479027</v>
      </c>
      <c r="Q56" s="23">
        <f t="shared" si="3"/>
        <v>0.12930444697833526</v>
      </c>
      <c r="R56" s="23"/>
      <c r="S56">
        <v>36.24</v>
      </c>
      <c r="T56">
        <v>43.85</v>
      </c>
      <c r="U56">
        <v>44.77</v>
      </c>
      <c r="V56">
        <v>43.28</v>
      </c>
      <c r="W56">
        <v>40.01</v>
      </c>
      <c r="X56">
        <v>42.36</v>
      </c>
      <c r="Y56">
        <v>45.46</v>
      </c>
      <c r="Z56">
        <v>47.75</v>
      </c>
      <c r="AA56">
        <v>45.28</v>
      </c>
      <c r="AB56">
        <v>44.78</v>
      </c>
      <c r="AC56">
        <v>46.01</v>
      </c>
      <c r="AD56">
        <v>45.85</v>
      </c>
      <c r="AE56">
        <v>46.48</v>
      </c>
      <c r="AF56">
        <v>47.53</v>
      </c>
      <c r="AG56">
        <v>47.28</v>
      </c>
      <c r="AH56">
        <v>47.22</v>
      </c>
      <c r="AI56">
        <v>49.25</v>
      </c>
      <c r="AJ56">
        <v>48.2</v>
      </c>
      <c r="AK56">
        <v>50.5</v>
      </c>
      <c r="AL56">
        <v>48.64</v>
      </c>
      <c r="AM56">
        <v>49.52</v>
      </c>
      <c r="AN56">
        <v>49.65</v>
      </c>
      <c r="AO56">
        <v>45.74</v>
      </c>
      <c r="AP56">
        <v>46.32</v>
      </c>
      <c r="AQ56">
        <v>48.02</v>
      </c>
      <c r="AR56">
        <v>49.07</v>
      </c>
      <c r="AS56">
        <v>48.24</v>
      </c>
      <c r="AT56">
        <v>50.18</v>
      </c>
      <c r="AU56">
        <v>49.15</v>
      </c>
      <c r="AV56">
        <v>50.84</v>
      </c>
      <c r="AW56">
        <v>50.16</v>
      </c>
      <c r="AX56">
        <v>48.48</v>
      </c>
      <c r="AY56">
        <v>50.04</v>
      </c>
      <c r="AZ56">
        <v>48.32</v>
      </c>
      <c r="BA56">
        <v>48.39</v>
      </c>
      <c r="BB56">
        <v>47.22</v>
      </c>
      <c r="BC56">
        <v>43.505000000000003</v>
      </c>
      <c r="BD56">
        <v>44.1</v>
      </c>
      <c r="BE56">
        <v>46.15</v>
      </c>
      <c r="BF56">
        <v>44.44</v>
      </c>
      <c r="BG56">
        <v>43.155000000000001</v>
      </c>
      <c r="BH56">
        <v>44.33</v>
      </c>
      <c r="BI56">
        <v>44.53</v>
      </c>
      <c r="BJ56">
        <v>43.38</v>
      </c>
      <c r="BK56">
        <v>44.02</v>
      </c>
      <c r="BL56">
        <v>45.62</v>
      </c>
      <c r="BM56">
        <v>44.15</v>
      </c>
      <c r="BN56">
        <v>44.84</v>
      </c>
      <c r="BO56">
        <v>46.79</v>
      </c>
      <c r="BP56">
        <v>45.36</v>
      </c>
      <c r="BQ56">
        <v>45.25</v>
      </c>
      <c r="BR56">
        <v>46.17</v>
      </c>
      <c r="BS56">
        <v>44.71</v>
      </c>
      <c r="BT56">
        <v>47.24</v>
      </c>
      <c r="BU56">
        <v>46.66</v>
      </c>
      <c r="BV56">
        <v>49.24</v>
      </c>
      <c r="BW56">
        <v>49.15</v>
      </c>
      <c r="BX56">
        <v>50.72</v>
      </c>
      <c r="BY56">
        <v>51.76</v>
      </c>
      <c r="BZ56">
        <v>51.87</v>
      </c>
      <c r="CA56">
        <v>52.43</v>
      </c>
      <c r="CB56">
        <v>52.26</v>
      </c>
      <c r="CC56">
        <v>51.81</v>
      </c>
      <c r="CD56">
        <v>50.49</v>
      </c>
      <c r="CE56">
        <v>50.96</v>
      </c>
      <c r="CF56">
        <v>52.024999999999999</v>
      </c>
      <c r="CG56">
        <v>49.85</v>
      </c>
    </row>
    <row r="57" spans="1:92" x14ac:dyDescent="0.25">
      <c r="A57" t="s">
        <v>103</v>
      </c>
      <c r="B57" s="2">
        <v>42759</v>
      </c>
      <c r="C57" s="2">
        <v>42857</v>
      </c>
      <c r="D57">
        <v>0.86309999999999998</v>
      </c>
      <c r="E57">
        <v>2</v>
      </c>
      <c r="F57">
        <v>4</v>
      </c>
      <c r="G57">
        <v>1.0958904109589E-2</v>
      </c>
      <c r="H57">
        <v>16</v>
      </c>
      <c r="I57">
        <v>9.5890410958904104E-2</v>
      </c>
      <c r="J57">
        <v>16</v>
      </c>
      <c r="K57">
        <v>9.5890410958904104E-2</v>
      </c>
      <c r="M57" s="23">
        <f t="shared" si="4"/>
        <v>1.2482662968099941E-2</v>
      </c>
      <c r="N57" s="23">
        <v>1.0958904109589E-2</v>
      </c>
      <c r="O57" s="23">
        <f t="shared" si="1"/>
        <v>5.8258585100394035E-2</v>
      </c>
      <c r="P57" s="23">
        <f t="shared" si="2"/>
        <v>6.1026352288488295E-2</v>
      </c>
      <c r="Q57" s="23">
        <f t="shared" si="3"/>
        <v>4.7945205479452052E-2</v>
      </c>
      <c r="R57" s="23"/>
      <c r="S57">
        <v>36.049999999999997</v>
      </c>
      <c r="T57">
        <v>36.5</v>
      </c>
      <c r="U57">
        <v>36.25</v>
      </c>
      <c r="V57">
        <v>36.25</v>
      </c>
      <c r="W57">
        <v>36.1</v>
      </c>
      <c r="X57">
        <v>36.5</v>
      </c>
      <c r="Y57">
        <v>36.35</v>
      </c>
      <c r="Z57">
        <v>36.15</v>
      </c>
      <c r="AA57">
        <v>37.1</v>
      </c>
      <c r="AB57">
        <v>36.6</v>
      </c>
      <c r="AC57">
        <v>36.6</v>
      </c>
      <c r="AD57">
        <v>38.75</v>
      </c>
      <c r="AE57">
        <v>39.549999999999997</v>
      </c>
      <c r="AF57">
        <v>39.65</v>
      </c>
      <c r="AG57">
        <v>39.1</v>
      </c>
      <c r="AH57">
        <v>39.450000000000003</v>
      </c>
      <c r="AI57">
        <v>40</v>
      </c>
      <c r="AJ57">
        <v>39.35</v>
      </c>
      <c r="AK57">
        <v>39</v>
      </c>
      <c r="AL57">
        <v>39.35</v>
      </c>
      <c r="AM57">
        <v>38.25</v>
      </c>
      <c r="AN57">
        <v>37.4</v>
      </c>
      <c r="AO57">
        <v>37.299999999999997</v>
      </c>
      <c r="AP57">
        <v>36.65</v>
      </c>
      <c r="AQ57">
        <v>35.6</v>
      </c>
      <c r="AR57">
        <v>36.4</v>
      </c>
      <c r="AS57">
        <v>35.549999999999997</v>
      </c>
      <c r="AT57">
        <v>35.6</v>
      </c>
      <c r="AU57">
        <v>35.5</v>
      </c>
      <c r="AV57">
        <v>35.549999999999997</v>
      </c>
      <c r="AW57">
        <v>35.450000000000003</v>
      </c>
      <c r="AX57">
        <v>35.75</v>
      </c>
      <c r="AY57">
        <v>35.424999999999997</v>
      </c>
      <c r="AZ57">
        <v>34.6</v>
      </c>
      <c r="BA57">
        <v>33</v>
      </c>
      <c r="BB57">
        <v>33.65</v>
      </c>
      <c r="BC57">
        <v>33.6</v>
      </c>
      <c r="BD57">
        <v>35.15</v>
      </c>
      <c r="BE57">
        <v>36.75</v>
      </c>
      <c r="BF57">
        <v>35.15</v>
      </c>
      <c r="BG57">
        <v>35.9</v>
      </c>
      <c r="BH57">
        <v>37</v>
      </c>
      <c r="BI57">
        <v>38</v>
      </c>
      <c r="BJ57">
        <v>39.4</v>
      </c>
      <c r="BK57">
        <v>39.6</v>
      </c>
      <c r="BL57">
        <v>38.6</v>
      </c>
      <c r="BM57">
        <v>37.35</v>
      </c>
      <c r="BN57">
        <v>36.049999999999997</v>
      </c>
      <c r="BO57">
        <v>34.700000000000003</v>
      </c>
      <c r="BP57">
        <v>34</v>
      </c>
      <c r="BQ57">
        <v>32.799999999999997</v>
      </c>
      <c r="BR57">
        <v>33.299999999999997</v>
      </c>
      <c r="BS57">
        <v>32.950000000000003</v>
      </c>
      <c r="BT57">
        <v>32.450000000000003</v>
      </c>
      <c r="BU57">
        <v>32</v>
      </c>
      <c r="BV57">
        <v>31.3</v>
      </c>
      <c r="BW57">
        <v>31.5</v>
      </c>
      <c r="BX57">
        <v>31.9</v>
      </c>
      <c r="BY57">
        <v>32.200000000000003</v>
      </c>
      <c r="BZ57">
        <v>31.8</v>
      </c>
      <c r="CA57">
        <v>32.75</v>
      </c>
      <c r="CB57">
        <v>32.5</v>
      </c>
      <c r="CC57">
        <v>33.6</v>
      </c>
      <c r="CD57">
        <v>34.049999999999997</v>
      </c>
      <c r="CE57">
        <v>32.75</v>
      </c>
      <c r="CF57">
        <v>33.4</v>
      </c>
      <c r="CG57">
        <v>33.15</v>
      </c>
      <c r="CH57">
        <v>34.1</v>
      </c>
      <c r="CI57">
        <v>28.55</v>
      </c>
    </row>
    <row r="58" spans="1:92" x14ac:dyDescent="0.25">
      <c r="A58" t="s">
        <v>103</v>
      </c>
      <c r="B58" s="2">
        <v>42304</v>
      </c>
      <c r="C58" s="2">
        <v>42395</v>
      </c>
      <c r="D58">
        <v>0.20169999999999999</v>
      </c>
      <c r="E58">
        <v>2</v>
      </c>
      <c r="F58">
        <v>2</v>
      </c>
      <c r="G58">
        <v>2.4337479718766861E-2</v>
      </c>
      <c r="H58">
        <v>18</v>
      </c>
      <c r="I58">
        <v>1.5684153596538821E-2</v>
      </c>
      <c r="J58">
        <v>61</v>
      </c>
      <c r="K58">
        <v>5.6246619794483657E-2</v>
      </c>
      <c r="M58" s="23">
        <f t="shared" si="4"/>
        <v>4.0517726505346026E-2</v>
      </c>
      <c r="N58" s="23">
        <v>2.4337479718766861E-2</v>
      </c>
      <c r="O58" s="23">
        <f t="shared" si="1"/>
        <v>1.4774770453150158E-2</v>
      </c>
      <c r="P58" s="23">
        <f t="shared" si="2"/>
        <v>3.0951041080472749E-2</v>
      </c>
      <c r="Q58" s="23">
        <f t="shared" si="3"/>
        <v>-9.1941590048673968E-3</v>
      </c>
      <c r="R58" s="23"/>
      <c r="S58">
        <v>17.77</v>
      </c>
      <c r="T58">
        <v>18.489999999999998</v>
      </c>
      <c r="U58">
        <v>18.04</v>
      </c>
      <c r="V58">
        <v>18.12</v>
      </c>
      <c r="W58">
        <v>18.3</v>
      </c>
      <c r="X58">
        <v>18.149999999999999</v>
      </c>
      <c r="Y58">
        <v>18.11</v>
      </c>
      <c r="Z58">
        <v>18.350000000000001</v>
      </c>
      <c r="AA58">
        <v>18.73</v>
      </c>
      <c r="AB58">
        <v>18.489999999999998</v>
      </c>
      <c r="AC58">
        <v>18.43</v>
      </c>
      <c r="AD58">
        <v>18.45</v>
      </c>
      <c r="AE58">
        <v>18.510000000000002</v>
      </c>
      <c r="AF58">
        <v>18.350000000000001</v>
      </c>
      <c r="AG58">
        <v>18.38</v>
      </c>
      <c r="AH58">
        <v>18.32</v>
      </c>
      <c r="AI58">
        <v>18.690000000000001</v>
      </c>
      <c r="AJ58">
        <v>18.68</v>
      </c>
      <c r="AK58">
        <v>18.78</v>
      </c>
      <c r="AL58">
        <v>18.64</v>
      </c>
      <c r="AM58">
        <v>18.32</v>
      </c>
      <c r="AN58">
        <v>18.510000000000002</v>
      </c>
      <c r="AO58">
        <v>18.739999999999998</v>
      </c>
      <c r="AP58">
        <v>18.62</v>
      </c>
      <c r="AQ58">
        <v>18.920000000000002</v>
      </c>
      <c r="AR58">
        <v>19.149999999999999</v>
      </c>
      <c r="AS58">
        <v>18.75</v>
      </c>
      <c r="AT58">
        <v>19.12</v>
      </c>
      <c r="AU58">
        <v>18.75</v>
      </c>
      <c r="AV58">
        <v>18.57</v>
      </c>
      <c r="AW58">
        <v>17.88</v>
      </c>
      <c r="AX58">
        <v>18.03</v>
      </c>
      <c r="AY58">
        <v>17.97</v>
      </c>
      <c r="AZ58">
        <v>17.93</v>
      </c>
      <c r="BA58">
        <v>18.190000000000001</v>
      </c>
      <c r="BB58">
        <v>18.53</v>
      </c>
      <c r="BC58">
        <v>18.77</v>
      </c>
      <c r="BD58">
        <v>18.670000000000002</v>
      </c>
      <c r="BE58">
        <v>18.64</v>
      </c>
      <c r="BF58">
        <v>18.86</v>
      </c>
      <c r="BG58">
        <v>18.79</v>
      </c>
      <c r="BH58">
        <v>18.88</v>
      </c>
      <c r="BI58">
        <v>18.71</v>
      </c>
      <c r="BJ58">
        <v>19.05</v>
      </c>
      <c r="BK58">
        <v>19.13</v>
      </c>
      <c r="BL58">
        <v>18.559999999999999</v>
      </c>
      <c r="BM58">
        <v>17.68</v>
      </c>
      <c r="BN58">
        <v>17.7</v>
      </c>
      <c r="BO58">
        <v>17.329999999999998</v>
      </c>
      <c r="BP58">
        <v>16.989999999999998</v>
      </c>
      <c r="BQ58">
        <v>16.420000000000002</v>
      </c>
      <c r="BR58">
        <v>16.57</v>
      </c>
      <c r="BS58">
        <v>16.739999999999998</v>
      </c>
      <c r="BT58">
        <v>16.66</v>
      </c>
      <c r="BU58">
        <v>16.79</v>
      </c>
      <c r="BV58">
        <v>16.489999999999998</v>
      </c>
      <c r="BW58">
        <v>16.57</v>
      </c>
      <c r="BX58">
        <v>16.89</v>
      </c>
      <c r="BY58">
        <v>16.54</v>
      </c>
      <c r="BZ58">
        <v>16.86</v>
      </c>
      <c r="CA58">
        <v>17</v>
      </c>
      <c r="CB58">
        <v>19.53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532CA-C6C9-44D9-9C88-3A1A3F4E116A}">
  <dimension ref="A1:CO58"/>
  <sheetViews>
    <sheetView workbookViewId="0">
      <selection activeCell="Q2" sqref="Q2"/>
    </sheetView>
  </sheetViews>
  <sheetFormatPr defaultRowHeight="15" x14ac:dyDescent="0.25"/>
  <cols>
    <col min="1" max="1" width="15.140625" bestFit="1" customWidth="1"/>
    <col min="2" max="3" width="18.28515625" hidden="1" customWidth="1"/>
    <col min="4" max="4" width="8.140625" hidden="1" customWidth="1"/>
    <col min="5" max="5" width="12.28515625" bestFit="1" customWidth="1"/>
    <col min="6" max="6" width="11.85546875" bestFit="1" customWidth="1"/>
    <col min="7" max="7" width="12" bestFit="1" customWidth="1"/>
    <col min="8" max="8" width="10.28515625" bestFit="1" customWidth="1"/>
    <col min="9" max="9" width="12" bestFit="1" customWidth="1"/>
    <col min="10" max="10" width="19.7109375" bestFit="1" customWidth="1"/>
    <col min="11" max="11" width="19.42578125" bestFit="1" customWidth="1"/>
    <col min="12" max="12" width="11.85546875" customWidth="1"/>
    <col min="13" max="13" width="9.28515625" bestFit="1" customWidth="1"/>
    <col min="14" max="14" width="10.7109375" bestFit="1" customWidth="1"/>
    <col min="15" max="15" width="19.140625" bestFit="1" customWidth="1"/>
    <col min="16" max="17" width="19.140625" customWidth="1"/>
    <col min="18" max="18" width="19" customWidth="1"/>
  </cols>
  <sheetData>
    <row r="1" spans="1:9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 t="s">
        <v>147</v>
      </c>
      <c r="N1" s="24" t="s">
        <v>148</v>
      </c>
      <c r="O1" s="24" t="s">
        <v>149</v>
      </c>
      <c r="P1" s="24" t="s">
        <v>150</v>
      </c>
      <c r="Q1" s="24" t="s">
        <v>155</v>
      </c>
      <c r="R1" s="1"/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  <c r="BK1" s="1" t="s">
        <v>55</v>
      </c>
      <c r="BL1" s="1" t="s">
        <v>56</v>
      </c>
      <c r="BM1" s="1" t="s">
        <v>57</v>
      </c>
      <c r="BN1" s="1" t="s">
        <v>58</v>
      </c>
      <c r="BO1" s="1" t="s">
        <v>59</v>
      </c>
      <c r="BP1" s="1" t="s">
        <v>60</v>
      </c>
      <c r="BQ1" s="1" t="s">
        <v>61</v>
      </c>
      <c r="BR1" s="1" t="s">
        <v>62</v>
      </c>
      <c r="BS1" s="1" t="s">
        <v>63</v>
      </c>
      <c r="BT1" s="1" t="s">
        <v>64</v>
      </c>
      <c r="BU1" s="1" t="s">
        <v>65</v>
      </c>
      <c r="BV1" s="1" t="s">
        <v>66</v>
      </c>
      <c r="BW1" s="1" t="s">
        <v>67</v>
      </c>
      <c r="BX1" s="1" t="s">
        <v>68</v>
      </c>
      <c r="BY1" s="1" t="s">
        <v>69</v>
      </c>
      <c r="BZ1" s="1" t="s">
        <v>70</v>
      </c>
      <c r="CA1" s="1" t="s">
        <v>71</v>
      </c>
      <c r="CB1" s="1" t="s">
        <v>72</v>
      </c>
      <c r="CC1" s="1" t="s">
        <v>73</v>
      </c>
      <c r="CD1" s="1" t="s">
        <v>74</v>
      </c>
      <c r="CE1" s="1" t="s">
        <v>75</v>
      </c>
      <c r="CF1" s="1" t="s">
        <v>76</v>
      </c>
      <c r="CG1" s="1" t="s">
        <v>77</v>
      </c>
      <c r="CH1" s="1" t="s">
        <v>78</v>
      </c>
      <c r="CI1" s="1" t="s">
        <v>79</v>
      </c>
      <c r="CJ1" s="1" t="s">
        <v>80</v>
      </c>
      <c r="CK1" s="1" t="s">
        <v>81</v>
      </c>
      <c r="CL1" s="1" t="s">
        <v>82</v>
      </c>
      <c r="CM1" s="1" t="s">
        <v>83</v>
      </c>
      <c r="CN1" s="1" t="s">
        <v>84</v>
      </c>
      <c r="CO1" s="1" t="s">
        <v>85</v>
      </c>
    </row>
    <row r="2" spans="1:93" x14ac:dyDescent="0.25">
      <c r="A2" t="s">
        <v>86</v>
      </c>
      <c r="B2" s="2">
        <v>42313</v>
      </c>
      <c r="C2" s="2">
        <v>42417</v>
      </c>
      <c r="D2">
        <v>0.27779999999999999</v>
      </c>
      <c r="E2">
        <v>2</v>
      </c>
      <c r="F2">
        <v>6</v>
      </c>
      <c r="G2">
        <v>5.5527383367139901E-2</v>
      </c>
      <c r="H2">
        <v>20</v>
      </c>
      <c r="I2">
        <v>6.9726166328600472E-2</v>
      </c>
      <c r="J2">
        <v>20</v>
      </c>
      <c r="K2">
        <v>6.9726166328600472E-2</v>
      </c>
      <c r="M2" s="23">
        <f t="shared" ref="M2:M19" si="0">(T2-S2)/S2</f>
        <v>0.138568129330254</v>
      </c>
      <c r="N2" s="23">
        <v>1.1141103669561231E-2</v>
      </c>
      <c r="O2" s="23">
        <f xml:space="preserve"> (AM2- T2*(1-G2))/T2*(1-G2)</f>
        <v>0.11829854782368988</v>
      </c>
      <c r="P2" s="23">
        <f>(AM2-S2)/S2</f>
        <v>0.2179561200923788</v>
      </c>
      <c r="Q2" s="23">
        <f>(AM2-T2)/T2</f>
        <v>6.9726166328600472E-2</v>
      </c>
      <c r="R2" s="23"/>
      <c r="S2">
        <v>0.69279999999999997</v>
      </c>
      <c r="T2">
        <v>0.78879999999999995</v>
      </c>
      <c r="U2">
        <v>0.7853</v>
      </c>
      <c r="V2">
        <v>0.77029999999999998</v>
      </c>
      <c r="W2">
        <v>0.76280000000000003</v>
      </c>
      <c r="X2">
        <v>0.76</v>
      </c>
      <c r="Y2">
        <v>0.745</v>
      </c>
      <c r="Z2">
        <v>0.76</v>
      </c>
      <c r="AA2">
        <v>0.76</v>
      </c>
      <c r="AB2">
        <v>0.77580000000000005</v>
      </c>
      <c r="AC2">
        <v>0.77800000000000002</v>
      </c>
      <c r="AD2">
        <v>0.78480000000000005</v>
      </c>
      <c r="AE2">
        <v>0.77300000000000002</v>
      </c>
      <c r="AF2">
        <v>0.77929999999999999</v>
      </c>
      <c r="AG2">
        <v>0.77829999999999999</v>
      </c>
      <c r="AH2">
        <v>0.78480000000000005</v>
      </c>
      <c r="AI2">
        <v>0.79300000000000004</v>
      </c>
      <c r="AJ2">
        <v>0.81879999999999997</v>
      </c>
      <c r="AK2">
        <v>0.8125</v>
      </c>
      <c r="AL2">
        <v>0.81079999999999997</v>
      </c>
      <c r="AM2">
        <v>0.84379999999999999</v>
      </c>
      <c r="AN2">
        <v>0.82779999999999998</v>
      </c>
      <c r="AO2">
        <v>0.83899999999999997</v>
      </c>
      <c r="AP2">
        <v>0.81779999999999997</v>
      </c>
      <c r="AQ2">
        <v>0.82450000000000001</v>
      </c>
      <c r="AR2">
        <v>0.81230000000000002</v>
      </c>
      <c r="AS2">
        <v>0.81430000000000002</v>
      </c>
      <c r="AT2">
        <v>0.82430000000000003</v>
      </c>
      <c r="AU2">
        <v>0.82930000000000004</v>
      </c>
      <c r="AV2">
        <v>0.81679999999999997</v>
      </c>
      <c r="AW2">
        <v>0.80349999999999999</v>
      </c>
      <c r="AX2">
        <v>0.82240000000000002</v>
      </c>
      <c r="AY2">
        <v>0.82330000000000003</v>
      </c>
      <c r="AZ2">
        <v>0.82640000000000002</v>
      </c>
      <c r="BA2">
        <v>0.82930000000000004</v>
      </c>
      <c r="BB2">
        <v>0.82850000000000001</v>
      </c>
      <c r="BC2">
        <v>0.84199999999999997</v>
      </c>
      <c r="BD2">
        <v>0.83479999999999999</v>
      </c>
      <c r="BE2">
        <v>0.82399999999999995</v>
      </c>
      <c r="BF2">
        <v>0.80920000000000003</v>
      </c>
      <c r="BG2">
        <v>0.82230000000000003</v>
      </c>
      <c r="BH2">
        <v>0.7883</v>
      </c>
      <c r="BI2">
        <v>0.75700000000000001</v>
      </c>
      <c r="BJ2">
        <v>0.74080000000000001</v>
      </c>
      <c r="BK2">
        <v>0.74199999999999999</v>
      </c>
      <c r="BL2">
        <v>0.75449999999999995</v>
      </c>
      <c r="BM2">
        <v>0.73150000000000004</v>
      </c>
      <c r="BN2">
        <v>0.71679999999999999</v>
      </c>
      <c r="BO2">
        <v>0.67779999999999996</v>
      </c>
      <c r="BP2">
        <v>0.68320000000000003</v>
      </c>
      <c r="BQ2">
        <v>0.68700000000000006</v>
      </c>
      <c r="BR2">
        <v>0.69499999999999995</v>
      </c>
      <c r="BS2">
        <v>0.71120000000000005</v>
      </c>
      <c r="BT2">
        <v>0.71050000000000002</v>
      </c>
      <c r="BU2">
        <v>0.71750000000000003</v>
      </c>
      <c r="BV2">
        <v>0.70899999999999996</v>
      </c>
      <c r="BW2">
        <v>0.70130000000000003</v>
      </c>
      <c r="BX2">
        <v>0.73229999999999995</v>
      </c>
      <c r="BY2">
        <v>0.73250000000000004</v>
      </c>
      <c r="BZ2">
        <v>0.70150000000000001</v>
      </c>
      <c r="CA2">
        <v>0.70499999999999996</v>
      </c>
      <c r="CB2">
        <v>0.70530000000000004</v>
      </c>
      <c r="CC2">
        <v>0.66069999999999995</v>
      </c>
      <c r="CD2">
        <v>0.63049999999999995</v>
      </c>
      <c r="CE2">
        <v>0.63729999999999998</v>
      </c>
      <c r="CF2">
        <v>0.63580000000000003</v>
      </c>
      <c r="CG2">
        <v>0.63249999999999995</v>
      </c>
      <c r="CH2">
        <v>0.64329999999999998</v>
      </c>
      <c r="CI2">
        <v>0.67479999999999996</v>
      </c>
      <c r="CJ2">
        <v>0.6915</v>
      </c>
    </row>
    <row r="3" spans="1:93" x14ac:dyDescent="0.25">
      <c r="A3" t="s">
        <v>90</v>
      </c>
      <c r="B3" s="2">
        <v>44882</v>
      </c>
      <c r="C3" s="2">
        <v>44973</v>
      </c>
      <c r="D3">
        <v>0.20830000000000001</v>
      </c>
      <c r="E3">
        <v>6</v>
      </c>
      <c r="F3">
        <v>7</v>
      </c>
      <c r="G3">
        <v>1.384909264565428E-2</v>
      </c>
      <c r="H3">
        <v>17</v>
      </c>
      <c r="I3">
        <v>6.8481375358166202E-2</v>
      </c>
      <c r="J3">
        <v>51</v>
      </c>
      <c r="K3">
        <v>0.1868194842406877</v>
      </c>
      <c r="M3" s="23">
        <f t="shared" si="0"/>
        <v>2.3934897079942556E-3</v>
      </c>
      <c r="N3" s="23">
        <v>2.4277505671818932E-2</v>
      </c>
      <c r="O3" s="23">
        <f t="shared" ref="O3:O19" si="1" xml:space="preserve"> (AM3- T3*(1-G3))/T3*(1-G3)</f>
        <v>1.3939860008447331E-2</v>
      </c>
      <c r="P3" s="23">
        <f t="shared" ref="P3:P19" si="2">(AM3-S3)/S3</f>
        <v>2.6807084729535773E-3</v>
      </c>
      <c r="Q3" s="23">
        <f t="shared" ref="Q3:Q19" si="3">(AM3-T3)/T3</f>
        <v>2.8653295128940916E-4</v>
      </c>
      <c r="R3" s="23"/>
      <c r="S3">
        <v>104.45</v>
      </c>
      <c r="T3">
        <v>104.7</v>
      </c>
      <c r="U3">
        <v>105.14</v>
      </c>
      <c r="V3">
        <v>107.04</v>
      </c>
      <c r="W3">
        <v>107.67</v>
      </c>
      <c r="X3">
        <v>105.82</v>
      </c>
      <c r="Y3">
        <v>103.47</v>
      </c>
      <c r="Z3">
        <v>103.25</v>
      </c>
      <c r="AA3">
        <v>109.6</v>
      </c>
      <c r="AB3">
        <v>107.01</v>
      </c>
      <c r="AC3">
        <v>106.71</v>
      </c>
      <c r="AD3">
        <v>106.43</v>
      </c>
      <c r="AE3">
        <v>104.71</v>
      </c>
      <c r="AF3">
        <v>106.11</v>
      </c>
      <c r="AG3">
        <v>108.61</v>
      </c>
      <c r="AH3">
        <v>107.34</v>
      </c>
      <c r="AI3">
        <v>109.37</v>
      </c>
      <c r="AJ3">
        <v>111.87</v>
      </c>
      <c r="AK3">
        <v>109.64</v>
      </c>
      <c r="AL3">
        <v>104.56</v>
      </c>
      <c r="AM3">
        <v>104.73</v>
      </c>
      <c r="AN3">
        <v>103.99</v>
      </c>
      <c r="AO3">
        <v>103.5</v>
      </c>
      <c r="AP3">
        <v>105.9</v>
      </c>
      <c r="AQ3">
        <v>97.6</v>
      </c>
      <c r="AR3">
        <v>97.22</v>
      </c>
      <c r="AS3">
        <v>95.34</v>
      </c>
      <c r="AT3">
        <v>94.224999999999994</v>
      </c>
      <c r="AU3">
        <v>97.14</v>
      </c>
      <c r="AV3">
        <v>97.38</v>
      </c>
      <c r="AW3">
        <v>96.73</v>
      </c>
      <c r="AX3">
        <v>99.31</v>
      </c>
      <c r="AY3">
        <v>97.92</v>
      </c>
      <c r="AZ3">
        <v>104.27</v>
      </c>
      <c r="BA3">
        <v>106.49</v>
      </c>
      <c r="BB3">
        <v>108.04</v>
      </c>
      <c r="BC3">
        <v>110.06</v>
      </c>
      <c r="BD3">
        <v>110.2</v>
      </c>
      <c r="BE3">
        <v>109.97</v>
      </c>
      <c r="BF3">
        <v>109.41</v>
      </c>
      <c r="BG3">
        <v>109.7</v>
      </c>
      <c r="BH3">
        <v>106.16</v>
      </c>
      <c r="BI3">
        <v>109.65</v>
      </c>
      <c r="BJ3">
        <v>114.155</v>
      </c>
      <c r="BK3">
        <v>112.99</v>
      </c>
      <c r="BL3">
        <v>113.95</v>
      </c>
      <c r="BM3">
        <v>115.58</v>
      </c>
      <c r="BN3">
        <v>112.5</v>
      </c>
      <c r="BO3">
        <v>108.2</v>
      </c>
      <c r="BP3">
        <v>111.49</v>
      </c>
      <c r="BQ3">
        <v>119.01</v>
      </c>
      <c r="BR3">
        <v>124.26</v>
      </c>
      <c r="BS3">
        <v>119.98</v>
      </c>
      <c r="BT3">
        <v>117.69</v>
      </c>
      <c r="BU3">
        <v>120.52</v>
      </c>
      <c r="BV3">
        <v>115.95</v>
      </c>
      <c r="BW3">
        <v>116.08</v>
      </c>
      <c r="BX3">
        <v>114.77</v>
      </c>
      <c r="BY3">
        <v>116.53</v>
      </c>
      <c r="BZ3">
        <v>118.44</v>
      </c>
      <c r="CA3">
        <v>119.46</v>
      </c>
      <c r="CB3">
        <v>115.39</v>
      </c>
    </row>
    <row r="4" spans="1:93" x14ac:dyDescent="0.25">
      <c r="A4" t="s">
        <v>91</v>
      </c>
      <c r="B4" s="2">
        <v>42696</v>
      </c>
      <c r="C4" s="2">
        <v>42781</v>
      </c>
      <c r="D4">
        <v>0.17319999999999999</v>
      </c>
      <c r="E4">
        <v>6</v>
      </c>
      <c r="F4">
        <v>6</v>
      </c>
      <c r="G4">
        <v>6.2236716945237101E-2</v>
      </c>
      <c r="H4">
        <v>11</v>
      </c>
      <c r="I4">
        <v>3.9407528196764782E-3</v>
      </c>
      <c r="J4">
        <v>57</v>
      </c>
      <c r="K4">
        <v>0.1088463106400325</v>
      </c>
      <c r="M4" s="23">
        <f t="shared" si="0"/>
        <v>9.6035121415832467E-3</v>
      </c>
      <c r="N4" s="23">
        <v>3.8441284886780859E-3</v>
      </c>
      <c r="O4" s="23">
        <f t="shared" si="1"/>
        <v>5.849073881262877E-2</v>
      </c>
      <c r="P4" s="23">
        <f t="shared" si="2"/>
        <v>9.7407051721771672E-3</v>
      </c>
      <c r="Q4" s="23">
        <f t="shared" si="3"/>
        <v>1.3588802826458628E-4</v>
      </c>
      <c r="R4" s="23"/>
      <c r="S4">
        <v>72.89</v>
      </c>
      <c r="T4">
        <v>73.59</v>
      </c>
      <c r="U4">
        <v>74.2</v>
      </c>
      <c r="V4">
        <v>74.16</v>
      </c>
      <c r="W4">
        <v>74.53</v>
      </c>
      <c r="X4">
        <v>74.239999999999995</v>
      </c>
      <c r="Y4">
        <v>69.010000000000005</v>
      </c>
      <c r="Z4">
        <v>70.11</v>
      </c>
      <c r="AA4">
        <v>70.599999999999994</v>
      </c>
      <c r="AB4">
        <v>71</v>
      </c>
      <c r="AC4">
        <v>72.94</v>
      </c>
      <c r="AD4">
        <v>73.88</v>
      </c>
      <c r="AE4">
        <v>73.14</v>
      </c>
      <c r="AF4">
        <v>72.900000000000006</v>
      </c>
      <c r="AG4">
        <v>73.099999999999994</v>
      </c>
      <c r="AH4">
        <v>72.540000000000006</v>
      </c>
      <c r="AI4">
        <v>73.61</v>
      </c>
      <c r="AJ4">
        <v>72.09</v>
      </c>
      <c r="AK4">
        <v>72.81</v>
      </c>
      <c r="AL4">
        <v>73.400000000000006</v>
      </c>
      <c r="AM4">
        <v>73.599999999999994</v>
      </c>
      <c r="AN4">
        <v>73.45</v>
      </c>
      <c r="AO4">
        <v>73.84</v>
      </c>
      <c r="AP4">
        <v>74.31</v>
      </c>
      <c r="AQ4">
        <v>73.56</v>
      </c>
      <c r="AR4">
        <v>73.58</v>
      </c>
      <c r="AS4">
        <v>72.62</v>
      </c>
      <c r="AT4">
        <v>72.504999999999995</v>
      </c>
      <c r="AU4">
        <v>72.36</v>
      </c>
      <c r="AV4">
        <v>71.319999999999993</v>
      </c>
      <c r="AW4">
        <v>71.599999999999994</v>
      </c>
      <c r="AX4">
        <v>71.94</v>
      </c>
      <c r="AY4">
        <v>72.349999999999994</v>
      </c>
      <c r="AZ4">
        <v>72.62</v>
      </c>
      <c r="BA4">
        <v>72.22</v>
      </c>
      <c r="BB4">
        <v>72.67</v>
      </c>
      <c r="BC4">
        <v>72.28</v>
      </c>
      <c r="BD4">
        <v>73.010000000000005</v>
      </c>
      <c r="BE4">
        <v>72.44</v>
      </c>
      <c r="BF4">
        <v>72.88</v>
      </c>
      <c r="BG4">
        <v>72.78</v>
      </c>
      <c r="BH4">
        <v>73.510000000000005</v>
      </c>
      <c r="BI4">
        <v>74.540000000000006</v>
      </c>
      <c r="BJ4">
        <v>74.2</v>
      </c>
      <c r="BK4">
        <v>76.930000000000007</v>
      </c>
      <c r="BL4">
        <v>76.28</v>
      </c>
      <c r="BM4">
        <v>74.94</v>
      </c>
      <c r="BN4">
        <v>76.17</v>
      </c>
      <c r="BO4">
        <v>75.23</v>
      </c>
      <c r="BP4">
        <v>75.52</v>
      </c>
      <c r="BQ4">
        <v>75.53</v>
      </c>
      <c r="BR4">
        <v>76.31</v>
      </c>
      <c r="BS4">
        <v>77.48</v>
      </c>
      <c r="BT4">
        <v>76.510000000000005</v>
      </c>
      <c r="BU4">
        <v>76.53</v>
      </c>
      <c r="BV4">
        <v>77.92</v>
      </c>
      <c r="BW4">
        <v>77.84</v>
      </c>
      <c r="BX4">
        <v>81.599999999999994</v>
      </c>
    </row>
    <row r="5" spans="1:93" x14ac:dyDescent="0.25">
      <c r="A5" t="s">
        <v>92</v>
      </c>
      <c r="B5" s="2">
        <v>43088</v>
      </c>
      <c r="C5" s="2">
        <v>43181</v>
      </c>
      <c r="D5">
        <v>0.1071</v>
      </c>
      <c r="E5">
        <v>2</v>
      </c>
      <c r="F5">
        <v>7</v>
      </c>
      <c r="G5">
        <v>0.1012021857923498</v>
      </c>
      <c r="H5">
        <v>10</v>
      </c>
      <c r="I5">
        <v>2.4699453551912619E-2</v>
      </c>
      <c r="J5">
        <v>61</v>
      </c>
      <c r="K5">
        <v>0.33661202185792349</v>
      </c>
      <c r="M5" s="23">
        <f t="shared" si="0"/>
        <v>4.0245566166439366E-2</v>
      </c>
      <c r="N5" s="23">
        <v>3.590693660111751E-2</v>
      </c>
      <c r="O5" s="23">
        <f t="shared" si="1"/>
        <v>3.2022741795813596E-2</v>
      </c>
      <c r="P5" s="23">
        <f t="shared" si="2"/>
        <v>-2.7967257844474694E-2</v>
      </c>
      <c r="Q5" s="23">
        <f t="shared" si="3"/>
        <v>-6.5573770491803282E-2</v>
      </c>
      <c r="R5" s="23"/>
      <c r="S5">
        <v>43.98</v>
      </c>
      <c r="T5">
        <v>45.75</v>
      </c>
      <c r="U5">
        <v>44.42</v>
      </c>
      <c r="V5">
        <v>44.12</v>
      </c>
      <c r="W5">
        <v>42.25</v>
      </c>
      <c r="X5">
        <v>42.48</v>
      </c>
      <c r="Y5">
        <v>41.81</v>
      </c>
      <c r="Z5">
        <v>41.12</v>
      </c>
      <c r="AA5">
        <v>43.67</v>
      </c>
      <c r="AB5">
        <v>44.98</v>
      </c>
      <c r="AC5">
        <v>46.88</v>
      </c>
      <c r="AD5">
        <v>45.8</v>
      </c>
      <c r="AE5">
        <v>45.55</v>
      </c>
      <c r="AF5">
        <v>42.97</v>
      </c>
      <c r="AG5">
        <v>43.31</v>
      </c>
      <c r="AH5">
        <v>42.82</v>
      </c>
      <c r="AI5">
        <v>42.81</v>
      </c>
      <c r="AJ5">
        <v>42.92</v>
      </c>
      <c r="AK5">
        <v>44.26</v>
      </c>
      <c r="AL5">
        <v>43.99</v>
      </c>
      <c r="AM5">
        <v>42.75</v>
      </c>
      <c r="AN5">
        <v>42.88</v>
      </c>
      <c r="AO5">
        <v>43.95</v>
      </c>
      <c r="AP5">
        <v>43.08</v>
      </c>
      <c r="AQ5">
        <v>43.01</v>
      </c>
      <c r="AR5">
        <v>43.67</v>
      </c>
      <c r="AS5">
        <v>43.29</v>
      </c>
      <c r="AT5">
        <v>41.67</v>
      </c>
      <c r="AU5">
        <v>43.72</v>
      </c>
      <c r="AV5">
        <v>42.49</v>
      </c>
      <c r="AW5">
        <v>40.82</v>
      </c>
      <c r="AX5">
        <v>39.4</v>
      </c>
      <c r="AY5">
        <v>43.88</v>
      </c>
      <c r="AZ5">
        <v>42.01</v>
      </c>
      <c r="BA5">
        <v>40</v>
      </c>
      <c r="BB5">
        <v>40.409999999999997</v>
      </c>
      <c r="BC5">
        <v>42.19</v>
      </c>
      <c r="BD5">
        <v>42.63</v>
      </c>
      <c r="BE5">
        <v>43.45</v>
      </c>
      <c r="BF5">
        <v>43.5</v>
      </c>
      <c r="BG5">
        <v>44.21</v>
      </c>
      <c r="BH5">
        <v>44.9</v>
      </c>
      <c r="BI5">
        <v>44.54</v>
      </c>
      <c r="BJ5">
        <v>44.25</v>
      </c>
      <c r="BK5">
        <v>46.53</v>
      </c>
      <c r="BL5">
        <v>47.98</v>
      </c>
      <c r="BM5">
        <v>48.58</v>
      </c>
      <c r="BN5">
        <v>48.81</v>
      </c>
      <c r="BO5">
        <v>47.62</v>
      </c>
      <c r="BP5">
        <v>49.11</v>
      </c>
      <c r="BQ5">
        <v>52.03</v>
      </c>
      <c r="BR5">
        <v>53.74</v>
      </c>
      <c r="BS5">
        <v>53.97</v>
      </c>
      <c r="BT5">
        <v>55.22</v>
      </c>
      <c r="BU5">
        <v>54.59</v>
      </c>
      <c r="BV5">
        <v>59.37</v>
      </c>
      <c r="BW5">
        <v>59.43</v>
      </c>
      <c r="BX5">
        <v>59.78</v>
      </c>
      <c r="BY5">
        <v>58.84</v>
      </c>
      <c r="BZ5">
        <v>60.58</v>
      </c>
      <c r="CA5">
        <v>60.14</v>
      </c>
      <c r="CB5">
        <v>61.15</v>
      </c>
      <c r="CC5">
        <v>61.07</v>
      </c>
      <c r="CD5">
        <v>58.92</v>
      </c>
    </row>
    <row r="6" spans="1:93" x14ac:dyDescent="0.25">
      <c r="A6" t="s">
        <v>93</v>
      </c>
      <c r="B6" s="2">
        <v>44769</v>
      </c>
      <c r="C6" s="2">
        <v>44853</v>
      </c>
      <c r="D6">
        <v>0.20960000000000001</v>
      </c>
      <c r="E6">
        <v>9</v>
      </c>
      <c r="F6">
        <v>9</v>
      </c>
      <c r="G6">
        <v>3.2045201468222907E-2</v>
      </c>
      <c r="H6">
        <v>12</v>
      </c>
      <c r="I6">
        <v>6.9390027632284454E-2</v>
      </c>
      <c r="J6">
        <v>12</v>
      </c>
      <c r="K6">
        <v>6.9390027632284454E-2</v>
      </c>
      <c r="M6" s="23">
        <f t="shared" si="0"/>
        <v>3.694992088269259E-2</v>
      </c>
      <c r="N6" s="23">
        <v>1.7442261289210531E-2</v>
      </c>
      <c r="O6" s="23">
        <f xml:space="preserve"> (AM6- T6*(1-G6))/T6*(1-G6)</f>
        <v>-1.2754631836140585E-2</v>
      </c>
      <c r="P6" s="23">
        <f t="shared" si="2"/>
        <v>-9.9431210708633699E-3</v>
      </c>
      <c r="Q6" s="23">
        <f t="shared" si="3"/>
        <v>-4.5222089330638794E-2</v>
      </c>
      <c r="R6" s="23"/>
      <c r="S6">
        <v>46.765999999999998</v>
      </c>
      <c r="T6">
        <v>48.494</v>
      </c>
      <c r="U6">
        <v>50.051000000000002</v>
      </c>
      <c r="V6">
        <v>50.28</v>
      </c>
      <c r="W6">
        <v>50.265000000000001</v>
      </c>
      <c r="X6">
        <v>52.469000000000001</v>
      </c>
      <c r="Y6">
        <v>53.185000000000002</v>
      </c>
      <c r="Z6">
        <v>51.997</v>
      </c>
      <c r="AA6">
        <v>50.954000000000001</v>
      </c>
      <c r="AB6">
        <v>46.94</v>
      </c>
      <c r="AC6">
        <v>49.494999999999997</v>
      </c>
      <c r="AD6">
        <v>49.746000000000002</v>
      </c>
      <c r="AE6">
        <v>51.859000000000002</v>
      </c>
      <c r="AF6">
        <v>51.728999999999999</v>
      </c>
      <c r="AG6">
        <v>51.036000000000001</v>
      </c>
      <c r="AH6">
        <v>49.756</v>
      </c>
      <c r="AI6">
        <v>50.314999999999998</v>
      </c>
      <c r="AJ6">
        <v>47.679000000000002</v>
      </c>
      <c r="AK6">
        <v>45.756999999999998</v>
      </c>
      <c r="AL6">
        <v>46.396999999999998</v>
      </c>
      <c r="AM6">
        <v>46.301000000000002</v>
      </c>
      <c r="AN6">
        <v>47.819000000000003</v>
      </c>
      <c r="AO6">
        <v>45.331000000000003</v>
      </c>
      <c r="AP6">
        <v>44.454000000000001</v>
      </c>
      <c r="AQ6">
        <v>44.268000000000001</v>
      </c>
      <c r="AR6">
        <v>43.790999999999997</v>
      </c>
      <c r="AS6">
        <v>43.204000000000001</v>
      </c>
      <c r="AT6">
        <v>43.021000000000001</v>
      </c>
      <c r="AU6">
        <v>42.676000000000002</v>
      </c>
      <c r="AV6">
        <v>43.2</v>
      </c>
      <c r="AW6">
        <v>43.915999999999997</v>
      </c>
      <c r="AX6">
        <v>45.078000000000003</v>
      </c>
      <c r="AY6">
        <v>44.73</v>
      </c>
      <c r="AZ6">
        <v>42.048000000000002</v>
      </c>
      <c r="BA6">
        <v>42.176000000000002</v>
      </c>
      <c r="BB6">
        <v>41.344000000000001</v>
      </c>
      <c r="BC6">
        <v>40.921999999999997</v>
      </c>
      <c r="BD6">
        <v>40.921999999999997</v>
      </c>
      <c r="BE6">
        <v>40.340000000000003</v>
      </c>
      <c r="BF6">
        <v>39.865000000000002</v>
      </c>
      <c r="BG6">
        <v>38.683</v>
      </c>
      <c r="BH6">
        <v>38.055999999999997</v>
      </c>
      <c r="BI6">
        <v>37.143999999999998</v>
      </c>
      <c r="BJ6">
        <v>37.67</v>
      </c>
      <c r="BK6">
        <v>38.164999999999999</v>
      </c>
      <c r="BL6">
        <v>37.055</v>
      </c>
      <c r="BM6">
        <v>36.6</v>
      </c>
      <c r="BN6">
        <v>38.968000000000004</v>
      </c>
      <c r="BO6">
        <v>40.063000000000002</v>
      </c>
      <c r="BP6">
        <v>39.991</v>
      </c>
      <c r="BQ6">
        <v>39.76</v>
      </c>
      <c r="BR6">
        <v>37.484000000000002</v>
      </c>
      <c r="BS6">
        <v>35.072000000000003</v>
      </c>
      <c r="BT6">
        <v>32.704999999999998</v>
      </c>
      <c r="BU6">
        <v>32.398000000000003</v>
      </c>
      <c r="BV6">
        <v>34.061</v>
      </c>
      <c r="BW6">
        <v>31.495000000000001</v>
      </c>
      <c r="BX6">
        <v>31.542000000000002</v>
      </c>
      <c r="BY6">
        <v>32.206000000000003</v>
      </c>
      <c r="BZ6">
        <v>33.008000000000003</v>
      </c>
    </row>
    <row r="7" spans="1:93" x14ac:dyDescent="0.25">
      <c r="A7" t="s">
        <v>93</v>
      </c>
      <c r="B7" s="2">
        <v>44769</v>
      </c>
      <c r="C7" s="2">
        <v>44853</v>
      </c>
      <c r="D7">
        <v>0.20960000000000001</v>
      </c>
      <c r="E7">
        <v>9</v>
      </c>
      <c r="F7">
        <v>9</v>
      </c>
      <c r="G7">
        <v>3.2045201468222907E-2</v>
      </c>
      <c r="H7">
        <v>12</v>
      </c>
      <c r="I7">
        <v>6.9390027632284454E-2</v>
      </c>
      <c r="J7">
        <v>12</v>
      </c>
      <c r="K7">
        <v>6.9390027632284454E-2</v>
      </c>
      <c r="M7" s="23">
        <f t="shared" si="0"/>
        <v>3.694992088269259E-2</v>
      </c>
      <c r="N7" s="23">
        <v>2.8500046266308861E-2</v>
      </c>
      <c r="O7" s="23">
        <f t="shared" si="1"/>
        <v>-1.2754631836140585E-2</v>
      </c>
      <c r="P7" s="23">
        <f t="shared" si="2"/>
        <v>-9.9431210708633699E-3</v>
      </c>
      <c r="Q7" s="23">
        <f t="shared" si="3"/>
        <v>-4.5222089330638794E-2</v>
      </c>
      <c r="R7" s="23"/>
      <c r="S7">
        <v>46.765999999999998</v>
      </c>
      <c r="T7">
        <v>48.494</v>
      </c>
      <c r="U7">
        <v>50.051000000000002</v>
      </c>
      <c r="V7">
        <v>50.28</v>
      </c>
      <c r="W7">
        <v>50.265000000000001</v>
      </c>
      <c r="X7">
        <v>52.469000000000001</v>
      </c>
      <c r="Y7">
        <v>53.185000000000002</v>
      </c>
      <c r="Z7">
        <v>51.997</v>
      </c>
      <c r="AA7">
        <v>50.954000000000001</v>
      </c>
      <c r="AB7">
        <v>46.94</v>
      </c>
      <c r="AC7">
        <v>49.494999999999997</v>
      </c>
      <c r="AD7">
        <v>49.746000000000002</v>
      </c>
      <c r="AE7">
        <v>51.859000000000002</v>
      </c>
      <c r="AF7">
        <v>51.728999999999999</v>
      </c>
      <c r="AG7">
        <v>51.036000000000001</v>
      </c>
      <c r="AH7">
        <v>49.756</v>
      </c>
      <c r="AI7">
        <v>50.314999999999998</v>
      </c>
      <c r="AJ7">
        <v>47.679000000000002</v>
      </c>
      <c r="AK7">
        <v>45.756999999999998</v>
      </c>
      <c r="AL7">
        <v>46.396999999999998</v>
      </c>
      <c r="AM7">
        <v>46.301000000000002</v>
      </c>
      <c r="AN7">
        <v>47.819000000000003</v>
      </c>
      <c r="AO7">
        <v>45.331000000000003</v>
      </c>
      <c r="AP7">
        <v>44.454000000000001</v>
      </c>
      <c r="AQ7">
        <v>44.268000000000001</v>
      </c>
      <c r="AR7">
        <v>43.790999999999997</v>
      </c>
      <c r="AS7">
        <v>43.204000000000001</v>
      </c>
      <c r="AT7">
        <v>43.021000000000001</v>
      </c>
      <c r="AU7">
        <v>42.676000000000002</v>
      </c>
      <c r="AV7">
        <v>43.2</v>
      </c>
      <c r="AW7">
        <v>43.915999999999997</v>
      </c>
      <c r="AX7">
        <v>45.078000000000003</v>
      </c>
      <c r="AY7">
        <v>44.73</v>
      </c>
      <c r="AZ7">
        <v>42.048000000000002</v>
      </c>
      <c r="BA7">
        <v>42.176000000000002</v>
      </c>
      <c r="BB7">
        <v>41.344000000000001</v>
      </c>
      <c r="BC7">
        <v>40.921999999999997</v>
      </c>
      <c r="BD7">
        <v>40.921999999999997</v>
      </c>
      <c r="BE7">
        <v>40.340000000000003</v>
      </c>
      <c r="BF7">
        <v>39.865000000000002</v>
      </c>
      <c r="BG7">
        <v>38.683</v>
      </c>
      <c r="BH7">
        <v>38.055999999999997</v>
      </c>
      <c r="BI7">
        <v>37.143999999999998</v>
      </c>
      <c r="BJ7">
        <v>37.67</v>
      </c>
      <c r="BK7">
        <v>38.164999999999999</v>
      </c>
      <c r="BL7">
        <v>37.055</v>
      </c>
      <c r="BM7">
        <v>36.6</v>
      </c>
      <c r="BN7">
        <v>38.968000000000004</v>
      </c>
      <c r="BO7">
        <v>40.063000000000002</v>
      </c>
      <c r="BP7">
        <v>39.991</v>
      </c>
      <c r="BQ7">
        <v>39.76</v>
      </c>
      <c r="BR7">
        <v>37.484000000000002</v>
      </c>
      <c r="BS7">
        <v>35.072000000000003</v>
      </c>
      <c r="BT7">
        <v>32.704999999999998</v>
      </c>
      <c r="BU7">
        <v>32.398000000000003</v>
      </c>
      <c r="BV7">
        <v>34.061</v>
      </c>
      <c r="BW7">
        <v>31.495000000000001</v>
      </c>
      <c r="BX7">
        <v>31.542000000000002</v>
      </c>
      <c r="BY7">
        <v>32.206000000000003</v>
      </c>
      <c r="BZ7">
        <v>33.008000000000003</v>
      </c>
    </row>
    <row r="8" spans="1:93" x14ac:dyDescent="0.25">
      <c r="A8" t="s">
        <v>95</v>
      </c>
      <c r="B8" s="2">
        <v>43494</v>
      </c>
      <c r="C8" s="2">
        <v>43591</v>
      </c>
      <c r="D8">
        <v>0.1081</v>
      </c>
      <c r="E8">
        <v>7</v>
      </c>
      <c r="F8">
        <v>7</v>
      </c>
      <c r="G8">
        <v>4.717871296471032E-3</v>
      </c>
      <c r="H8">
        <v>19</v>
      </c>
      <c r="I8">
        <v>9.567842989243254E-2</v>
      </c>
      <c r="J8">
        <v>66</v>
      </c>
      <c r="K8">
        <v>0.21220985091526701</v>
      </c>
      <c r="M8" s="23">
        <f t="shared" si="0"/>
        <v>4.9410832755718483E-2</v>
      </c>
      <c r="N8" s="23">
        <v>4.9242940935752211E-2</v>
      </c>
      <c r="O8" s="23">
        <f t="shared" si="1"/>
        <v>8.8465348673214234E-2</v>
      </c>
      <c r="P8" s="23">
        <f t="shared" si="2"/>
        <v>0.13773640954549968</v>
      </c>
      <c r="Q8" s="23">
        <f t="shared" si="3"/>
        <v>8.4166823929043233E-2</v>
      </c>
      <c r="R8" s="23"/>
      <c r="S8">
        <v>100.99</v>
      </c>
      <c r="T8">
        <v>105.98</v>
      </c>
      <c r="U8">
        <v>106.57</v>
      </c>
      <c r="V8">
        <v>106.96</v>
      </c>
      <c r="W8">
        <v>107.03</v>
      </c>
      <c r="X8">
        <v>106.78</v>
      </c>
      <c r="Y8">
        <v>107.82</v>
      </c>
      <c r="Z8">
        <v>105.48</v>
      </c>
      <c r="AA8">
        <v>105.6</v>
      </c>
      <c r="AB8">
        <v>105.62</v>
      </c>
      <c r="AC8">
        <v>107.2</v>
      </c>
      <c r="AD8">
        <v>107.88</v>
      </c>
      <c r="AE8">
        <v>107.14</v>
      </c>
      <c r="AF8">
        <v>108.19</v>
      </c>
      <c r="AG8">
        <v>108.26</v>
      </c>
      <c r="AH8">
        <v>112.87</v>
      </c>
      <c r="AI8">
        <v>112.99</v>
      </c>
      <c r="AJ8">
        <v>114.49</v>
      </c>
      <c r="AK8">
        <v>115.76</v>
      </c>
      <c r="AL8">
        <v>116.12</v>
      </c>
      <c r="AM8">
        <v>114.9</v>
      </c>
      <c r="AN8">
        <v>115.49</v>
      </c>
      <c r="AO8">
        <v>115.78</v>
      </c>
      <c r="AP8">
        <v>116.71</v>
      </c>
      <c r="AQ8">
        <v>115.24</v>
      </c>
      <c r="AR8">
        <v>114.5</v>
      </c>
      <c r="AS8">
        <v>114.63</v>
      </c>
      <c r="AT8">
        <v>113.95</v>
      </c>
      <c r="AU8">
        <v>116.93</v>
      </c>
      <c r="AV8">
        <v>116.67</v>
      </c>
      <c r="AW8">
        <v>116.88</v>
      </c>
      <c r="AX8">
        <v>117.19</v>
      </c>
      <c r="AY8">
        <v>119.62</v>
      </c>
      <c r="AZ8">
        <v>119.88</v>
      </c>
      <c r="BA8">
        <v>120.16</v>
      </c>
      <c r="BB8">
        <v>119.93</v>
      </c>
      <c r="BC8">
        <v>123.8</v>
      </c>
      <c r="BD8">
        <v>120.53</v>
      </c>
      <c r="BE8">
        <v>119.4</v>
      </c>
      <c r="BF8">
        <v>120.04</v>
      </c>
      <c r="BG8">
        <v>118.1</v>
      </c>
      <c r="BH8">
        <v>117.47</v>
      </c>
      <c r="BI8">
        <v>119.41</v>
      </c>
      <c r="BJ8">
        <v>122.16</v>
      </c>
      <c r="BK8">
        <v>121.95</v>
      </c>
      <c r="BL8">
        <v>124.07</v>
      </c>
      <c r="BM8">
        <v>123.99</v>
      </c>
      <c r="BN8">
        <v>124.34</v>
      </c>
      <c r="BO8">
        <v>124.72</v>
      </c>
      <c r="BP8">
        <v>122.13</v>
      </c>
      <c r="BQ8">
        <v>123.34</v>
      </c>
      <c r="BR8">
        <v>122.91</v>
      </c>
      <c r="BS8">
        <v>123.43</v>
      </c>
      <c r="BT8">
        <v>122.25</v>
      </c>
      <c r="BU8">
        <v>124.35</v>
      </c>
      <c r="BV8">
        <v>123.72</v>
      </c>
      <c r="BW8">
        <v>124.2</v>
      </c>
      <c r="BX8">
        <v>123.07</v>
      </c>
      <c r="BY8">
        <v>123.16</v>
      </c>
      <c r="BZ8">
        <v>125.64</v>
      </c>
      <c r="CA8">
        <v>125.41</v>
      </c>
      <c r="CB8">
        <v>125.79</v>
      </c>
      <c r="CC8">
        <v>126.05</v>
      </c>
      <c r="CD8">
        <v>127.48</v>
      </c>
      <c r="CE8">
        <v>125.96</v>
      </c>
      <c r="CF8">
        <v>128.16999999999999</v>
      </c>
      <c r="CG8">
        <v>128.47</v>
      </c>
      <c r="CH8">
        <v>124.61</v>
      </c>
    </row>
    <row r="9" spans="1:93" x14ac:dyDescent="0.25">
      <c r="A9" t="s">
        <v>95</v>
      </c>
      <c r="B9" s="2">
        <v>42397</v>
      </c>
      <c r="C9" s="2">
        <v>42486</v>
      </c>
      <c r="D9">
        <v>0.21640000000000001</v>
      </c>
      <c r="E9">
        <v>3</v>
      </c>
      <c r="F9">
        <v>10</v>
      </c>
      <c r="G9">
        <v>6.1352440662785383E-2</v>
      </c>
      <c r="H9">
        <v>20</v>
      </c>
      <c r="I9">
        <v>1.462904911180779E-2</v>
      </c>
      <c r="J9">
        <v>56</v>
      </c>
      <c r="K9">
        <v>9.1506194954470974E-2</v>
      </c>
      <c r="M9" s="23">
        <f t="shared" si="0"/>
        <v>2.3529411764705761E-2</v>
      </c>
      <c r="N9" s="23">
        <v>2.994923857868028E-2</v>
      </c>
      <c r="O9" s="23">
        <f t="shared" si="1"/>
        <v>7.1319839931727413E-2</v>
      </c>
      <c r="P9" s="23">
        <f t="shared" si="2"/>
        <v>3.8502673796791384E-2</v>
      </c>
      <c r="Q9" s="23">
        <f t="shared" si="3"/>
        <v>1.4629049111807794E-2</v>
      </c>
      <c r="R9" s="23"/>
      <c r="S9">
        <v>65.45</v>
      </c>
      <c r="T9">
        <v>66.989999999999995</v>
      </c>
      <c r="U9">
        <v>67.12</v>
      </c>
      <c r="V9">
        <v>66.16</v>
      </c>
      <c r="W9">
        <v>66.8</v>
      </c>
      <c r="X9">
        <v>66.88</v>
      </c>
      <c r="Y9">
        <v>65.510000000000005</v>
      </c>
      <c r="Z9">
        <v>64.14</v>
      </c>
      <c r="AA9">
        <v>63.96</v>
      </c>
      <c r="AB9">
        <v>64.13</v>
      </c>
      <c r="AC9">
        <v>62.88</v>
      </c>
      <c r="AD9">
        <v>63.79</v>
      </c>
      <c r="AE9">
        <v>64.739999999999995</v>
      </c>
      <c r="AF9">
        <v>65.569999999999993</v>
      </c>
      <c r="AG9">
        <v>64.849999999999994</v>
      </c>
      <c r="AH9">
        <v>65.69</v>
      </c>
      <c r="AI9">
        <v>66.14</v>
      </c>
      <c r="AJ9">
        <v>65.680000000000007</v>
      </c>
      <c r="AK9">
        <v>66.34</v>
      </c>
      <c r="AL9">
        <v>67.45</v>
      </c>
      <c r="AM9">
        <v>67.97</v>
      </c>
      <c r="AN9">
        <v>67.739999999999995</v>
      </c>
      <c r="AO9">
        <v>68.98</v>
      </c>
      <c r="AP9">
        <v>68.42</v>
      </c>
      <c r="AQ9">
        <v>68.7</v>
      </c>
      <c r="AR9">
        <v>68.31</v>
      </c>
      <c r="AS9">
        <v>68.84</v>
      </c>
      <c r="AT9">
        <v>67.73</v>
      </c>
      <c r="AU9">
        <v>68.06</v>
      </c>
      <c r="AV9">
        <v>68.7</v>
      </c>
      <c r="AW9">
        <v>69.22</v>
      </c>
      <c r="AX9">
        <v>69.56</v>
      </c>
      <c r="AY9">
        <v>69.680000000000007</v>
      </c>
      <c r="AZ9">
        <v>70.150000000000006</v>
      </c>
      <c r="BA9">
        <v>70.86</v>
      </c>
      <c r="BB9">
        <v>71.180000000000007</v>
      </c>
      <c r="BC9">
        <v>71.260000000000005</v>
      </c>
      <c r="BD9">
        <v>71.44</v>
      </c>
      <c r="BE9">
        <v>71</v>
      </c>
      <c r="BF9">
        <v>70.8</v>
      </c>
      <c r="BG9">
        <v>70.86</v>
      </c>
      <c r="BH9">
        <v>72.36</v>
      </c>
      <c r="BI9">
        <v>72.56</v>
      </c>
      <c r="BJ9">
        <v>72.81</v>
      </c>
      <c r="BK9">
        <v>73.05</v>
      </c>
      <c r="BL9">
        <v>72.83</v>
      </c>
      <c r="BM9">
        <v>72.37</v>
      </c>
      <c r="BN9">
        <v>72.739999999999995</v>
      </c>
      <c r="BO9">
        <v>72.11</v>
      </c>
      <c r="BP9">
        <v>72.069999999999993</v>
      </c>
      <c r="BQ9">
        <v>72.17</v>
      </c>
      <c r="BR9">
        <v>72.150000000000006</v>
      </c>
      <c r="BS9">
        <v>72.900000000000006</v>
      </c>
      <c r="BT9">
        <v>72.489999999999995</v>
      </c>
      <c r="BU9">
        <v>72.53</v>
      </c>
      <c r="BV9">
        <v>72.75</v>
      </c>
      <c r="BW9">
        <v>73.12</v>
      </c>
      <c r="BX9">
        <v>72.97</v>
      </c>
      <c r="BY9">
        <v>71.989999999999995</v>
      </c>
      <c r="BZ9">
        <v>71.900000000000006</v>
      </c>
      <c r="CA9">
        <v>71.59</v>
      </c>
      <c r="CB9">
        <v>71.84</v>
      </c>
    </row>
    <row r="10" spans="1:93" x14ac:dyDescent="0.25">
      <c r="A10" t="s">
        <v>96</v>
      </c>
      <c r="B10" s="2">
        <v>44532</v>
      </c>
      <c r="C10" s="2">
        <v>44623</v>
      </c>
      <c r="D10">
        <v>0.1227</v>
      </c>
      <c r="E10">
        <v>10</v>
      </c>
      <c r="F10">
        <v>10</v>
      </c>
      <c r="G10">
        <v>0</v>
      </c>
      <c r="H10">
        <v>16</v>
      </c>
      <c r="I10">
        <v>8.6373968178011712E-2</v>
      </c>
      <c r="J10">
        <v>16</v>
      </c>
      <c r="K10">
        <v>8.6373968178011712E-2</v>
      </c>
      <c r="M10" s="23">
        <f t="shared" si="0"/>
        <v>0.1768266929466423</v>
      </c>
      <c r="N10" s="23">
        <v>1.9738686704424441E-2</v>
      </c>
      <c r="O10" s="23">
        <f t="shared" si="1"/>
        <v>4.6656298600310939E-2</v>
      </c>
      <c r="P10" s="23">
        <f t="shared" si="2"/>
        <v>0.23173307053357728</v>
      </c>
      <c r="Q10" s="23">
        <f t="shared" si="3"/>
        <v>4.6656298600310939E-2</v>
      </c>
      <c r="R10" s="23"/>
      <c r="S10">
        <v>71.03</v>
      </c>
      <c r="T10">
        <v>83.59</v>
      </c>
      <c r="U10">
        <v>85.43</v>
      </c>
      <c r="V10">
        <v>91.51</v>
      </c>
      <c r="W10">
        <v>91.29</v>
      </c>
      <c r="X10">
        <v>90.03</v>
      </c>
      <c r="Y10">
        <v>89.02</v>
      </c>
      <c r="Z10">
        <v>86.59</v>
      </c>
      <c r="AA10">
        <v>85.29</v>
      </c>
      <c r="AB10">
        <v>88.37</v>
      </c>
      <c r="AC10">
        <v>83.59</v>
      </c>
      <c r="AD10">
        <v>84.03</v>
      </c>
      <c r="AE10">
        <v>84.17</v>
      </c>
      <c r="AF10">
        <v>86.3</v>
      </c>
      <c r="AG10">
        <v>88.29</v>
      </c>
      <c r="AH10">
        <v>87.68</v>
      </c>
      <c r="AI10">
        <v>90.81</v>
      </c>
      <c r="AJ10">
        <v>87.99</v>
      </c>
      <c r="AK10">
        <v>88.54</v>
      </c>
      <c r="AL10">
        <v>87.44</v>
      </c>
      <c r="AM10">
        <v>87.49</v>
      </c>
      <c r="AN10">
        <v>89.43</v>
      </c>
      <c r="AO10">
        <v>88.37</v>
      </c>
      <c r="AP10">
        <v>84.12</v>
      </c>
      <c r="AQ10">
        <v>85.53</v>
      </c>
      <c r="AR10">
        <v>83.11</v>
      </c>
      <c r="AS10">
        <v>82.21</v>
      </c>
      <c r="AT10">
        <v>86.23</v>
      </c>
      <c r="AU10">
        <v>84.94</v>
      </c>
      <c r="AV10">
        <v>78.650000000000006</v>
      </c>
      <c r="AW10">
        <v>83</v>
      </c>
      <c r="AX10">
        <v>77.67</v>
      </c>
      <c r="AY10">
        <v>76.89</v>
      </c>
      <c r="AZ10">
        <v>73.8</v>
      </c>
      <c r="BA10">
        <v>72.55</v>
      </c>
      <c r="BB10">
        <v>72.09</v>
      </c>
      <c r="BC10">
        <v>67.02</v>
      </c>
      <c r="BD10">
        <v>67.66</v>
      </c>
      <c r="BE10">
        <v>64.89</v>
      </c>
      <c r="BF10">
        <v>66.319999999999993</v>
      </c>
      <c r="BG10">
        <v>71.400000000000006</v>
      </c>
      <c r="BH10">
        <v>72.42</v>
      </c>
      <c r="BI10">
        <v>74.08</v>
      </c>
      <c r="BJ10">
        <v>68.63</v>
      </c>
      <c r="BK10">
        <v>71.099999999999994</v>
      </c>
      <c r="BL10">
        <v>71.569999999999993</v>
      </c>
      <c r="BM10">
        <v>76.5</v>
      </c>
      <c r="BN10">
        <v>77.739999999999995</v>
      </c>
      <c r="BO10">
        <v>73.84</v>
      </c>
      <c r="BP10">
        <v>67.989999999999995</v>
      </c>
      <c r="BQ10">
        <v>67.75</v>
      </c>
      <c r="BR10">
        <v>74.17</v>
      </c>
      <c r="BS10">
        <v>72.099999999999994</v>
      </c>
      <c r="BT10">
        <v>67.55</v>
      </c>
      <c r="BU10">
        <v>67.34</v>
      </c>
      <c r="BV10">
        <v>66.7</v>
      </c>
      <c r="BW10">
        <v>64.819999999999993</v>
      </c>
      <c r="BX10">
        <v>67.790000000000006</v>
      </c>
      <c r="BY10">
        <v>68.75</v>
      </c>
      <c r="BZ10">
        <v>68.33</v>
      </c>
      <c r="CA10">
        <v>64.95</v>
      </c>
      <c r="CB10">
        <v>67.67</v>
      </c>
      <c r="CC10">
        <v>65.2</v>
      </c>
    </row>
    <row r="11" spans="1:93" x14ac:dyDescent="0.25">
      <c r="A11" t="s">
        <v>99</v>
      </c>
      <c r="B11" s="2">
        <v>44600</v>
      </c>
      <c r="C11" s="2">
        <v>44691</v>
      </c>
      <c r="D11">
        <v>0.66670000000000007</v>
      </c>
      <c r="E11">
        <v>3</v>
      </c>
      <c r="F11">
        <v>10</v>
      </c>
      <c r="G11">
        <v>0.15877192982456129</v>
      </c>
      <c r="H11">
        <v>16</v>
      </c>
      <c r="I11">
        <v>9.6140350877192929E-2</v>
      </c>
      <c r="J11">
        <v>32</v>
      </c>
      <c r="K11">
        <v>0.38491228070175437</v>
      </c>
      <c r="M11" s="23">
        <f t="shared" si="0"/>
        <v>1.6949152542372933E-2</v>
      </c>
      <c r="N11" s="23">
        <v>1.35738524736561E-2</v>
      </c>
      <c r="O11" s="23">
        <f t="shared" si="1"/>
        <v>0.15053554939981528</v>
      </c>
      <c r="P11" s="23">
        <f t="shared" si="2"/>
        <v>3.7466547725245346E-2</v>
      </c>
      <c r="Q11" s="23">
        <f t="shared" si="3"/>
        <v>2.0175438596491204E-2</v>
      </c>
      <c r="R11" s="23"/>
      <c r="S11">
        <v>56.05</v>
      </c>
      <c r="T11">
        <v>57</v>
      </c>
      <c r="U11">
        <v>57.79</v>
      </c>
      <c r="V11">
        <v>53.48</v>
      </c>
      <c r="W11">
        <v>54.47</v>
      </c>
      <c r="X11">
        <v>55.17</v>
      </c>
      <c r="Y11">
        <v>52.93</v>
      </c>
      <c r="Z11">
        <v>48.95</v>
      </c>
      <c r="AA11">
        <v>49.71</v>
      </c>
      <c r="AB11">
        <v>49.33</v>
      </c>
      <c r="AC11">
        <v>47.95</v>
      </c>
      <c r="AD11">
        <v>54.8</v>
      </c>
      <c r="AE11">
        <v>57.03</v>
      </c>
      <c r="AF11">
        <v>60.78</v>
      </c>
      <c r="AG11">
        <v>58.22</v>
      </c>
      <c r="AH11">
        <v>59.6</v>
      </c>
      <c r="AI11">
        <v>62.48</v>
      </c>
      <c r="AJ11">
        <v>60.69</v>
      </c>
      <c r="AK11">
        <v>55.79</v>
      </c>
      <c r="AL11">
        <v>56.44</v>
      </c>
      <c r="AM11">
        <v>58.15</v>
      </c>
      <c r="AN11">
        <v>58.88</v>
      </c>
      <c r="AO11">
        <v>58.46</v>
      </c>
      <c r="AP11">
        <v>58.41</v>
      </c>
      <c r="AQ11">
        <v>65.790000000000006</v>
      </c>
      <c r="AR11">
        <v>70.260000000000005</v>
      </c>
      <c r="AS11">
        <v>71.91</v>
      </c>
      <c r="AT11">
        <v>76.78</v>
      </c>
      <c r="AU11">
        <v>72.47</v>
      </c>
      <c r="AV11">
        <v>73.88</v>
      </c>
      <c r="AW11">
        <v>70.09</v>
      </c>
      <c r="AX11">
        <v>76.22</v>
      </c>
      <c r="AY11">
        <v>78.94</v>
      </c>
      <c r="AZ11">
        <v>73.900000000000006</v>
      </c>
      <c r="BA11">
        <v>74.63</v>
      </c>
      <c r="BB11">
        <v>67.02</v>
      </c>
      <c r="BC11">
        <v>62.42</v>
      </c>
      <c r="BD11">
        <v>60.74</v>
      </c>
      <c r="BE11">
        <v>62.29</v>
      </c>
      <c r="BF11">
        <v>58.4</v>
      </c>
      <c r="BG11">
        <v>56.9</v>
      </c>
      <c r="BH11">
        <v>56.19</v>
      </c>
      <c r="BI11">
        <v>54.75</v>
      </c>
      <c r="BJ11">
        <v>54.04</v>
      </c>
      <c r="BK11">
        <v>53.29</v>
      </c>
      <c r="BL11">
        <v>54.83</v>
      </c>
      <c r="BM11">
        <v>52.1</v>
      </c>
      <c r="BN11">
        <v>52.65</v>
      </c>
      <c r="BO11">
        <v>52.89</v>
      </c>
      <c r="BP11">
        <v>53.19</v>
      </c>
      <c r="BQ11">
        <v>52.04</v>
      </c>
      <c r="BR11">
        <v>50.74</v>
      </c>
      <c r="BS11">
        <v>52.72</v>
      </c>
      <c r="BT11">
        <v>49.5</v>
      </c>
      <c r="BU11">
        <v>51.64</v>
      </c>
      <c r="BV11">
        <v>54.06</v>
      </c>
      <c r="BW11">
        <v>52.29</v>
      </c>
      <c r="BX11">
        <v>53.77</v>
      </c>
      <c r="BY11">
        <v>54.18</v>
      </c>
      <c r="BZ11">
        <v>56.51</v>
      </c>
      <c r="CA11">
        <v>54.93</v>
      </c>
      <c r="CB11">
        <v>56.37</v>
      </c>
      <c r="CC11">
        <v>52.28</v>
      </c>
      <c r="CD11">
        <v>52.73</v>
      </c>
    </row>
    <row r="12" spans="1:93" x14ac:dyDescent="0.25">
      <c r="A12" t="s">
        <v>100</v>
      </c>
      <c r="B12" s="2">
        <v>44501</v>
      </c>
      <c r="C12" s="2">
        <v>44599</v>
      </c>
      <c r="D12">
        <v>0.18529999999999999</v>
      </c>
      <c r="E12">
        <v>7</v>
      </c>
      <c r="F12">
        <v>7</v>
      </c>
      <c r="G12">
        <v>5.6002800140007051E-3</v>
      </c>
      <c r="H12">
        <v>13</v>
      </c>
      <c r="I12">
        <v>0.11060553027651381</v>
      </c>
      <c r="J12">
        <v>44</v>
      </c>
      <c r="K12">
        <v>0.24168708435421771</v>
      </c>
      <c r="M12" s="23">
        <f t="shared" si="0"/>
        <v>3.9098017821422047E-2</v>
      </c>
      <c r="N12" s="23">
        <v>1.279069767441865E-2</v>
      </c>
      <c r="O12" s="23">
        <f t="shared" si="1"/>
        <v>8.0227208770309005E-2</v>
      </c>
      <c r="P12" s="23">
        <f t="shared" si="2"/>
        <v>0.11711220221858515</v>
      </c>
      <c r="Q12" s="23">
        <f t="shared" si="3"/>
        <v>7.5078753937696863E-2</v>
      </c>
      <c r="R12" s="23"/>
      <c r="S12">
        <v>54.99</v>
      </c>
      <c r="T12">
        <v>57.14</v>
      </c>
      <c r="U12">
        <v>57.85</v>
      </c>
      <c r="V12">
        <v>59.86</v>
      </c>
      <c r="W12">
        <v>59.13</v>
      </c>
      <c r="X12">
        <v>58.72</v>
      </c>
      <c r="Y12">
        <v>58.2</v>
      </c>
      <c r="Z12">
        <v>56.82</v>
      </c>
      <c r="AA12">
        <v>58.2</v>
      </c>
      <c r="AB12">
        <v>58.6</v>
      </c>
      <c r="AC12">
        <v>59.2</v>
      </c>
      <c r="AD12">
        <v>62.13</v>
      </c>
      <c r="AE12">
        <v>62.4</v>
      </c>
      <c r="AF12">
        <v>63.46</v>
      </c>
      <c r="AG12">
        <v>63.34</v>
      </c>
      <c r="AH12">
        <v>61.71</v>
      </c>
      <c r="AI12">
        <v>61.54</v>
      </c>
      <c r="AJ12">
        <v>62.37</v>
      </c>
      <c r="AK12">
        <v>60.3</v>
      </c>
      <c r="AL12">
        <v>63.02</v>
      </c>
      <c r="AM12">
        <v>61.43</v>
      </c>
      <c r="AN12">
        <v>61.7</v>
      </c>
      <c r="AO12">
        <v>62.54</v>
      </c>
      <c r="AP12">
        <v>64.05</v>
      </c>
      <c r="AQ12">
        <v>61.92</v>
      </c>
      <c r="AR12">
        <v>65.45</v>
      </c>
      <c r="AS12">
        <v>64.239999999999995</v>
      </c>
      <c r="AT12">
        <v>63.3</v>
      </c>
      <c r="AU12">
        <v>65.260000000000005</v>
      </c>
      <c r="AV12">
        <v>62.58</v>
      </c>
      <c r="AW12">
        <v>62.98</v>
      </c>
      <c r="AX12">
        <v>65.28</v>
      </c>
      <c r="AY12">
        <v>60.84</v>
      </c>
      <c r="AZ12">
        <v>61.99</v>
      </c>
      <c r="BA12">
        <v>60.94</v>
      </c>
      <c r="BB12">
        <v>64.790000000000006</v>
      </c>
      <c r="BC12">
        <v>65.53</v>
      </c>
      <c r="BD12">
        <v>66.760000000000005</v>
      </c>
      <c r="BE12">
        <v>69.78</v>
      </c>
      <c r="BF12">
        <v>68.319999999999993</v>
      </c>
      <c r="BG12">
        <v>68.930000000000007</v>
      </c>
      <c r="BH12">
        <v>67.61</v>
      </c>
      <c r="BI12">
        <v>67.92</v>
      </c>
      <c r="BJ12">
        <v>70.17</v>
      </c>
      <c r="BK12">
        <v>70.95</v>
      </c>
      <c r="BL12">
        <v>67.42</v>
      </c>
      <c r="BM12">
        <v>67.25</v>
      </c>
      <c r="BN12">
        <v>64.56</v>
      </c>
      <c r="BO12">
        <v>65.12</v>
      </c>
      <c r="BP12">
        <v>65.930000000000007</v>
      </c>
      <c r="BQ12">
        <v>66.489999999999995</v>
      </c>
      <c r="BR12">
        <v>64.64</v>
      </c>
      <c r="BS12">
        <v>66.2</v>
      </c>
      <c r="BT12">
        <v>63.03</v>
      </c>
      <c r="BU12">
        <v>59.01</v>
      </c>
      <c r="BV12">
        <v>55.54</v>
      </c>
      <c r="BW12">
        <v>54.73</v>
      </c>
      <c r="BX12">
        <v>55.34</v>
      </c>
      <c r="BY12">
        <v>53.32</v>
      </c>
      <c r="BZ12">
        <v>55.76</v>
      </c>
      <c r="CA12">
        <v>53.67</v>
      </c>
      <c r="CB12">
        <v>53.76</v>
      </c>
      <c r="CC12">
        <v>59</v>
      </c>
      <c r="CD12">
        <v>59.65</v>
      </c>
      <c r="CE12">
        <v>61.08</v>
      </c>
      <c r="CF12">
        <v>56.21</v>
      </c>
      <c r="CG12">
        <v>57.42</v>
      </c>
      <c r="CH12">
        <v>62.26</v>
      </c>
    </row>
    <row r="13" spans="1:93" x14ac:dyDescent="0.25">
      <c r="A13" t="s">
        <v>100</v>
      </c>
      <c r="B13" s="2">
        <v>44051</v>
      </c>
      <c r="C13" s="2">
        <v>44135</v>
      </c>
      <c r="D13">
        <v>5.3158000000000003</v>
      </c>
      <c r="E13">
        <v>3</v>
      </c>
      <c r="F13">
        <v>9</v>
      </c>
      <c r="G13">
        <v>5.7683641279855841E-2</v>
      </c>
      <c r="H13">
        <v>19</v>
      </c>
      <c r="I13">
        <v>2.208201892744472E-2</v>
      </c>
      <c r="J13">
        <v>44</v>
      </c>
      <c r="K13">
        <v>0.19468228931951331</v>
      </c>
      <c r="M13" s="23">
        <f t="shared" si="0"/>
        <v>1.2317518248175162E-2</v>
      </c>
      <c r="N13" s="23">
        <v>3.6448662402860758E-2</v>
      </c>
      <c r="O13" s="23">
        <f t="shared" si="1"/>
        <v>8.4931623138361791E-4</v>
      </c>
      <c r="P13" s="23">
        <f t="shared" si="2"/>
        <v>-4.5164233576642426E-2</v>
      </c>
      <c r="Q13" s="23">
        <f t="shared" si="3"/>
        <v>-5.6782334384858114E-2</v>
      </c>
      <c r="R13" s="23"/>
      <c r="S13">
        <v>21.92</v>
      </c>
      <c r="T13">
        <v>22.19</v>
      </c>
      <c r="U13">
        <v>22.38</v>
      </c>
      <c r="V13">
        <v>21.9</v>
      </c>
      <c r="W13">
        <v>22.04</v>
      </c>
      <c r="X13">
        <v>21.96</v>
      </c>
      <c r="Y13">
        <v>21.75</v>
      </c>
      <c r="Z13">
        <v>21.66</v>
      </c>
      <c r="AA13">
        <v>21.06</v>
      </c>
      <c r="AB13">
        <v>20.91</v>
      </c>
      <c r="AC13">
        <v>21.385000000000002</v>
      </c>
      <c r="AD13">
        <v>21.59</v>
      </c>
      <c r="AE13">
        <v>21.68</v>
      </c>
      <c r="AF13">
        <v>21.33</v>
      </c>
      <c r="AG13">
        <v>22.024999999999999</v>
      </c>
      <c r="AH13">
        <v>21.37</v>
      </c>
      <c r="AI13">
        <v>21.75</v>
      </c>
      <c r="AJ13">
        <v>22.38</v>
      </c>
      <c r="AK13">
        <v>21.45</v>
      </c>
      <c r="AL13">
        <v>22.68</v>
      </c>
      <c r="AM13">
        <v>20.93</v>
      </c>
      <c r="AN13">
        <v>21.82</v>
      </c>
      <c r="AO13">
        <v>21.52</v>
      </c>
      <c r="AP13">
        <v>21.574999999999999</v>
      </c>
      <c r="AQ13">
        <v>22.01</v>
      </c>
      <c r="AR13">
        <v>22.02</v>
      </c>
      <c r="AS13">
        <v>22.05</v>
      </c>
      <c r="AT13">
        <v>21.9</v>
      </c>
      <c r="AU13">
        <v>21.42</v>
      </c>
      <c r="AV13">
        <v>20.61</v>
      </c>
      <c r="AW13">
        <v>20.82</v>
      </c>
      <c r="AX13">
        <v>20.079999999999998</v>
      </c>
      <c r="AY13">
        <v>20.309999999999999</v>
      </c>
      <c r="AZ13">
        <v>20.49</v>
      </c>
      <c r="BA13">
        <v>21.725000000000001</v>
      </c>
      <c r="BB13">
        <v>21.78</v>
      </c>
      <c r="BC13">
        <v>21.69</v>
      </c>
      <c r="BD13">
        <v>22.91</v>
      </c>
      <c r="BE13">
        <v>22.44</v>
      </c>
      <c r="BF13">
        <v>23.15</v>
      </c>
      <c r="BG13">
        <v>22.89</v>
      </c>
      <c r="BH13">
        <v>23.35</v>
      </c>
      <c r="BI13">
        <v>26.04</v>
      </c>
      <c r="BJ13">
        <v>26.35</v>
      </c>
      <c r="BK13">
        <v>26.51</v>
      </c>
      <c r="BL13">
        <v>25.905000000000001</v>
      </c>
      <c r="BM13">
        <v>25.93</v>
      </c>
      <c r="BN13">
        <v>26.07</v>
      </c>
      <c r="BO13">
        <v>26.07</v>
      </c>
      <c r="BP13">
        <v>26.21</v>
      </c>
      <c r="BQ13">
        <v>26.1</v>
      </c>
      <c r="BR13">
        <v>25.53</v>
      </c>
      <c r="BS13">
        <v>25.92</v>
      </c>
      <c r="BT13">
        <v>26.16</v>
      </c>
      <c r="BU13">
        <v>25.55</v>
      </c>
      <c r="BV13">
        <v>25.17</v>
      </c>
      <c r="BW13">
        <v>24.54</v>
      </c>
      <c r="BX13">
        <v>25.19</v>
      </c>
      <c r="BY13">
        <v>25.09</v>
      </c>
    </row>
    <row r="14" spans="1:93" x14ac:dyDescent="0.25">
      <c r="A14" t="s">
        <v>100</v>
      </c>
      <c r="B14" s="2">
        <v>43401</v>
      </c>
      <c r="C14" s="2">
        <v>43497</v>
      </c>
      <c r="D14">
        <v>0.1265</v>
      </c>
      <c r="E14">
        <v>10</v>
      </c>
      <c r="F14">
        <v>10</v>
      </c>
      <c r="G14">
        <v>2.371072910492157E-3</v>
      </c>
      <c r="H14">
        <v>19</v>
      </c>
      <c r="I14">
        <v>0.1149970361588617</v>
      </c>
      <c r="J14">
        <v>64</v>
      </c>
      <c r="K14">
        <v>0.23295791345583869</v>
      </c>
      <c r="M14" s="23">
        <f t="shared" si="0"/>
        <v>6.0339409176618529E-2</v>
      </c>
      <c r="N14" s="23">
        <v>1.4740180987032361E-2</v>
      </c>
      <c r="O14" s="23">
        <f t="shared" si="1"/>
        <v>8.8704409640442294E-2</v>
      </c>
      <c r="P14" s="23">
        <f t="shared" si="2"/>
        <v>0.15210559396605897</v>
      </c>
      <c r="Q14" s="23">
        <f t="shared" si="3"/>
        <v>8.6544161232957745E-2</v>
      </c>
      <c r="R14" s="23"/>
      <c r="S14">
        <v>15.91</v>
      </c>
      <c r="T14">
        <v>16.87</v>
      </c>
      <c r="U14">
        <v>17</v>
      </c>
      <c r="V14">
        <v>18.399999999999999</v>
      </c>
      <c r="W14">
        <v>18.11</v>
      </c>
      <c r="X14">
        <v>17.72</v>
      </c>
      <c r="Y14">
        <v>17.91</v>
      </c>
      <c r="Z14">
        <v>18.38</v>
      </c>
      <c r="AA14">
        <v>18.399999999999999</v>
      </c>
      <c r="AB14">
        <v>17.88</v>
      </c>
      <c r="AC14">
        <v>16.829999999999998</v>
      </c>
      <c r="AD14">
        <v>17.350000000000001</v>
      </c>
      <c r="AE14">
        <v>17.48</v>
      </c>
      <c r="AF14">
        <v>18.399999999999999</v>
      </c>
      <c r="AG14">
        <v>18.79</v>
      </c>
      <c r="AH14">
        <v>17.61</v>
      </c>
      <c r="AI14">
        <v>18.02</v>
      </c>
      <c r="AJ14">
        <v>18.579999999999998</v>
      </c>
      <c r="AK14">
        <v>18.670000000000002</v>
      </c>
      <c r="AL14">
        <v>18.809999999999999</v>
      </c>
      <c r="AM14">
        <v>18.329999999999998</v>
      </c>
      <c r="AN14">
        <v>18.87</v>
      </c>
      <c r="AO14">
        <v>18.5</v>
      </c>
      <c r="AP14">
        <v>19.18</v>
      </c>
      <c r="AQ14">
        <v>19.350000000000001</v>
      </c>
      <c r="AR14">
        <v>18.47</v>
      </c>
      <c r="AS14">
        <v>18.27</v>
      </c>
      <c r="AT14">
        <v>17.37</v>
      </c>
      <c r="AU14">
        <v>17.59</v>
      </c>
      <c r="AV14">
        <v>17.510000000000002</v>
      </c>
      <c r="AW14">
        <v>17.87</v>
      </c>
      <c r="AX14">
        <v>17.47</v>
      </c>
      <c r="AY14">
        <v>17.53</v>
      </c>
      <c r="AZ14">
        <v>17.32</v>
      </c>
      <c r="BA14">
        <v>17.73</v>
      </c>
      <c r="BB14">
        <v>16.43</v>
      </c>
      <c r="BC14">
        <v>16.100000000000001</v>
      </c>
      <c r="BD14">
        <v>15.48</v>
      </c>
      <c r="BE14">
        <v>15.06</v>
      </c>
      <c r="BF14">
        <v>16.16</v>
      </c>
      <c r="BG14">
        <v>16.170000000000002</v>
      </c>
      <c r="BH14">
        <v>16.329999999999998</v>
      </c>
      <c r="BI14">
        <v>16.510000000000002</v>
      </c>
      <c r="BJ14">
        <v>16.78</v>
      </c>
      <c r="BK14">
        <v>15.65</v>
      </c>
      <c r="BL14">
        <v>16.5</v>
      </c>
      <c r="BM14">
        <v>17</v>
      </c>
      <c r="BN14">
        <v>16.54</v>
      </c>
      <c r="BO14">
        <v>17.809999999999999</v>
      </c>
      <c r="BP14">
        <v>17.89</v>
      </c>
      <c r="BQ14">
        <v>18.489999999999998</v>
      </c>
      <c r="BR14">
        <v>17.71</v>
      </c>
      <c r="BS14">
        <v>17.84</v>
      </c>
      <c r="BT14">
        <v>17.63</v>
      </c>
      <c r="BU14">
        <v>17.82</v>
      </c>
      <c r="BV14">
        <v>18.41</v>
      </c>
      <c r="BW14">
        <v>17.760000000000002</v>
      </c>
      <c r="BX14">
        <v>17.61</v>
      </c>
      <c r="BY14">
        <v>18.989999999999998</v>
      </c>
      <c r="BZ14">
        <v>20.12</v>
      </c>
      <c r="CA14">
        <v>19.66</v>
      </c>
      <c r="CB14">
        <v>19.38</v>
      </c>
      <c r="CC14">
        <v>20.04</v>
      </c>
      <c r="CD14">
        <v>20.04</v>
      </c>
      <c r="CE14">
        <v>20.8</v>
      </c>
    </row>
    <row r="15" spans="1:93" x14ac:dyDescent="0.25">
      <c r="A15" t="s">
        <v>100</v>
      </c>
      <c r="B15" s="2">
        <v>42778</v>
      </c>
      <c r="C15" s="2">
        <v>42862</v>
      </c>
      <c r="D15">
        <v>0.25540000000000002</v>
      </c>
      <c r="E15">
        <v>10</v>
      </c>
      <c r="F15">
        <v>10</v>
      </c>
      <c r="G15">
        <v>1.1757021554539501E-2</v>
      </c>
      <c r="H15">
        <v>20</v>
      </c>
      <c r="I15">
        <v>2.6126714565642812E-3</v>
      </c>
      <c r="J15">
        <v>33</v>
      </c>
      <c r="K15">
        <v>1.1757021554539501E-2</v>
      </c>
      <c r="M15" s="23">
        <f t="shared" si="0"/>
        <v>2.4765729585006762E-2</v>
      </c>
      <c r="N15" s="23">
        <v>2.4221453287197221E-2</v>
      </c>
      <c r="O15" s="23">
        <f t="shared" si="1"/>
        <v>1.4200748220640116E-2</v>
      </c>
      <c r="P15" s="23">
        <f t="shared" si="2"/>
        <v>2.744310575635878E-2</v>
      </c>
      <c r="Q15" s="23">
        <f t="shared" si="3"/>
        <v>2.6126714565642812E-3</v>
      </c>
      <c r="R15" s="23"/>
      <c r="S15">
        <v>14.94</v>
      </c>
      <c r="T15">
        <v>15.31</v>
      </c>
      <c r="U15">
        <v>15.625</v>
      </c>
      <c r="V15">
        <v>15.53</v>
      </c>
      <c r="W15">
        <v>15.6</v>
      </c>
      <c r="X15">
        <v>15.98</v>
      </c>
      <c r="Y15">
        <v>16</v>
      </c>
      <c r="Z15">
        <v>15.62</v>
      </c>
      <c r="AA15">
        <v>15.33</v>
      </c>
      <c r="AB15">
        <v>15.53</v>
      </c>
      <c r="AC15">
        <v>15.13</v>
      </c>
      <c r="AD15">
        <v>15.33</v>
      </c>
      <c r="AE15">
        <v>15.16</v>
      </c>
      <c r="AF15">
        <v>15.21</v>
      </c>
      <c r="AG15">
        <v>15.26</v>
      </c>
      <c r="AH15">
        <v>15.29</v>
      </c>
      <c r="AI15">
        <v>15.03</v>
      </c>
      <c r="AJ15">
        <v>15.2</v>
      </c>
      <c r="AK15">
        <v>15.22</v>
      </c>
      <c r="AL15">
        <v>15.31</v>
      </c>
      <c r="AM15">
        <v>15.35</v>
      </c>
      <c r="AN15">
        <v>15.22</v>
      </c>
      <c r="AO15">
        <v>15.24</v>
      </c>
      <c r="AP15">
        <v>15.25</v>
      </c>
      <c r="AQ15">
        <v>15.25</v>
      </c>
      <c r="AR15">
        <v>14.66</v>
      </c>
      <c r="AS15">
        <v>14.91</v>
      </c>
      <c r="AT15">
        <v>14.96</v>
      </c>
      <c r="AU15">
        <v>15.18</v>
      </c>
      <c r="AV15">
        <v>15.01</v>
      </c>
      <c r="AW15">
        <v>15.29</v>
      </c>
      <c r="AX15">
        <v>15.18</v>
      </c>
      <c r="AY15">
        <v>15.42</v>
      </c>
      <c r="AZ15">
        <v>15.49</v>
      </c>
      <c r="BA15">
        <v>15.07</v>
      </c>
      <c r="BB15">
        <v>14.9</v>
      </c>
      <c r="BC15">
        <v>14.79</v>
      </c>
      <c r="BD15">
        <v>15.08</v>
      </c>
      <c r="BE15">
        <v>15.15</v>
      </c>
      <c r="BF15">
        <v>15.1</v>
      </c>
      <c r="BG15">
        <v>14.6</v>
      </c>
      <c r="BH15">
        <v>14.24</v>
      </c>
      <c r="BI15">
        <v>14.11</v>
      </c>
      <c r="BJ15">
        <v>14.28</v>
      </c>
      <c r="BK15">
        <v>14.45</v>
      </c>
      <c r="BL15">
        <v>14.5</v>
      </c>
      <c r="BM15">
        <v>14.83</v>
      </c>
      <c r="BN15">
        <v>14.19</v>
      </c>
      <c r="BO15">
        <v>14.65</v>
      </c>
      <c r="BP15">
        <v>14.52</v>
      </c>
      <c r="BQ15">
        <v>14.42</v>
      </c>
      <c r="BR15">
        <v>14.66</v>
      </c>
      <c r="BS15">
        <v>14.18</v>
      </c>
      <c r="BT15">
        <v>14.35</v>
      </c>
      <c r="BU15">
        <v>13.95</v>
      </c>
      <c r="BV15">
        <v>13.9</v>
      </c>
      <c r="BW15">
        <v>14.07</v>
      </c>
      <c r="BX15">
        <v>14.42</v>
      </c>
    </row>
    <row r="16" spans="1:93" x14ac:dyDescent="0.25">
      <c r="A16" t="s">
        <v>101</v>
      </c>
      <c r="B16" s="2">
        <v>43488</v>
      </c>
      <c r="C16" s="2">
        <v>43578</v>
      </c>
      <c r="D16">
        <v>0.25750000000000001</v>
      </c>
      <c r="E16">
        <v>6</v>
      </c>
      <c r="F16">
        <v>6</v>
      </c>
      <c r="G16">
        <v>1.3873473917868249E-3</v>
      </c>
      <c r="H16">
        <v>19</v>
      </c>
      <c r="I16">
        <v>0.14567147613762491</v>
      </c>
      <c r="J16">
        <v>58</v>
      </c>
      <c r="K16">
        <v>0.25221975582685913</v>
      </c>
      <c r="M16" s="23">
        <f t="shared" si="0"/>
        <v>0.12871907297212651</v>
      </c>
      <c r="N16" s="23">
        <v>4.1608876560333043E-3</v>
      </c>
      <c r="O16" s="23">
        <f t="shared" si="1"/>
        <v>0.14159019574994366</v>
      </c>
      <c r="P16" s="23">
        <f t="shared" si="2"/>
        <v>0.2871907297212653</v>
      </c>
      <c r="Q16" s="23">
        <f t="shared" si="3"/>
        <v>0.14039955604883469</v>
      </c>
      <c r="R16" s="23"/>
      <c r="S16">
        <v>31.93</v>
      </c>
      <c r="T16">
        <v>36.04</v>
      </c>
      <c r="U16">
        <v>36.75</v>
      </c>
      <c r="V16">
        <v>36.770000000000003</v>
      </c>
      <c r="W16">
        <v>36.340000000000003</v>
      </c>
      <c r="X16">
        <v>36.9</v>
      </c>
      <c r="Y16">
        <v>35.99</v>
      </c>
      <c r="Z16">
        <v>36.76</v>
      </c>
      <c r="AA16">
        <v>36.93</v>
      </c>
      <c r="AB16">
        <v>37.35</v>
      </c>
      <c r="AC16">
        <v>38.5</v>
      </c>
      <c r="AD16">
        <v>37.64</v>
      </c>
      <c r="AE16">
        <v>37.54</v>
      </c>
      <c r="AF16">
        <v>37.869999999999997</v>
      </c>
      <c r="AG16">
        <v>38.909999999999997</v>
      </c>
      <c r="AH16">
        <v>39.15</v>
      </c>
      <c r="AI16">
        <v>39.53</v>
      </c>
      <c r="AJ16">
        <v>39.770000000000003</v>
      </c>
      <c r="AK16">
        <v>40.380000000000003</v>
      </c>
      <c r="AL16">
        <v>41.29</v>
      </c>
      <c r="AM16">
        <v>41.1</v>
      </c>
      <c r="AN16">
        <v>41.24</v>
      </c>
      <c r="AO16">
        <v>42.07</v>
      </c>
      <c r="AP16">
        <v>41.47</v>
      </c>
      <c r="AQ16">
        <v>41.22</v>
      </c>
      <c r="AR16">
        <v>40.83</v>
      </c>
      <c r="AS16">
        <v>41</v>
      </c>
      <c r="AT16">
        <v>40.64</v>
      </c>
      <c r="AU16">
        <v>40.4</v>
      </c>
      <c r="AV16">
        <v>39.94</v>
      </c>
      <c r="AW16">
        <v>38.869999999999997</v>
      </c>
      <c r="AX16">
        <v>38.75</v>
      </c>
      <c r="AY16">
        <v>39.53</v>
      </c>
      <c r="AZ16">
        <v>39.590000000000003</v>
      </c>
      <c r="BA16">
        <v>39.61</v>
      </c>
      <c r="BB16">
        <v>39.270000000000003</v>
      </c>
      <c r="BC16">
        <v>40.46</v>
      </c>
      <c r="BD16">
        <v>40.39</v>
      </c>
      <c r="BE16">
        <v>40.54</v>
      </c>
      <c r="BF16">
        <v>39.58</v>
      </c>
      <c r="BG16">
        <v>40.51</v>
      </c>
      <c r="BH16">
        <v>39.61</v>
      </c>
      <c r="BI16">
        <v>39.51</v>
      </c>
      <c r="BJ16">
        <v>39.799999999999997</v>
      </c>
      <c r="BK16">
        <v>39.299999999999997</v>
      </c>
      <c r="BL16">
        <v>39.22</v>
      </c>
      <c r="BM16">
        <v>39.840000000000003</v>
      </c>
      <c r="BN16">
        <v>41.78</v>
      </c>
      <c r="BO16">
        <v>42.02</v>
      </c>
      <c r="BP16">
        <v>43.6</v>
      </c>
      <c r="BQ16">
        <v>43.63</v>
      </c>
      <c r="BR16">
        <v>44.15</v>
      </c>
      <c r="BS16">
        <v>44.31</v>
      </c>
      <c r="BT16">
        <v>43.7</v>
      </c>
      <c r="BU16">
        <v>43.92</v>
      </c>
      <c r="BV16">
        <v>43.61</v>
      </c>
      <c r="BW16">
        <v>44.14</v>
      </c>
      <c r="BX16">
        <v>43.94</v>
      </c>
      <c r="BY16">
        <v>45.13</v>
      </c>
      <c r="BZ16">
        <v>44.85</v>
      </c>
      <c r="CA16">
        <v>44.81</v>
      </c>
      <c r="CB16">
        <v>44.85</v>
      </c>
      <c r="CC16">
        <v>44.59</v>
      </c>
    </row>
    <row r="17" spans="1:88" x14ac:dyDescent="0.25">
      <c r="A17" t="s">
        <v>102</v>
      </c>
      <c r="B17" s="2">
        <v>43762</v>
      </c>
      <c r="C17" s="2">
        <v>43865</v>
      </c>
      <c r="D17">
        <v>0.1062</v>
      </c>
      <c r="E17">
        <v>10</v>
      </c>
      <c r="F17">
        <v>10</v>
      </c>
      <c r="G17">
        <v>7.2947061275530304E-3</v>
      </c>
      <c r="H17">
        <v>16</v>
      </c>
      <c r="I17">
        <v>3.2721967486452702E-2</v>
      </c>
      <c r="J17">
        <v>59</v>
      </c>
      <c r="K17">
        <v>0.1984160066694457</v>
      </c>
      <c r="M17" s="23">
        <f t="shared" si="0"/>
        <v>8.618877443767008E-3</v>
      </c>
      <c r="N17" s="23">
        <v>3.0383592859855031E-3</v>
      </c>
      <c r="O17" s="23">
        <f t="shared" si="1"/>
        <v>-3.5172967894605306E-2</v>
      </c>
      <c r="P17" s="23">
        <f t="shared" si="2"/>
        <v>-3.447550977506833E-2</v>
      </c>
      <c r="Q17" s="23">
        <f t="shared" si="3"/>
        <v>-4.2726135889954088E-2</v>
      </c>
      <c r="R17" s="23"/>
      <c r="S17">
        <v>47.57</v>
      </c>
      <c r="T17">
        <v>47.98</v>
      </c>
      <c r="U17">
        <v>49.63</v>
      </c>
      <c r="V17">
        <v>49.19</v>
      </c>
      <c r="W17">
        <v>49.02</v>
      </c>
      <c r="X17">
        <v>48</v>
      </c>
      <c r="Y17">
        <v>48.25</v>
      </c>
      <c r="Z17">
        <v>48.44</v>
      </c>
      <c r="AA17">
        <v>48.47</v>
      </c>
      <c r="AB17">
        <v>48.06</v>
      </c>
      <c r="AC17">
        <v>47.63</v>
      </c>
      <c r="AD17">
        <v>47.75</v>
      </c>
      <c r="AE17">
        <v>47.89</v>
      </c>
      <c r="AF17">
        <v>47.98</v>
      </c>
      <c r="AG17">
        <v>48.57</v>
      </c>
      <c r="AH17">
        <v>48.05</v>
      </c>
      <c r="AI17">
        <v>49.55</v>
      </c>
      <c r="AJ17">
        <v>47.68</v>
      </c>
      <c r="AK17">
        <v>48.32</v>
      </c>
      <c r="AL17">
        <v>47.01</v>
      </c>
      <c r="AM17">
        <v>45.93</v>
      </c>
      <c r="AN17">
        <v>46.46</v>
      </c>
      <c r="AO17">
        <v>47.32</v>
      </c>
      <c r="AP17">
        <v>47.38</v>
      </c>
      <c r="AQ17">
        <v>48.09</v>
      </c>
      <c r="AR17">
        <v>47.32</v>
      </c>
      <c r="AS17">
        <v>46.82</v>
      </c>
      <c r="AT17">
        <v>46.195</v>
      </c>
      <c r="AU17">
        <v>46.28</v>
      </c>
      <c r="AV17">
        <v>46.5</v>
      </c>
      <c r="AW17">
        <v>47.12</v>
      </c>
      <c r="AX17">
        <v>46.79</v>
      </c>
      <c r="AY17">
        <v>47.41</v>
      </c>
      <c r="AZ17">
        <v>48.7</v>
      </c>
      <c r="BA17">
        <v>49.78</v>
      </c>
      <c r="BB17">
        <v>50.01</v>
      </c>
      <c r="BC17">
        <v>50.63</v>
      </c>
      <c r="BD17">
        <v>51.03</v>
      </c>
      <c r="BE17">
        <v>50.87</v>
      </c>
      <c r="BF17">
        <v>51.02</v>
      </c>
      <c r="BG17">
        <v>51.11</v>
      </c>
      <c r="BH17">
        <v>51.21</v>
      </c>
      <c r="BI17">
        <v>51.2</v>
      </c>
      <c r="BJ17">
        <v>51.03</v>
      </c>
      <c r="BK17">
        <v>50.6</v>
      </c>
      <c r="BL17">
        <v>50.27</v>
      </c>
      <c r="BM17">
        <v>50.09</v>
      </c>
      <c r="BN17">
        <v>50.97</v>
      </c>
      <c r="BO17">
        <v>50.57</v>
      </c>
      <c r="BP17">
        <v>49.89</v>
      </c>
      <c r="BQ17">
        <v>51.43</v>
      </c>
      <c r="BR17">
        <v>51.5</v>
      </c>
      <c r="BS17">
        <v>52.19</v>
      </c>
      <c r="BT17">
        <v>52.11</v>
      </c>
      <c r="BU17">
        <v>53.39</v>
      </c>
      <c r="BV17">
        <v>53.63</v>
      </c>
      <c r="BW17">
        <v>53.48</v>
      </c>
      <c r="BX17">
        <v>55.03</v>
      </c>
      <c r="BY17">
        <v>56.23</v>
      </c>
      <c r="BZ17">
        <v>57.5</v>
      </c>
      <c r="CA17">
        <v>57.32</v>
      </c>
      <c r="CB17">
        <v>57.49</v>
      </c>
      <c r="CC17">
        <v>55.93</v>
      </c>
      <c r="CD17">
        <v>53.68</v>
      </c>
      <c r="CE17">
        <v>54.38</v>
      </c>
      <c r="CF17">
        <v>53.32</v>
      </c>
      <c r="CG17">
        <v>53.33</v>
      </c>
      <c r="CH17">
        <v>51.76</v>
      </c>
      <c r="CI17">
        <v>52.4</v>
      </c>
      <c r="CJ17">
        <v>55.72</v>
      </c>
    </row>
    <row r="18" spans="1:88" x14ac:dyDescent="0.25">
      <c r="A18" t="s">
        <v>103</v>
      </c>
      <c r="B18" s="2">
        <v>45602</v>
      </c>
      <c r="C18" s="2">
        <v>45693</v>
      </c>
      <c r="D18">
        <v>0.20519999999999999</v>
      </c>
      <c r="E18">
        <v>3</v>
      </c>
      <c r="F18">
        <v>7</v>
      </c>
      <c r="G18">
        <v>0.1310187300137049</v>
      </c>
      <c r="H18">
        <v>19</v>
      </c>
      <c r="I18">
        <v>2.348104157149377E-2</v>
      </c>
      <c r="J18">
        <v>19</v>
      </c>
      <c r="K18">
        <v>2.348104157149377E-2</v>
      </c>
      <c r="M18" s="23">
        <f t="shared" si="0"/>
        <v>0.10077441416071603</v>
      </c>
      <c r="N18" s="23">
        <v>0.13136189901428291</v>
      </c>
      <c r="O18" s="23">
        <f t="shared" si="1"/>
        <v>0.10758059578176607</v>
      </c>
      <c r="P18" s="23">
        <f t="shared" si="2"/>
        <v>9.2829126018304231E-2</v>
      </c>
      <c r="Q18" s="23">
        <f t="shared" si="3"/>
        <v>-7.2179077204203405E-3</v>
      </c>
      <c r="R18" s="23"/>
      <c r="S18">
        <v>99.43</v>
      </c>
      <c r="T18">
        <v>109.45</v>
      </c>
      <c r="U18">
        <v>110.02</v>
      </c>
      <c r="V18">
        <v>104.67</v>
      </c>
      <c r="W18">
        <v>104</v>
      </c>
      <c r="X18">
        <v>102.71</v>
      </c>
      <c r="Y18">
        <v>100.01</v>
      </c>
      <c r="Z18">
        <v>95.11</v>
      </c>
      <c r="AA18">
        <v>95.35</v>
      </c>
      <c r="AB18">
        <v>104.25</v>
      </c>
      <c r="AC18">
        <v>103.38</v>
      </c>
      <c r="AD18">
        <v>105.72</v>
      </c>
      <c r="AE18">
        <v>105.34</v>
      </c>
      <c r="AF18">
        <v>99.8</v>
      </c>
      <c r="AG18">
        <v>101.04</v>
      </c>
      <c r="AH18">
        <v>98.09</v>
      </c>
      <c r="AI18">
        <v>100.16</v>
      </c>
      <c r="AJ18">
        <v>103.62</v>
      </c>
      <c r="AK18">
        <v>106.54</v>
      </c>
      <c r="AL18">
        <v>112.02</v>
      </c>
      <c r="AM18">
        <v>108.66</v>
      </c>
      <c r="AN18">
        <v>111.24</v>
      </c>
      <c r="AO18">
        <v>103.95</v>
      </c>
      <c r="AP18">
        <v>100.21</v>
      </c>
      <c r="AQ18">
        <v>103.84</v>
      </c>
      <c r="AR18">
        <v>104.08</v>
      </c>
      <c r="AS18">
        <v>106.64</v>
      </c>
      <c r="AT18">
        <v>107.85</v>
      </c>
      <c r="AU18">
        <v>103.29</v>
      </c>
      <c r="AV18">
        <v>97.33</v>
      </c>
      <c r="AW18">
        <v>96.18</v>
      </c>
      <c r="AX18">
        <v>97.67</v>
      </c>
      <c r="AY18">
        <v>99.02</v>
      </c>
      <c r="AZ18">
        <v>99.78</v>
      </c>
      <c r="BA18">
        <v>99.6</v>
      </c>
      <c r="BB18">
        <v>96.99</v>
      </c>
      <c r="BC18">
        <v>94.84</v>
      </c>
      <c r="BD18">
        <v>94.73</v>
      </c>
      <c r="BE18">
        <v>100.59</v>
      </c>
      <c r="BF18">
        <v>106.24</v>
      </c>
      <c r="BG18">
        <v>100.96</v>
      </c>
      <c r="BH18">
        <v>97.43</v>
      </c>
      <c r="BI18">
        <v>93.66</v>
      </c>
      <c r="BJ18">
        <v>89.87</v>
      </c>
      <c r="BK18">
        <v>92.05</v>
      </c>
      <c r="BL18">
        <v>93</v>
      </c>
      <c r="BM18">
        <v>96.45</v>
      </c>
      <c r="BN18">
        <v>95.67</v>
      </c>
      <c r="BO18">
        <v>98.29</v>
      </c>
      <c r="BP18">
        <v>103.2</v>
      </c>
      <c r="BQ18">
        <v>107.96</v>
      </c>
      <c r="BR18">
        <v>107.76</v>
      </c>
      <c r="BS18">
        <v>100.33</v>
      </c>
      <c r="BT18">
        <v>81.319999999999993</v>
      </c>
      <c r="BU18">
        <v>82.49</v>
      </c>
      <c r="BV18">
        <v>85.58</v>
      </c>
      <c r="BW18">
        <v>89.68</v>
      </c>
      <c r="BX18">
        <v>90.49</v>
      </c>
      <c r="BY18">
        <v>87.5</v>
      </c>
      <c r="BZ18">
        <v>87.74</v>
      </c>
      <c r="CA18">
        <v>90.1</v>
      </c>
    </row>
    <row r="19" spans="1:88" x14ac:dyDescent="0.25">
      <c r="A19" t="s">
        <v>103</v>
      </c>
      <c r="B19" s="2">
        <v>45327</v>
      </c>
      <c r="C19" s="2">
        <v>45418</v>
      </c>
      <c r="D19">
        <v>0.49380000000000002</v>
      </c>
      <c r="E19">
        <v>10</v>
      </c>
      <c r="F19">
        <v>10</v>
      </c>
      <c r="G19">
        <v>2.103448275862067E-2</v>
      </c>
      <c r="H19">
        <v>19</v>
      </c>
      <c r="I19">
        <v>0.15327586206896551</v>
      </c>
      <c r="J19">
        <v>19</v>
      </c>
      <c r="K19">
        <v>0.15327586206896551</v>
      </c>
      <c r="M19" s="23">
        <f t="shared" si="0"/>
        <v>0.17361392148927557</v>
      </c>
      <c r="N19" s="23">
        <v>2.1831215379602531E-2</v>
      </c>
      <c r="O19" s="23">
        <f t="shared" si="1"/>
        <v>0.15460903686087984</v>
      </c>
      <c r="P19" s="23">
        <f t="shared" si="2"/>
        <v>0.33427762039660047</v>
      </c>
      <c r="Q19" s="23">
        <f t="shared" si="3"/>
        <v>0.13689655172413789</v>
      </c>
      <c r="R19" s="23"/>
      <c r="S19">
        <v>49.42</v>
      </c>
      <c r="T19">
        <v>58</v>
      </c>
      <c r="U19">
        <v>61.89</v>
      </c>
      <c r="V19">
        <v>61.81</v>
      </c>
      <c r="W19">
        <v>62.35</v>
      </c>
      <c r="X19">
        <v>61.9</v>
      </c>
      <c r="Y19">
        <v>60.57</v>
      </c>
      <c r="Z19">
        <v>62.01</v>
      </c>
      <c r="AA19">
        <v>60.51</v>
      </c>
      <c r="AB19">
        <v>59.72</v>
      </c>
      <c r="AC19">
        <v>56.78</v>
      </c>
      <c r="AD19">
        <v>57.45</v>
      </c>
      <c r="AE19">
        <v>60.47</v>
      </c>
      <c r="AF19">
        <v>58.86</v>
      </c>
      <c r="AG19">
        <v>58.57</v>
      </c>
      <c r="AH19">
        <v>58.02</v>
      </c>
      <c r="AI19">
        <v>57.97</v>
      </c>
      <c r="AJ19">
        <v>59.48</v>
      </c>
      <c r="AK19">
        <v>63.47</v>
      </c>
      <c r="AL19">
        <v>66.89</v>
      </c>
      <c r="AM19">
        <v>65.94</v>
      </c>
      <c r="AN19">
        <v>64.72</v>
      </c>
      <c r="AO19">
        <v>64.319999999999993</v>
      </c>
      <c r="AP19">
        <v>63.86</v>
      </c>
      <c r="AQ19">
        <v>61.49</v>
      </c>
      <c r="AR19">
        <v>62.86</v>
      </c>
      <c r="AS19">
        <v>61.77</v>
      </c>
      <c r="AT19">
        <v>59.73</v>
      </c>
      <c r="AU19">
        <v>58.76</v>
      </c>
      <c r="AV19">
        <v>59.59</v>
      </c>
      <c r="AW19">
        <v>58</v>
      </c>
      <c r="AX19">
        <v>60.01</v>
      </c>
      <c r="AY19">
        <v>63.24</v>
      </c>
      <c r="AZ19">
        <v>63.3</v>
      </c>
      <c r="BA19">
        <v>62.12</v>
      </c>
      <c r="BB19">
        <v>59.68</v>
      </c>
      <c r="BC19">
        <v>60.88</v>
      </c>
      <c r="BD19">
        <v>60.62</v>
      </c>
      <c r="BE19">
        <v>60</v>
      </c>
      <c r="BF19">
        <v>58.9</v>
      </c>
      <c r="BG19">
        <v>59.44</v>
      </c>
      <c r="BH19">
        <v>57.57</v>
      </c>
      <c r="BI19">
        <v>57.64</v>
      </c>
      <c r="BJ19">
        <v>57.39</v>
      </c>
      <c r="BK19">
        <v>57.48</v>
      </c>
      <c r="BL19">
        <v>55.85</v>
      </c>
      <c r="BM19">
        <v>56.03</v>
      </c>
      <c r="BN19">
        <v>53.6</v>
      </c>
      <c r="BO19">
        <v>52.12</v>
      </c>
      <c r="BP19">
        <v>53.05</v>
      </c>
      <c r="BQ19">
        <v>51.81</v>
      </c>
      <c r="BR19">
        <v>51</v>
      </c>
      <c r="BS19">
        <v>49.26</v>
      </c>
      <c r="BT19">
        <v>51.51</v>
      </c>
      <c r="BU19">
        <v>52.35</v>
      </c>
      <c r="BV19">
        <v>52.1</v>
      </c>
      <c r="BW19">
        <v>52.88</v>
      </c>
      <c r="BX19">
        <v>55.06</v>
      </c>
      <c r="BY19">
        <v>55.84</v>
      </c>
      <c r="BZ19">
        <v>54.63</v>
      </c>
      <c r="CA19">
        <v>54.34</v>
      </c>
      <c r="CB19">
        <v>55.36</v>
      </c>
      <c r="CC19">
        <v>56.51</v>
      </c>
      <c r="CD19">
        <v>57.92</v>
      </c>
    </row>
    <row r="20" spans="1:88" x14ac:dyDescent="0.25">
      <c r="M20" s="23"/>
      <c r="N20" s="23"/>
      <c r="O20" s="23"/>
      <c r="P20" s="23"/>
      <c r="Q20" s="23"/>
      <c r="R20" s="23"/>
    </row>
    <row r="21" spans="1:88" x14ac:dyDescent="0.25">
      <c r="M21" s="23"/>
      <c r="N21" s="23"/>
      <c r="O21" s="23"/>
      <c r="P21" s="23"/>
      <c r="Q21" s="23"/>
      <c r="R21" s="23"/>
    </row>
    <row r="22" spans="1:88" x14ac:dyDescent="0.25">
      <c r="M22" s="23"/>
      <c r="N22" s="23"/>
      <c r="O22" s="23"/>
      <c r="P22" s="23"/>
      <c r="Q22" s="23"/>
      <c r="R22" s="23"/>
    </row>
    <row r="23" spans="1:88" x14ac:dyDescent="0.25">
      <c r="M23" s="23"/>
      <c r="N23" s="23"/>
      <c r="O23" s="23"/>
      <c r="P23" s="23"/>
      <c r="Q23" s="23"/>
      <c r="R23" s="23"/>
    </row>
    <row r="24" spans="1:88" x14ac:dyDescent="0.25">
      <c r="M24" s="23"/>
      <c r="N24" s="23"/>
      <c r="O24" s="23"/>
      <c r="P24" s="23"/>
      <c r="Q24" s="23"/>
      <c r="R24" s="23"/>
    </row>
    <row r="25" spans="1:88" x14ac:dyDescent="0.25">
      <c r="M25" s="23"/>
      <c r="N25" s="23"/>
      <c r="O25" s="23"/>
      <c r="P25" s="23"/>
      <c r="Q25" s="23"/>
      <c r="R25" s="23"/>
    </row>
    <row r="26" spans="1:88" x14ac:dyDescent="0.25">
      <c r="M26" s="23"/>
      <c r="N26" s="23"/>
      <c r="O26" s="23"/>
      <c r="P26" s="23"/>
      <c r="Q26" s="23"/>
      <c r="R26" s="23"/>
    </row>
    <row r="27" spans="1:88" x14ac:dyDescent="0.25">
      <c r="M27" s="23"/>
      <c r="N27" s="23"/>
      <c r="O27" s="23"/>
      <c r="P27" s="23"/>
      <c r="Q27" s="23"/>
      <c r="R27" s="23"/>
    </row>
    <row r="28" spans="1:88" x14ac:dyDescent="0.25">
      <c r="M28" s="23"/>
      <c r="N28" s="23"/>
      <c r="O28" s="23"/>
      <c r="P28" s="23"/>
      <c r="Q28" s="23"/>
      <c r="R28" s="23"/>
    </row>
    <row r="29" spans="1:88" x14ac:dyDescent="0.25">
      <c r="M29" s="23"/>
      <c r="N29" s="23"/>
      <c r="O29" s="23"/>
      <c r="P29" s="23"/>
      <c r="Q29" s="23"/>
      <c r="R29" s="23"/>
    </row>
    <row r="30" spans="1:88" x14ac:dyDescent="0.25">
      <c r="M30" s="23"/>
      <c r="N30" s="23"/>
      <c r="O30" s="23"/>
      <c r="P30" s="23"/>
      <c r="Q30" s="23"/>
      <c r="R30" s="23"/>
    </row>
    <row r="31" spans="1:88" x14ac:dyDescent="0.25">
      <c r="M31" s="23"/>
      <c r="N31" s="23"/>
      <c r="O31" s="23"/>
      <c r="P31" s="23"/>
      <c r="Q31" s="23"/>
      <c r="R31" s="23"/>
    </row>
    <row r="32" spans="1:88" x14ac:dyDescent="0.25">
      <c r="M32" s="23"/>
      <c r="N32" s="23"/>
      <c r="O32" s="23"/>
      <c r="P32" s="23"/>
      <c r="Q32" s="23"/>
      <c r="R32" s="23"/>
    </row>
    <row r="33" spans="13:18" x14ac:dyDescent="0.25">
      <c r="M33" s="23"/>
      <c r="N33" s="23"/>
      <c r="O33" s="23"/>
      <c r="P33" s="23"/>
      <c r="Q33" s="23"/>
      <c r="R33" s="23"/>
    </row>
    <row r="34" spans="13:18" x14ac:dyDescent="0.25">
      <c r="M34" s="23"/>
      <c r="N34" s="23"/>
      <c r="O34" s="23"/>
      <c r="P34" s="23"/>
      <c r="Q34" s="23"/>
      <c r="R34" s="23"/>
    </row>
    <row r="35" spans="13:18" x14ac:dyDescent="0.25">
      <c r="M35" s="23"/>
      <c r="N35" s="23"/>
      <c r="O35" s="23"/>
      <c r="P35" s="23"/>
      <c r="Q35" s="23"/>
      <c r="R35" s="23"/>
    </row>
    <row r="36" spans="13:18" x14ac:dyDescent="0.25">
      <c r="M36" s="23"/>
      <c r="N36" s="23"/>
      <c r="O36" s="23"/>
      <c r="P36" s="23"/>
      <c r="Q36" s="23"/>
      <c r="R36" s="23"/>
    </row>
    <row r="37" spans="13:18" x14ac:dyDescent="0.25">
      <c r="M37" s="23"/>
      <c r="N37" s="23"/>
      <c r="O37" s="23"/>
      <c r="P37" s="23"/>
      <c r="Q37" s="23"/>
      <c r="R37" s="23"/>
    </row>
    <row r="38" spans="13:18" x14ac:dyDescent="0.25">
      <c r="M38" s="23"/>
      <c r="N38" s="23"/>
      <c r="O38" s="23"/>
      <c r="P38" s="23"/>
      <c r="Q38" s="23"/>
      <c r="R38" s="23"/>
    </row>
    <row r="39" spans="13:18" x14ac:dyDescent="0.25">
      <c r="M39" s="23"/>
      <c r="N39" s="23"/>
      <c r="O39" s="23"/>
      <c r="P39" s="23"/>
      <c r="Q39" s="23"/>
      <c r="R39" s="23"/>
    </row>
    <row r="40" spans="13:18" x14ac:dyDescent="0.25">
      <c r="M40" s="23"/>
      <c r="N40" s="23"/>
      <c r="O40" s="23"/>
      <c r="P40" s="23"/>
      <c r="Q40" s="23"/>
      <c r="R40" s="23"/>
    </row>
    <row r="41" spans="13:18" x14ac:dyDescent="0.25">
      <c r="M41" s="23"/>
      <c r="N41" s="23"/>
      <c r="O41" s="23"/>
      <c r="P41" s="23"/>
      <c r="Q41" s="23"/>
      <c r="R41" s="23"/>
    </row>
    <row r="42" spans="13:18" x14ac:dyDescent="0.25">
      <c r="M42" s="23"/>
      <c r="N42" s="23"/>
      <c r="O42" s="23"/>
      <c r="P42" s="23"/>
      <c r="Q42" s="23"/>
      <c r="R42" s="23"/>
    </row>
    <row r="43" spans="13:18" x14ac:dyDescent="0.25">
      <c r="M43" s="23"/>
      <c r="N43" s="23"/>
      <c r="O43" s="23"/>
      <c r="P43" s="23"/>
      <c r="Q43" s="23"/>
      <c r="R43" s="23"/>
    </row>
    <row r="44" spans="13:18" x14ac:dyDescent="0.25">
      <c r="M44" s="23"/>
      <c r="N44" s="23"/>
      <c r="O44" s="23"/>
      <c r="P44" s="23"/>
      <c r="Q44" s="23"/>
      <c r="R44" s="23"/>
    </row>
    <row r="45" spans="13:18" x14ac:dyDescent="0.25">
      <c r="M45" s="23"/>
      <c r="N45" s="23"/>
      <c r="O45" s="23"/>
      <c r="P45" s="23"/>
      <c r="Q45" s="23"/>
      <c r="R45" s="23"/>
    </row>
    <row r="46" spans="13:18" x14ac:dyDescent="0.25">
      <c r="M46" s="23"/>
      <c r="N46" s="23"/>
      <c r="O46" s="23"/>
      <c r="P46" s="23"/>
      <c r="Q46" s="23"/>
      <c r="R46" s="23"/>
    </row>
    <row r="47" spans="13:18" x14ac:dyDescent="0.25">
      <c r="M47" s="23"/>
      <c r="N47" s="23"/>
      <c r="O47" s="23"/>
      <c r="P47" s="23"/>
      <c r="Q47" s="23"/>
      <c r="R47" s="23"/>
    </row>
    <row r="48" spans="13:18" x14ac:dyDescent="0.25">
      <c r="M48" s="23"/>
      <c r="N48" s="23"/>
      <c r="O48" s="23"/>
      <c r="P48" s="23"/>
      <c r="Q48" s="23"/>
      <c r="R48" s="23"/>
    </row>
    <row r="49" spans="13:18" x14ac:dyDescent="0.25">
      <c r="M49" s="23"/>
      <c r="N49" s="23"/>
      <c r="O49" s="23"/>
      <c r="P49" s="23"/>
      <c r="Q49" s="23"/>
      <c r="R49" s="23"/>
    </row>
    <row r="50" spans="13:18" x14ac:dyDescent="0.25">
      <c r="M50" s="23"/>
      <c r="N50" s="23"/>
      <c r="O50" s="23"/>
      <c r="P50" s="23"/>
      <c r="Q50" s="23"/>
      <c r="R50" s="23"/>
    </row>
    <row r="51" spans="13:18" x14ac:dyDescent="0.25">
      <c r="M51" s="23"/>
      <c r="N51" s="23"/>
      <c r="O51" s="23"/>
      <c r="P51" s="23"/>
      <c r="Q51" s="23"/>
      <c r="R51" s="23"/>
    </row>
    <row r="52" spans="13:18" x14ac:dyDescent="0.25">
      <c r="M52" s="23"/>
      <c r="N52" s="23"/>
      <c r="O52" s="23"/>
      <c r="P52" s="23"/>
      <c r="Q52" s="23"/>
      <c r="R52" s="23"/>
    </row>
    <row r="53" spans="13:18" x14ac:dyDescent="0.25">
      <c r="M53" s="23"/>
      <c r="N53" s="23"/>
      <c r="O53" s="23"/>
      <c r="P53" s="23"/>
      <c r="Q53" s="23"/>
      <c r="R53" s="23"/>
    </row>
    <row r="54" spans="13:18" x14ac:dyDescent="0.25">
      <c r="M54" s="23"/>
      <c r="N54" s="23"/>
      <c r="O54" s="23"/>
      <c r="P54" s="23"/>
      <c r="Q54" s="23"/>
      <c r="R54" s="23"/>
    </row>
    <row r="55" spans="13:18" x14ac:dyDescent="0.25">
      <c r="M55" s="23"/>
      <c r="N55" s="23"/>
      <c r="O55" s="23"/>
      <c r="P55" s="23"/>
      <c r="Q55" s="23"/>
      <c r="R55" s="23"/>
    </row>
    <row r="56" spans="13:18" x14ac:dyDescent="0.25">
      <c r="M56" s="23"/>
      <c r="N56" s="23"/>
      <c r="O56" s="23"/>
      <c r="P56" s="23"/>
      <c r="Q56" s="23"/>
      <c r="R56" s="23"/>
    </row>
    <row r="57" spans="13:18" x14ac:dyDescent="0.25">
      <c r="M57" s="23"/>
      <c r="N57" s="23"/>
      <c r="O57" s="23"/>
      <c r="P57" s="23"/>
      <c r="Q57" s="23"/>
      <c r="R57" s="23"/>
    </row>
    <row r="58" spans="13:18" x14ac:dyDescent="0.25">
      <c r="M58" s="23"/>
      <c r="N58" s="23"/>
      <c r="O58" s="23"/>
      <c r="P58" s="23"/>
      <c r="Q58" s="23"/>
      <c r="R58" s="2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28568-6854-4C6A-989C-52679B13BC37}">
  <dimension ref="A1:CO76"/>
  <sheetViews>
    <sheetView workbookViewId="0">
      <selection activeCell="K23" sqref="K23"/>
    </sheetView>
  </sheetViews>
  <sheetFormatPr defaultRowHeight="15" x14ac:dyDescent="0.25"/>
  <cols>
    <col min="2" max="3" width="0" hidden="1" customWidth="1"/>
    <col min="4" max="4" width="8.140625" bestFit="1" customWidth="1"/>
    <col min="5" max="5" width="12.28515625" bestFit="1" customWidth="1"/>
    <col min="6" max="6" width="11.85546875" bestFit="1" customWidth="1"/>
    <col min="7" max="7" width="12" bestFit="1" customWidth="1"/>
    <col min="8" max="8" width="10.28515625" bestFit="1" customWidth="1"/>
    <col min="9" max="9" width="12" bestFit="1" customWidth="1"/>
    <col min="10" max="10" width="19.7109375" bestFit="1" customWidth="1"/>
    <col min="12" max="12" width="11.85546875" customWidth="1"/>
    <col min="13" max="13" width="9.28515625" bestFit="1" customWidth="1"/>
    <col min="14" max="14" width="10.7109375" bestFit="1" customWidth="1"/>
    <col min="15" max="15" width="19.140625" bestFit="1" customWidth="1"/>
    <col min="16" max="17" width="19.140625" customWidth="1"/>
    <col min="18" max="18" width="19" customWidth="1"/>
  </cols>
  <sheetData>
    <row r="1" spans="1:9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24" t="s">
        <v>147</v>
      </c>
      <c r="N1" s="24" t="s">
        <v>148</v>
      </c>
      <c r="O1" s="24" t="s">
        <v>149</v>
      </c>
      <c r="P1" s="24" t="s">
        <v>150</v>
      </c>
      <c r="Q1" s="24" t="s">
        <v>155</v>
      </c>
      <c r="R1" s="1"/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  <c r="BK1" s="1" t="s">
        <v>55</v>
      </c>
      <c r="BL1" s="1" t="s">
        <v>56</v>
      </c>
      <c r="BM1" s="1" t="s">
        <v>57</v>
      </c>
      <c r="BN1" s="1" t="s">
        <v>58</v>
      </c>
      <c r="BO1" s="1" t="s">
        <v>59</v>
      </c>
      <c r="BP1" s="1" t="s">
        <v>60</v>
      </c>
      <c r="BQ1" s="1" t="s">
        <v>61</v>
      </c>
      <c r="BR1" s="1" t="s">
        <v>62</v>
      </c>
      <c r="BS1" s="1" t="s">
        <v>63</v>
      </c>
      <c r="BT1" s="1" t="s">
        <v>64</v>
      </c>
      <c r="BU1" s="1" t="s">
        <v>65</v>
      </c>
      <c r="BV1" s="1" t="s">
        <v>66</v>
      </c>
      <c r="BW1" s="1" t="s">
        <v>67</v>
      </c>
      <c r="BX1" s="1" t="s">
        <v>68</v>
      </c>
      <c r="BY1" s="1" t="s">
        <v>69</v>
      </c>
      <c r="BZ1" s="1" t="s">
        <v>70</v>
      </c>
      <c r="CA1" s="1" t="s">
        <v>71</v>
      </c>
      <c r="CB1" s="1" t="s">
        <v>72</v>
      </c>
      <c r="CC1" s="1" t="s">
        <v>73</v>
      </c>
      <c r="CD1" s="1" t="s">
        <v>74</v>
      </c>
      <c r="CE1" s="1" t="s">
        <v>75</v>
      </c>
      <c r="CF1" s="1" t="s">
        <v>76</v>
      </c>
      <c r="CG1" s="1" t="s">
        <v>77</v>
      </c>
      <c r="CH1" s="1" t="s">
        <v>78</v>
      </c>
      <c r="CI1" s="1" t="s">
        <v>79</v>
      </c>
      <c r="CJ1" s="1" t="s">
        <v>80</v>
      </c>
      <c r="CK1" s="1" t="s">
        <v>81</v>
      </c>
      <c r="CL1" s="1" t="s">
        <v>82</v>
      </c>
      <c r="CM1" s="1" t="s">
        <v>83</v>
      </c>
      <c r="CN1" s="1" t="s">
        <v>84</v>
      </c>
      <c r="CO1" s="1" t="s">
        <v>85</v>
      </c>
    </row>
    <row r="2" spans="1:93" x14ac:dyDescent="0.25">
      <c r="A2" t="s">
        <v>86</v>
      </c>
      <c r="B2" s="2">
        <v>45343</v>
      </c>
      <c r="C2" s="2">
        <v>45434</v>
      </c>
      <c r="D2">
        <v>0.1145</v>
      </c>
      <c r="E2">
        <v>5</v>
      </c>
      <c r="F2">
        <v>5</v>
      </c>
      <c r="G2">
        <v>1.1141103669561231E-2</v>
      </c>
      <c r="H2">
        <v>11</v>
      </c>
      <c r="I2">
        <v>0.17992564109093689</v>
      </c>
      <c r="J2">
        <v>63</v>
      </c>
      <c r="K2">
        <v>0.214520359571163</v>
      </c>
      <c r="M2" s="23">
        <f>(T2-S2)/S2</f>
        <v>0.16400877400995975</v>
      </c>
      <c r="N2" s="23">
        <v>1.1141103669561199E-2</v>
      </c>
      <c r="O2" s="23">
        <f xml:space="preserve"> (AM2- T2*(1-G2))/T2*(1-G2)</f>
        <v>0.16001690536381816</v>
      </c>
      <c r="P2" s="23">
        <f>(AM2-S2)/S2</f>
        <v>0.33940004742708096</v>
      </c>
      <c r="Q2" s="23">
        <f>(AM2-T2)/T2</f>
        <v>0.15067865237210018</v>
      </c>
      <c r="R2" s="23"/>
      <c r="S2">
        <v>67.471999999999994</v>
      </c>
      <c r="T2">
        <v>78.537999999999997</v>
      </c>
      <c r="U2">
        <v>78.816999999999993</v>
      </c>
      <c r="V2">
        <v>79.091999999999999</v>
      </c>
      <c r="W2">
        <v>78.700999999999993</v>
      </c>
      <c r="X2">
        <v>77.662999999999997</v>
      </c>
      <c r="Y2">
        <v>79.111999999999995</v>
      </c>
      <c r="Z2">
        <v>82.278999999999996</v>
      </c>
      <c r="AA2">
        <v>85.236999999999995</v>
      </c>
      <c r="AB2">
        <v>85.963999999999999</v>
      </c>
      <c r="AC2">
        <v>88.7</v>
      </c>
      <c r="AD2">
        <v>92.668999999999997</v>
      </c>
      <c r="AE2">
        <v>87.528000000000006</v>
      </c>
      <c r="AF2">
        <v>85.774000000000001</v>
      </c>
      <c r="AG2">
        <v>91.912999999999997</v>
      </c>
      <c r="AH2">
        <v>90.888000000000005</v>
      </c>
      <c r="AI2">
        <v>87.944000000000003</v>
      </c>
      <c r="AJ2">
        <v>87.836500000000001</v>
      </c>
      <c r="AK2">
        <v>88.454999999999998</v>
      </c>
      <c r="AL2">
        <v>89.397999999999996</v>
      </c>
      <c r="AM2">
        <v>90.372</v>
      </c>
      <c r="AN2">
        <v>91.435000000000002</v>
      </c>
      <c r="AO2">
        <v>94.289000000000001</v>
      </c>
      <c r="AP2">
        <v>95.001999999999995</v>
      </c>
      <c r="AQ2">
        <v>92.561000000000007</v>
      </c>
      <c r="AR2">
        <v>90.25</v>
      </c>
      <c r="AS2">
        <v>90.355999999999995</v>
      </c>
      <c r="AT2">
        <v>90.363</v>
      </c>
      <c r="AU2">
        <v>89.451999999999998</v>
      </c>
      <c r="AV2">
        <v>88.963999999999999</v>
      </c>
      <c r="AW2">
        <v>85.905000000000001</v>
      </c>
      <c r="AX2">
        <v>88.007999999999996</v>
      </c>
      <c r="AY2">
        <v>87.132999999999996</v>
      </c>
      <c r="AZ2">
        <v>85.353999999999999</v>
      </c>
      <c r="BA2">
        <v>87.039000000000001</v>
      </c>
      <c r="BB2">
        <v>90.616</v>
      </c>
      <c r="BC2">
        <v>88.186000000000007</v>
      </c>
      <c r="BD2">
        <v>86.001000000000005</v>
      </c>
      <c r="BE2">
        <v>87.415000000000006</v>
      </c>
      <c r="BF2">
        <v>84.034999999999997</v>
      </c>
      <c r="BG2">
        <v>84.671000000000006</v>
      </c>
      <c r="BH2">
        <v>76.2</v>
      </c>
      <c r="BI2">
        <v>79.518000000000001</v>
      </c>
      <c r="BJ2">
        <v>82.423000000000002</v>
      </c>
      <c r="BK2">
        <v>79.677000000000007</v>
      </c>
      <c r="BL2">
        <v>82.632000000000005</v>
      </c>
      <c r="BM2">
        <v>87.734999999999999</v>
      </c>
      <c r="BN2">
        <v>87.757000000000005</v>
      </c>
      <c r="BO2">
        <v>86.402000000000001</v>
      </c>
      <c r="BP2">
        <v>83.040999999999997</v>
      </c>
      <c r="BQ2">
        <v>85.816999999999993</v>
      </c>
      <c r="BR2">
        <v>88.789000000000001</v>
      </c>
      <c r="BS2">
        <v>92.14</v>
      </c>
      <c r="BT2">
        <v>90.554000000000002</v>
      </c>
      <c r="BU2">
        <v>90.412000000000006</v>
      </c>
      <c r="BV2">
        <v>88.747</v>
      </c>
      <c r="BW2">
        <v>89.878</v>
      </c>
      <c r="BX2">
        <v>90.399000000000001</v>
      </c>
      <c r="BY2">
        <v>91.355999999999995</v>
      </c>
      <c r="BZ2">
        <v>94.63</v>
      </c>
      <c r="CA2">
        <v>94.358999999999995</v>
      </c>
      <c r="CB2">
        <v>92.478999999999999</v>
      </c>
      <c r="CC2">
        <v>94.78</v>
      </c>
      <c r="CD2">
        <v>95.385999999999996</v>
      </c>
      <c r="CE2">
        <v>94.95</v>
      </c>
    </row>
    <row r="3" spans="1:93" x14ac:dyDescent="0.25">
      <c r="A3" t="s">
        <v>86</v>
      </c>
      <c r="B3" s="2">
        <v>45161</v>
      </c>
      <c r="C3" s="2">
        <v>45251</v>
      </c>
      <c r="D3">
        <v>0.31069999999999998</v>
      </c>
      <c r="E3">
        <v>2</v>
      </c>
      <c r="F3">
        <v>2</v>
      </c>
      <c r="G3">
        <v>2.4277505671818932E-2</v>
      </c>
      <c r="H3">
        <v>6</v>
      </c>
      <c r="I3">
        <v>4.6477111294870983E-2</v>
      </c>
      <c r="J3">
        <v>62</v>
      </c>
      <c r="K3">
        <v>6.8825138349977791E-2</v>
      </c>
      <c r="M3" s="23">
        <f t="shared" ref="M3:M66" si="0">(T3-S3)/S3</f>
        <v>9.9753799134045845E-4</v>
      </c>
      <c r="N3" s="23">
        <v>2.4277505671818932E-2</v>
      </c>
      <c r="O3" s="23">
        <f t="shared" ref="O3:O66" si="1" xml:space="preserve"> (AM3- T3*(1-G3))/T3*(1-G3)</f>
        <v>-0.10346220965874163</v>
      </c>
      <c r="P3" s="23">
        <f t="shared" ref="P3:P65" si="2">(AM3-S3)/S3</f>
        <v>-0.12944647253586886</v>
      </c>
      <c r="Q3" s="23">
        <f t="shared" ref="Q3:Q66" si="3">(AM3-T3)/T3</f>
        <v>-0.13031401734410436</v>
      </c>
      <c r="R3" s="23"/>
      <c r="S3">
        <v>47.116</v>
      </c>
      <c r="T3">
        <v>47.162999999999997</v>
      </c>
      <c r="U3">
        <v>46.018000000000001</v>
      </c>
      <c r="V3">
        <v>46.835000000000001</v>
      </c>
      <c r="W3">
        <v>48.783999999999999</v>
      </c>
      <c r="X3">
        <v>49.264000000000003</v>
      </c>
      <c r="Y3">
        <v>49.354999999999997</v>
      </c>
      <c r="Z3">
        <v>48.509</v>
      </c>
      <c r="AA3">
        <v>48.548000000000002</v>
      </c>
      <c r="AB3">
        <v>47.061</v>
      </c>
      <c r="AC3">
        <v>46.241</v>
      </c>
      <c r="AD3">
        <v>45.572000000000003</v>
      </c>
      <c r="AE3">
        <v>45.177999999999997</v>
      </c>
      <c r="AF3">
        <v>44.87</v>
      </c>
      <c r="AG3">
        <v>45.484999999999999</v>
      </c>
      <c r="AH3">
        <v>45.581000000000003</v>
      </c>
      <c r="AI3">
        <v>43.9</v>
      </c>
      <c r="AJ3">
        <v>43.966000000000001</v>
      </c>
      <c r="AK3">
        <v>43.52</v>
      </c>
      <c r="AL3">
        <v>42.238999999999997</v>
      </c>
      <c r="AM3">
        <v>41.017000000000003</v>
      </c>
      <c r="AN3">
        <v>41.61</v>
      </c>
      <c r="AO3">
        <v>42.222000000000001</v>
      </c>
      <c r="AP3">
        <v>41.911000000000001</v>
      </c>
      <c r="AQ3">
        <v>42.468000000000004</v>
      </c>
      <c r="AR3">
        <v>43.088999999999999</v>
      </c>
      <c r="AS3">
        <v>43.499000000000002</v>
      </c>
      <c r="AT3">
        <v>44.781999999999996</v>
      </c>
      <c r="AU3">
        <v>43.517000000000003</v>
      </c>
      <c r="AV3">
        <v>44.040999999999997</v>
      </c>
      <c r="AW3">
        <v>44.688000000000002</v>
      </c>
      <c r="AX3">
        <v>45.762</v>
      </c>
      <c r="AY3">
        <v>45.273000000000003</v>
      </c>
      <c r="AZ3">
        <v>45.798000000000002</v>
      </c>
      <c r="BA3">
        <v>46.805999999999997</v>
      </c>
      <c r="BB3">
        <v>46.945</v>
      </c>
      <c r="BC3">
        <v>45.460999999999999</v>
      </c>
      <c r="BD3">
        <v>46.094999999999999</v>
      </c>
      <c r="BE3">
        <v>43.938000000000002</v>
      </c>
      <c r="BF3">
        <v>42.195999999999998</v>
      </c>
      <c r="BG3">
        <v>42.100999999999999</v>
      </c>
      <c r="BH3">
        <v>41.387</v>
      </c>
      <c r="BI3">
        <v>42.975000000000001</v>
      </c>
      <c r="BJ3">
        <v>43.662999999999997</v>
      </c>
      <c r="BK3">
        <v>41.779000000000003</v>
      </c>
      <c r="BL3">
        <v>40.326000000000001</v>
      </c>
      <c r="BM3">
        <v>40.5</v>
      </c>
      <c r="BN3">
        <v>41.161000000000001</v>
      </c>
      <c r="BO3">
        <v>40.78</v>
      </c>
      <c r="BP3">
        <v>42.325000000000003</v>
      </c>
      <c r="BQ3">
        <v>43.506</v>
      </c>
      <c r="BR3">
        <v>45.005000000000003</v>
      </c>
      <c r="BS3">
        <v>45.750999999999998</v>
      </c>
      <c r="BT3">
        <v>45.954999999999998</v>
      </c>
      <c r="BU3">
        <v>46.573999999999998</v>
      </c>
      <c r="BV3">
        <v>46.95</v>
      </c>
      <c r="BW3">
        <v>48.335000000000001</v>
      </c>
      <c r="BX3">
        <v>48.62</v>
      </c>
      <c r="BY3">
        <v>49.655999999999999</v>
      </c>
      <c r="BZ3">
        <v>48.887999999999998</v>
      </c>
      <c r="CA3">
        <v>49.48</v>
      </c>
      <c r="CB3">
        <v>49.298000000000002</v>
      </c>
      <c r="CC3">
        <v>50.408999999999999</v>
      </c>
      <c r="CD3">
        <v>49.944000000000003</v>
      </c>
    </row>
    <row r="4" spans="1:93" x14ac:dyDescent="0.25">
      <c r="A4" t="s">
        <v>86</v>
      </c>
      <c r="B4" s="2">
        <v>45070</v>
      </c>
      <c r="C4" s="2">
        <v>45161</v>
      </c>
      <c r="D4">
        <v>0.18479999999999999</v>
      </c>
      <c r="E4">
        <v>4</v>
      </c>
      <c r="F4">
        <v>4</v>
      </c>
      <c r="G4">
        <v>3.8441284886780859E-3</v>
      </c>
      <c r="H4">
        <v>17</v>
      </c>
      <c r="I4">
        <v>0.15344918378093739</v>
      </c>
      <c r="J4">
        <v>36</v>
      </c>
      <c r="K4">
        <v>0.2505002632964719</v>
      </c>
      <c r="M4" s="23">
        <f t="shared" si="0"/>
        <v>0.24369637828279508</v>
      </c>
      <c r="N4" s="23">
        <v>3.8441284886780859E-3</v>
      </c>
      <c r="O4" s="23">
        <f t="shared" si="1"/>
        <v>0.11474939278204407</v>
      </c>
      <c r="P4" s="23">
        <f t="shared" si="2"/>
        <v>0.38217957954024501</v>
      </c>
      <c r="Q4" s="23">
        <f t="shared" si="3"/>
        <v>0.11134807793575584</v>
      </c>
      <c r="R4" s="23"/>
      <c r="S4">
        <v>30.538</v>
      </c>
      <c r="T4">
        <v>37.979999999999997</v>
      </c>
      <c r="U4">
        <v>38.945999999999998</v>
      </c>
      <c r="V4">
        <v>40.110999999999997</v>
      </c>
      <c r="W4">
        <v>37.834000000000003</v>
      </c>
      <c r="X4">
        <v>39.770000000000003</v>
      </c>
      <c r="Y4">
        <v>39.326999999999998</v>
      </c>
      <c r="Z4">
        <v>39.170999999999999</v>
      </c>
      <c r="AA4">
        <v>38.654000000000003</v>
      </c>
      <c r="AB4">
        <v>37.475000000000001</v>
      </c>
      <c r="AC4">
        <v>38.51</v>
      </c>
      <c r="AD4">
        <v>38.770000000000003</v>
      </c>
      <c r="AE4">
        <v>39.481999999999999</v>
      </c>
      <c r="AF4">
        <v>41.021999999999998</v>
      </c>
      <c r="AG4">
        <v>42.997</v>
      </c>
      <c r="AH4">
        <v>42.652999999999999</v>
      </c>
      <c r="AI4">
        <v>42.692</v>
      </c>
      <c r="AJ4">
        <v>43.808</v>
      </c>
      <c r="AK4">
        <v>43.045000000000002</v>
      </c>
      <c r="AL4">
        <v>43.024999999999999</v>
      </c>
      <c r="AM4">
        <v>42.209000000000003</v>
      </c>
      <c r="AN4">
        <v>40.631999999999998</v>
      </c>
      <c r="AO4">
        <v>41.875999999999998</v>
      </c>
      <c r="AP4">
        <v>41.116999999999997</v>
      </c>
      <c r="AQ4">
        <v>40.822000000000003</v>
      </c>
      <c r="AR4">
        <v>42.302</v>
      </c>
      <c r="AS4">
        <v>42.412999999999997</v>
      </c>
      <c r="AT4">
        <v>42.317</v>
      </c>
      <c r="AU4">
        <v>42.103000000000002</v>
      </c>
      <c r="AV4">
        <v>42.503</v>
      </c>
      <c r="AW4">
        <v>42.18</v>
      </c>
      <c r="AX4">
        <v>42.405000000000001</v>
      </c>
      <c r="AY4">
        <v>43.902000000000001</v>
      </c>
      <c r="AZ4">
        <v>45.976999999999997</v>
      </c>
      <c r="BA4">
        <v>45.469000000000001</v>
      </c>
      <c r="BB4">
        <v>46.460999999999999</v>
      </c>
      <c r="BC4">
        <v>47.494</v>
      </c>
      <c r="BD4">
        <v>47.076999999999998</v>
      </c>
      <c r="BE4">
        <v>45.52</v>
      </c>
      <c r="BF4">
        <v>44.308999999999997</v>
      </c>
      <c r="BG4">
        <v>44.612000000000002</v>
      </c>
      <c r="BH4">
        <v>45.679000000000002</v>
      </c>
      <c r="BI4">
        <v>45.451999999999998</v>
      </c>
      <c r="BJ4">
        <v>45.9</v>
      </c>
      <c r="BK4">
        <v>46.75</v>
      </c>
      <c r="BL4">
        <v>46.728999999999999</v>
      </c>
      <c r="BM4">
        <v>46.506999999999998</v>
      </c>
      <c r="BN4">
        <v>44.268999999999998</v>
      </c>
      <c r="BO4">
        <v>44.515000000000001</v>
      </c>
      <c r="BP4">
        <v>44.68</v>
      </c>
      <c r="BQ4">
        <v>45.416499999999999</v>
      </c>
      <c r="BR4">
        <v>44.664000000000001</v>
      </c>
      <c r="BS4">
        <v>42.554000000000002</v>
      </c>
      <c r="BT4">
        <v>42.387999999999998</v>
      </c>
      <c r="BU4">
        <v>40.854999999999997</v>
      </c>
      <c r="BV4">
        <v>43.753</v>
      </c>
      <c r="BW4">
        <v>43.94</v>
      </c>
      <c r="BX4">
        <v>43.485999999999997</v>
      </c>
      <c r="BY4">
        <v>43.343499999999999</v>
      </c>
      <c r="BZ4">
        <v>43.298999999999999</v>
      </c>
      <c r="CA4">
        <v>46.966999999999999</v>
      </c>
      <c r="CB4">
        <v>45.667999999999999</v>
      </c>
      <c r="CC4">
        <v>47.116</v>
      </c>
    </row>
    <row r="5" spans="1:93" x14ac:dyDescent="0.25">
      <c r="A5" t="s">
        <v>86</v>
      </c>
      <c r="B5" s="2">
        <v>44153</v>
      </c>
      <c r="C5" s="2">
        <v>44251</v>
      </c>
      <c r="D5">
        <v>0.1192</v>
      </c>
      <c r="E5">
        <v>2</v>
      </c>
      <c r="F5">
        <v>4</v>
      </c>
      <c r="G5">
        <v>3.590693660111751E-2</v>
      </c>
      <c r="H5">
        <v>12</v>
      </c>
      <c r="I5">
        <v>1.238811633668885E-2</v>
      </c>
      <c r="J5">
        <v>59</v>
      </c>
      <c r="K5">
        <v>0.14062186111917141</v>
      </c>
      <c r="M5" s="23">
        <f t="shared" si="0"/>
        <v>8.5636840223995015E-4</v>
      </c>
      <c r="N5" s="23">
        <v>3.590693660111751E-2</v>
      </c>
      <c r="O5" s="23">
        <f t="shared" si="1"/>
        <v>2.7516208650090461E-2</v>
      </c>
      <c r="P5" s="23">
        <f t="shared" si="2"/>
        <v>-6.5158465387823447E-3</v>
      </c>
      <c r="Q5" s="23">
        <f t="shared" si="3"/>
        <v>-7.3659070110042328E-3</v>
      </c>
      <c r="R5" s="23"/>
      <c r="S5">
        <v>13.428800000000001</v>
      </c>
      <c r="T5">
        <v>13.440300000000001</v>
      </c>
      <c r="U5">
        <v>13.0878</v>
      </c>
      <c r="V5">
        <v>13.14</v>
      </c>
      <c r="W5">
        <v>12.957700000000001</v>
      </c>
      <c r="X5">
        <v>13.2348</v>
      </c>
      <c r="Y5">
        <v>13.2613</v>
      </c>
      <c r="Z5">
        <v>13.4015</v>
      </c>
      <c r="AA5">
        <v>13.39</v>
      </c>
      <c r="AB5">
        <v>13.544499999999999</v>
      </c>
      <c r="AC5">
        <v>13.396000000000001</v>
      </c>
      <c r="AD5">
        <v>13.558299999999999</v>
      </c>
      <c r="AE5">
        <v>13.6068</v>
      </c>
      <c r="AF5">
        <v>13.35</v>
      </c>
      <c r="AG5">
        <v>12.9308</v>
      </c>
      <c r="AH5">
        <v>12.972200000000001</v>
      </c>
      <c r="AI5">
        <v>13.013299999999999</v>
      </c>
      <c r="AJ5">
        <v>13.3088</v>
      </c>
      <c r="AK5">
        <v>13.3605</v>
      </c>
      <c r="AL5">
        <v>13.2425</v>
      </c>
      <c r="AM5">
        <v>13.3413</v>
      </c>
      <c r="AN5">
        <v>13.272</v>
      </c>
      <c r="AO5">
        <v>13.3322</v>
      </c>
      <c r="AP5">
        <v>13.2783</v>
      </c>
      <c r="AQ5">
        <v>13.0093</v>
      </c>
      <c r="AR5">
        <v>12.9938</v>
      </c>
      <c r="AS5">
        <v>12.9</v>
      </c>
      <c r="AT5">
        <v>12.943300000000001</v>
      </c>
      <c r="AU5">
        <v>13.145799999999999</v>
      </c>
      <c r="AV5">
        <v>13.055</v>
      </c>
      <c r="AW5">
        <v>13.1135</v>
      </c>
      <c r="AX5">
        <v>13.4048</v>
      </c>
      <c r="AY5">
        <v>12.6145</v>
      </c>
      <c r="AZ5">
        <v>13.343999999999999</v>
      </c>
      <c r="BA5">
        <v>13.2768</v>
      </c>
      <c r="BB5">
        <v>13.621499999999999</v>
      </c>
      <c r="BC5">
        <v>13.4848</v>
      </c>
      <c r="BD5">
        <v>13.5318</v>
      </c>
      <c r="BE5">
        <v>13.2003</v>
      </c>
      <c r="BF5">
        <v>12.859500000000001</v>
      </c>
      <c r="BG5">
        <v>13.0253</v>
      </c>
      <c r="BH5">
        <v>13.3658</v>
      </c>
      <c r="BI5">
        <v>13.8675</v>
      </c>
      <c r="BJ5">
        <v>13.7125</v>
      </c>
      <c r="BK5">
        <v>13.6533</v>
      </c>
      <c r="BL5">
        <v>13.4353</v>
      </c>
      <c r="BM5">
        <v>12.9178</v>
      </c>
      <c r="BN5">
        <v>13.051</v>
      </c>
      <c r="BO5">
        <v>12.989800000000001</v>
      </c>
      <c r="BP5">
        <v>13.237</v>
      </c>
      <c r="BQ5">
        <v>13.556800000000001</v>
      </c>
      <c r="BR5">
        <v>13.5305</v>
      </c>
      <c r="BS5">
        <v>13.664300000000001</v>
      </c>
      <c r="BT5">
        <v>13.590999999999999</v>
      </c>
      <c r="BU5">
        <v>14.438800000000001</v>
      </c>
      <c r="BV5">
        <v>14.263299999999999</v>
      </c>
      <c r="BW5">
        <v>14.7643</v>
      </c>
      <c r="BX5">
        <v>15.2508</v>
      </c>
      <c r="BY5">
        <v>14.9613</v>
      </c>
      <c r="BZ5">
        <v>15.330299999999999</v>
      </c>
      <c r="CA5">
        <v>14.906000000000001</v>
      </c>
      <c r="CB5">
        <v>14.829000000000001</v>
      </c>
      <c r="CC5">
        <v>14.926500000000001</v>
      </c>
      <c r="CD5">
        <v>14.3558</v>
      </c>
      <c r="CE5">
        <v>14.141999999999999</v>
      </c>
      <c r="CF5">
        <v>14.499000000000001</v>
      </c>
    </row>
    <row r="6" spans="1:93" x14ac:dyDescent="0.25">
      <c r="A6" t="s">
        <v>86</v>
      </c>
      <c r="B6" s="2">
        <v>43139</v>
      </c>
      <c r="C6" s="2">
        <v>43230</v>
      </c>
      <c r="D6">
        <v>0.34380000000000011</v>
      </c>
      <c r="E6">
        <v>2</v>
      </c>
      <c r="F6">
        <v>2</v>
      </c>
      <c r="G6">
        <v>1.7442261289210531E-2</v>
      </c>
      <c r="H6">
        <v>7</v>
      </c>
      <c r="I6">
        <v>7.3250603240262099E-2</v>
      </c>
      <c r="J6">
        <v>63</v>
      </c>
      <c r="K6">
        <v>0.12085487762840399</v>
      </c>
      <c r="M6" s="23">
        <f t="shared" si="0"/>
        <v>6.6936373666789242E-2</v>
      </c>
      <c r="N6" s="23">
        <v>1.7442261289210531E-2</v>
      </c>
      <c r="O6" s="23">
        <f xml:space="preserve"> (AM6- T6*(1-G6))/T6*(1-G6)</f>
        <v>7.3243057909758116E-2</v>
      </c>
      <c r="P6" s="23">
        <f t="shared" si="2"/>
        <v>0.12785950717175443</v>
      </c>
      <c r="Q6" s="23">
        <f t="shared" si="3"/>
        <v>5.7100999655291383E-2</v>
      </c>
      <c r="R6" s="23"/>
      <c r="S6">
        <v>5.4379999999999997</v>
      </c>
      <c r="T6">
        <v>5.8019999999999996</v>
      </c>
      <c r="U6">
        <v>5.7008000000000001</v>
      </c>
      <c r="V6">
        <v>5.8156999999999996</v>
      </c>
      <c r="W6">
        <v>6.0354999999999999</v>
      </c>
      <c r="X6">
        <v>6.1624999999999996</v>
      </c>
      <c r="Y6">
        <v>6.0960000000000001</v>
      </c>
      <c r="Z6">
        <v>6.2270000000000003</v>
      </c>
      <c r="AA6">
        <v>6.0377999999999998</v>
      </c>
      <c r="AB6">
        <v>6.0537999999999998</v>
      </c>
      <c r="AC6">
        <v>6.1482999999999999</v>
      </c>
      <c r="AD6">
        <v>6.1645000000000003</v>
      </c>
      <c r="AE6">
        <v>6.1515000000000004</v>
      </c>
      <c r="AF6">
        <v>6.05</v>
      </c>
      <c r="AG6">
        <v>5.8052999999999999</v>
      </c>
      <c r="AH6">
        <v>5.9135</v>
      </c>
      <c r="AI6">
        <v>5.8913000000000002</v>
      </c>
      <c r="AJ6">
        <v>6.0540000000000003</v>
      </c>
      <c r="AK6">
        <v>6.0460000000000003</v>
      </c>
      <c r="AL6">
        <v>6.0294999999999996</v>
      </c>
      <c r="AM6">
        <v>6.1333000000000002</v>
      </c>
      <c r="AN6">
        <v>6.2439999999999998</v>
      </c>
      <c r="AO6">
        <v>6.1928000000000001</v>
      </c>
      <c r="AP6">
        <v>6.2184999999999997</v>
      </c>
      <c r="AQ6">
        <v>6.2335000000000003</v>
      </c>
      <c r="AR6">
        <v>6.2619999999999996</v>
      </c>
      <c r="AS6">
        <v>6.0250000000000004</v>
      </c>
      <c r="AT6">
        <v>6.2394999999999996</v>
      </c>
      <c r="AU6">
        <v>6.2140000000000004</v>
      </c>
      <c r="AV6">
        <v>6.0462999999999996</v>
      </c>
      <c r="AW6">
        <v>5.8243</v>
      </c>
      <c r="AX6">
        <v>6.1120000000000001</v>
      </c>
      <c r="AY6">
        <v>5.6379999999999999</v>
      </c>
      <c r="AZ6">
        <v>5.5336999999999996</v>
      </c>
      <c r="BA6">
        <v>5.7897999999999996</v>
      </c>
      <c r="BB6">
        <v>5.5263</v>
      </c>
      <c r="BC6">
        <v>5.6337999999999999</v>
      </c>
      <c r="BD6">
        <v>5.6559999999999997</v>
      </c>
      <c r="BE6">
        <v>5.5345000000000004</v>
      </c>
      <c r="BF6">
        <v>5.3563000000000001</v>
      </c>
      <c r="BG6">
        <v>5.3853</v>
      </c>
      <c r="BH6">
        <v>5.6978</v>
      </c>
      <c r="BI6">
        <v>5.6559999999999997</v>
      </c>
      <c r="BJ6">
        <v>5.8650000000000002</v>
      </c>
      <c r="BK6">
        <v>5.7874999999999996</v>
      </c>
      <c r="BL6">
        <v>5.7873000000000001</v>
      </c>
      <c r="BM6">
        <v>5.9385000000000003</v>
      </c>
      <c r="BN6">
        <v>5.9093</v>
      </c>
      <c r="BO6">
        <v>5.726</v>
      </c>
      <c r="BP6">
        <v>5.7178000000000004</v>
      </c>
      <c r="BQ6">
        <v>5.5970000000000004</v>
      </c>
      <c r="BR6">
        <v>5.53</v>
      </c>
      <c r="BS6">
        <v>5.4165000000000001</v>
      </c>
      <c r="BT6">
        <v>5.6304999999999996</v>
      </c>
      <c r="BU6">
        <v>5.6582999999999997</v>
      </c>
      <c r="BV6">
        <v>5.6224999999999996</v>
      </c>
      <c r="BW6">
        <v>5.6784999999999997</v>
      </c>
      <c r="BX6">
        <v>5.6577999999999999</v>
      </c>
      <c r="BY6">
        <v>5.8247999999999998</v>
      </c>
      <c r="BZ6">
        <v>5.9764999999999997</v>
      </c>
      <c r="CA6">
        <v>6.2169999999999996</v>
      </c>
      <c r="CB6">
        <v>6.26</v>
      </c>
      <c r="CC6">
        <v>6.3944999999999999</v>
      </c>
      <c r="CD6">
        <v>6.5031999999999996</v>
      </c>
    </row>
    <row r="7" spans="1:93" x14ac:dyDescent="0.25">
      <c r="A7" t="s">
        <v>86</v>
      </c>
      <c r="B7" s="2">
        <v>43048</v>
      </c>
      <c r="C7" s="2">
        <v>43139</v>
      </c>
      <c r="D7">
        <v>0.23150000000000001</v>
      </c>
      <c r="E7">
        <v>2</v>
      </c>
      <c r="F7">
        <v>4</v>
      </c>
      <c r="G7">
        <v>2.8500046266308861E-2</v>
      </c>
      <c r="H7">
        <v>10</v>
      </c>
      <c r="I7">
        <v>3.7938373276580339E-3</v>
      </c>
      <c r="J7">
        <v>53</v>
      </c>
      <c r="K7">
        <v>0.14209308781345409</v>
      </c>
      <c r="M7" s="23">
        <f t="shared" si="0"/>
        <v>5.269822715760767E-2</v>
      </c>
      <c r="N7" s="23">
        <v>2.8500046266308861E-2</v>
      </c>
      <c r="O7" s="23">
        <f t="shared" si="1"/>
        <v>-8.3099339060925731E-2</v>
      </c>
      <c r="P7" s="23">
        <f t="shared" si="2"/>
        <v>-6.7348529125267856E-2</v>
      </c>
      <c r="Q7" s="23">
        <f t="shared" si="3"/>
        <v>-0.11403719811233461</v>
      </c>
      <c r="R7" s="23"/>
      <c r="S7">
        <v>5.133</v>
      </c>
      <c r="T7">
        <v>5.4035000000000002</v>
      </c>
      <c r="U7">
        <v>5.3156999999999996</v>
      </c>
      <c r="V7">
        <v>5.3544999999999998</v>
      </c>
      <c r="W7">
        <v>5.2495000000000003</v>
      </c>
      <c r="X7">
        <v>5.2903000000000002</v>
      </c>
      <c r="Y7">
        <v>5.2839999999999998</v>
      </c>
      <c r="Z7">
        <v>5.3520000000000003</v>
      </c>
      <c r="AA7">
        <v>5.4013</v>
      </c>
      <c r="AB7">
        <v>5.3733000000000004</v>
      </c>
      <c r="AC7">
        <v>5.4240000000000004</v>
      </c>
      <c r="AD7">
        <v>5.3535000000000004</v>
      </c>
      <c r="AE7">
        <v>5.2678000000000003</v>
      </c>
      <c r="AF7">
        <v>4.9104999999999999</v>
      </c>
      <c r="AG7">
        <v>5.0178000000000003</v>
      </c>
      <c r="AH7">
        <v>4.9420000000000002</v>
      </c>
      <c r="AI7">
        <v>4.6665000000000001</v>
      </c>
      <c r="AJ7">
        <v>4.6935000000000002</v>
      </c>
      <c r="AK7">
        <v>4.7314999999999996</v>
      </c>
      <c r="AL7">
        <v>4.7998000000000003</v>
      </c>
      <c r="AM7">
        <v>4.7873000000000001</v>
      </c>
      <c r="AN7">
        <v>4.8665000000000003</v>
      </c>
      <c r="AO7">
        <v>4.7709999999999999</v>
      </c>
      <c r="AP7">
        <v>4.6544999999999996</v>
      </c>
      <c r="AQ7">
        <v>4.6616999999999997</v>
      </c>
      <c r="AR7">
        <v>4.7889999999999997</v>
      </c>
      <c r="AS7">
        <v>4.9474999999999998</v>
      </c>
      <c r="AT7">
        <v>4.9028</v>
      </c>
      <c r="AU7">
        <v>4.92</v>
      </c>
      <c r="AV7">
        <v>4.8973000000000004</v>
      </c>
      <c r="AW7">
        <v>4.8818000000000001</v>
      </c>
      <c r="AX7">
        <v>4.9359999999999999</v>
      </c>
      <c r="AY7">
        <v>4.9292999999999996</v>
      </c>
      <c r="AZ7">
        <v>4.9349999999999996</v>
      </c>
      <c r="BA7">
        <v>4.8375000000000004</v>
      </c>
      <c r="BB7">
        <v>4.9837999999999996</v>
      </c>
      <c r="BC7">
        <v>5.3117999999999999</v>
      </c>
      <c r="BD7">
        <v>5.3398000000000003</v>
      </c>
      <c r="BE7">
        <v>5.3849999999999998</v>
      </c>
      <c r="BF7">
        <v>5.55</v>
      </c>
      <c r="BG7">
        <v>5.5484999999999998</v>
      </c>
      <c r="BH7">
        <v>5.5919999999999996</v>
      </c>
      <c r="BI7">
        <v>5.6020000000000003</v>
      </c>
      <c r="BJ7">
        <v>5.5744999999999996</v>
      </c>
      <c r="BK7">
        <v>5.5027999999999997</v>
      </c>
      <c r="BL7">
        <v>5.6180000000000003</v>
      </c>
      <c r="BM7">
        <v>5.6109999999999998</v>
      </c>
      <c r="BN7">
        <v>5.7527999999999997</v>
      </c>
      <c r="BO7">
        <v>5.8422999999999998</v>
      </c>
      <c r="BP7">
        <v>5.9726999999999997</v>
      </c>
      <c r="BQ7">
        <v>5.8949999999999996</v>
      </c>
      <c r="BR7">
        <v>5.9086999999999996</v>
      </c>
      <c r="BS7">
        <v>6.0833000000000004</v>
      </c>
      <c r="BT7">
        <v>6.1712999999999996</v>
      </c>
      <c r="BU7">
        <v>6.0679999999999996</v>
      </c>
      <c r="BV7">
        <v>6.1449999999999996</v>
      </c>
      <c r="BW7">
        <v>6.0125000000000002</v>
      </c>
      <c r="BX7">
        <v>5.8380000000000001</v>
      </c>
      <c r="BY7">
        <v>5.3425000000000002</v>
      </c>
      <c r="BZ7">
        <v>5.6395</v>
      </c>
      <c r="CA7">
        <v>5.72</v>
      </c>
      <c r="CB7">
        <v>5.4379999999999997</v>
      </c>
    </row>
    <row r="8" spans="1:93" x14ac:dyDescent="0.25">
      <c r="A8" t="s">
        <v>86</v>
      </c>
      <c r="B8" s="2">
        <v>42684</v>
      </c>
      <c r="C8" s="2">
        <v>42775</v>
      </c>
      <c r="D8">
        <v>0.38240000000000002</v>
      </c>
      <c r="E8">
        <v>2</v>
      </c>
      <c r="F8">
        <v>2</v>
      </c>
      <c r="G8">
        <v>4.9242940935752211E-2</v>
      </c>
      <c r="H8">
        <v>18</v>
      </c>
      <c r="I8">
        <v>8.0707497840221784E-2</v>
      </c>
      <c r="J8">
        <v>59</v>
      </c>
      <c r="K8">
        <v>0.35420361023962171</v>
      </c>
      <c r="M8" s="23">
        <f t="shared" si="0"/>
        <v>0.2981348128910401</v>
      </c>
      <c r="N8" s="23">
        <v>4.9242940935752197E-2</v>
      </c>
      <c r="O8" s="23">
        <f t="shared" si="1"/>
        <v>8.8405319228226517E-2</v>
      </c>
      <c r="P8" s="23">
        <f t="shared" si="2"/>
        <v>0.35491677487899903</v>
      </c>
      <c r="Q8" s="23">
        <f t="shared" si="3"/>
        <v>4.3741190378756907E-2</v>
      </c>
      <c r="R8" s="23"/>
      <c r="S8">
        <v>1.6941999999999999</v>
      </c>
      <c r="T8">
        <v>2.1993</v>
      </c>
      <c r="U8">
        <v>2.0910000000000002</v>
      </c>
      <c r="V8">
        <v>2.1547999999999998</v>
      </c>
      <c r="W8">
        <v>2.2907999999999999</v>
      </c>
      <c r="X8">
        <v>2.3098000000000001</v>
      </c>
      <c r="Y8">
        <v>2.3340000000000001</v>
      </c>
      <c r="Z8">
        <v>2.3245</v>
      </c>
      <c r="AA8">
        <v>2.3412999999999999</v>
      </c>
      <c r="AB8">
        <v>2.3492999999999999</v>
      </c>
      <c r="AC8">
        <v>2.3540000000000001</v>
      </c>
      <c r="AD8">
        <v>2.3527999999999998</v>
      </c>
      <c r="AE8">
        <v>2.3313000000000001</v>
      </c>
      <c r="AF8">
        <v>2.3050000000000002</v>
      </c>
      <c r="AG8">
        <v>2.1909999999999998</v>
      </c>
      <c r="AH8">
        <v>2.2113</v>
      </c>
      <c r="AI8">
        <v>2.2970000000000002</v>
      </c>
      <c r="AJ8">
        <v>2.3348</v>
      </c>
      <c r="AK8">
        <v>2.3767999999999998</v>
      </c>
      <c r="AL8">
        <v>2.3370000000000002</v>
      </c>
      <c r="AM8">
        <v>2.2955000000000001</v>
      </c>
      <c r="AN8">
        <v>2.2397999999999998</v>
      </c>
      <c r="AO8">
        <v>2.2793000000000001</v>
      </c>
      <c r="AP8">
        <v>2.4113000000000002</v>
      </c>
      <c r="AQ8">
        <v>2.4676999999999998</v>
      </c>
      <c r="AR8">
        <v>2.5103</v>
      </c>
      <c r="AS8">
        <v>2.5407999999999999</v>
      </c>
      <c r="AT8">
        <v>2.6293000000000002</v>
      </c>
      <c r="AU8">
        <v>2.6457999999999999</v>
      </c>
      <c r="AV8">
        <v>2.6778</v>
      </c>
      <c r="AW8">
        <v>2.7444999999999999</v>
      </c>
      <c r="AX8">
        <v>2.9329999999999998</v>
      </c>
      <c r="AY8">
        <v>2.7313000000000001</v>
      </c>
      <c r="AZ8">
        <v>2.7858000000000001</v>
      </c>
      <c r="BA8">
        <v>2.6684999999999999</v>
      </c>
      <c r="BB8">
        <v>2.5503</v>
      </c>
      <c r="BC8">
        <v>2.6097999999999999</v>
      </c>
      <c r="BD8">
        <v>2.5434999999999999</v>
      </c>
      <c r="BE8">
        <v>2.5775000000000001</v>
      </c>
      <c r="BF8">
        <v>2.6819999999999999</v>
      </c>
      <c r="BG8">
        <v>2.6617999999999999</v>
      </c>
      <c r="BH8">
        <v>2.629</v>
      </c>
      <c r="BI8">
        <v>2.5859999999999999</v>
      </c>
      <c r="BJ8">
        <v>2.5857999999999999</v>
      </c>
      <c r="BK8">
        <v>2.5278</v>
      </c>
      <c r="BL8">
        <v>2.5737999999999999</v>
      </c>
      <c r="BM8">
        <v>2.629</v>
      </c>
      <c r="BN8">
        <v>2.6002999999999998</v>
      </c>
      <c r="BO8">
        <v>2.6273</v>
      </c>
      <c r="BP8">
        <v>2.6833</v>
      </c>
      <c r="BQ8">
        <v>2.6947999999999999</v>
      </c>
      <c r="BR8">
        <v>2.7412999999999998</v>
      </c>
      <c r="BS8">
        <v>2.7942999999999998</v>
      </c>
      <c r="BT8">
        <v>2.7505000000000002</v>
      </c>
      <c r="BU8">
        <v>2.7294999999999998</v>
      </c>
      <c r="BV8">
        <v>2.8488000000000002</v>
      </c>
      <c r="BW8">
        <v>2.8847999999999998</v>
      </c>
      <c r="BX8">
        <v>2.8595000000000002</v>
      </c>
      <c r="BY8">
        <v>2.9327999999999999</v>
      </c>
      <c r="BZ8">
        <v>2.9782999999999999</v>
      </c>
      <c r="CA8">
        <v>2.9653</v>
      </c>
      <c r="CB8">
        <v>2.9095</v>
      </c>
    </row>
    <row r="9" spans="1:93" x14ac:dyDescent="0.25">
      <c r="A9" t="s">
        <v>86</v>
      </c>
      <c r="B9" s="2">
        <v>42593</v>
      </c>
      <c r="C9" s="2">
        <v>42684</v>
      </c>
      <c r="D9">
        <v>0.1042</v>
      </c>
      <c r="E9">
        <v>2</v>
      </c>
      <c r="F9">
        <v>4</v>
      </c>
      <c r="G9">
        <v>2.994923857868028E-2</v>
      </c>
      <c r="H9">
        <v>15</v>
      </c>
      <c r="I9">
        <v>1.7131979695430991E-3</v>
      </c>
      <c r="J9">
        <v>53</v>
      </c>
      <c r="K9">
        <v>0.14467005076142131</v>
      </c>
      <c r="M9" s="23">
        <f t="shared" si="0"/>
        <v>5.594639865996659E-2</v>
      </c>
      <c r="N9" s="23">
        <v>2.994923857868028E-2</v>
      </c>
      <c r="O9" s="23">
        <f t="shared" si="1"/>
        <v>-2.5112989255069666E-2</v>
      </c>
      <c r="P9" s="23">
        <f t="shared" si="2"/>
        <v>-3.0150753768843877E-3</v>
      </c>
      <c r="Q9" s="23">
        <f t="shared" si="3"/>
        <v>-5.5837563451776699E-2</v>
      </c>
      <c r="R9" s="23"/>
      <c r="S9">
        <v>1.4924999999999999</v>
      </c>
      <c r="T9">
        <v>1.5760000000000001</v>
      </c>
      <c r="U9">
        <v>1.5745</v>
      </c>
      <c r="V9">
        <v>1.5649999999999999</v>
      </c>
      <c r="W9">
        <v>1.5287999999999999</v>
      </c>
      <c r="X9">
        <v>1.5525</v>
      </c>
      <c r="Y9">
        <v>1.5565</v>
      </c>
      <c r="Z9">
        <v>1.5629999999999999</v>
      </c>
      <c r="AA9">
        <v>1.5727</v>
      </c>
      <c r="AB9">
        <v>1.5485</v>
      </c>
      <c r="AC9">
        <v>1.5383</v>
      </c>
      <c r="AD9">
        <v>1.5508</v>
      </c>
      <c r="AE9">
        <v>1.5498000000000001</v>
      </c>
      <c r="AF9">
        <v>1.5407999999999999</v>
      </c>
      <c r="AG9">
        <v>1.5335000000000001</v>
      </c>
      <c r="AH9">
        <v>1.5787</v>
      </c>
      <c r="AI9">
        <v>1.5632999999999999</v>
      </c>
      <c r="AJ9">
        <v>1.5780000000000001</v>
      </c>
      <c r="AK9">
        <v>1.5547</v>
      </c>
      <c r="AL9">
        <v>1.5660000000000001</v>
      </c>
      <c r="AM9">
        <v>1.488</v>
      </c>
      <c r="AN9">
        <v>1.5187999999999999</v>
      </c>
      <c r="AO9">
        <v>1.4967999999999999</v>
      </c>
      <c r="AP9">
        <v>1.51</v>
      </c>
      <c r="AQ9">
        <v>1.5672999999999999</v>
      </c>
      <c r="AR9">
        <v>1.571</v>
      </c>
      <c r="AS9">
        <v>1.5918000000000001</v>
      </c>
      <c r="AT9">
        <v>1.5772999999999999</v>
      </c>
      <c r="AU9">
        <v>1.6214999999999999</v>
      </c>
      <c r="AV9">
        <v>1.6254999999999999</v>
      </c>
      <c r="AW9">
        <v>1.6237999999999999</v>
      </c>
      <c r="AX9">
        <v>1.6085</v>
      </c>
      <c r="AY9">
        <v>1.6635</v>
      </c>
      <c r="AZ9">
        <v>1.6695</v>
      </c>
      <c r="BA9">
        <v>1.6850000000000001</v>
      </c>
      <c r="BB9">
        <v>1.7130000000000001</v>
      </c>
      <c r="BC9">
        <v>1.7113</v>
      </c>
      <c r="BD9">
        <v>1.7075</v>
      </c>
      <c r="BE9">
        <v>1.7058</v>
      </c>
      <c r="BF9">
        <v>1.6835</v>
      </c>
      <c r="BG9">
        <v>1.6713</v>
      </c>
      <c r="BH9">
        <v>1.6775</v>
      </c>
      <c r="BI9">
        <v>1.6533</v>
      </c>
      <c r="BJ9">
        <v>1.6608000000000001</v>
      </c>
      <c r="BK9">
        <v>1.6336999999999999</v>
      </c>
      <c r="BL9">
        <v>1.6497999999999999</v>
      </c>
      <c r="BM9">
        <v>1.6403000000000001</v>
      </c>
      <c r="BN9">
        <v>1.6653</v>
      </c>
      <c r="BO9">
        <v>1.6617999999999999</v>
      </c>
      <c r="BP9">
        <v>1.6933</v>
      </c>
      <c r="BQ9">
        <v>1.6884999999999999</v>
      </c>
      <c r="BR9">
        <v>1.7678</v>
      </c>
      <c r="BS9">
        <v>1.7968</v>
      </c>
      <c r="BT9">
        <v>1.804</v>
      </c>
      <c r="BU9">
        <v>1.7669999999999999</v>
      </c>
      <c r="BV9">
        <v>1.764</v>
      </c>
      <c r="BW9">
        <v>1.7789999999999999</v>
      </c>
      <c r="BX9">
        <v>1.7262999999999999</v>
      </c>
      <c r="BY9">
        <v>1.7190000000000001</v>
      </c>
      <c r="BZ9">
        <v>1.6990000000000001</v>
      </c>
      <c r="CA9">
        <v>1.6893</v>
      </c>
      <c r="CB9">
        <v>1.7818000000000001</v>
      </c>
      <c r="CC9">
        <v>1.7789999999999999</v>
      </c>
      <c r="CD9">
        <v>1.7490000000000001</v>
      </c>
      <c r="CE9">
        <v>1.6941999999999999</v>
      </c>
    </row>
    <row r="10" spans="1:93" x14ac:dyDescent="0.25">
      <c r="A10" t="s">
        <v>86</v>
      </c>
      <c r="B10" s="2">
        <v>42313</v>
      </c>
      <c r="C10" s="2">
        <v>42417</v>
      </c>
      <c r="D10">
        <v>0.27779999999999999</v>
      </c>
      <c r="E10">
        <v>2</v>
      </c>
      <c r="F10">
        <v>6</v>
      </c>
      <c r="G10">
        <v>5.5527383367139901E-2</v>
      </c>
      <c r="H10">
        <v>20</v>
      </c>
      <c r="I10">
        <v>6.9726166328600472E-2</v>
      </c>
      <c r="J10">
        <v>20</v>
      </c>
      <c r="K10">
        <v>6.9726166328600472E-2</v>
      </c>
      <c r="M10" s="23">
        <f t="shared" si="0"/>
        <v>0.138568129330254</v>
      </c>
      <c r="N10" s="23">
        <v>1.9738686704424441E-2</v>
      </c>
      <c r="O10" s="23">
        <f t="shared" si="1"/>
        <v>0.11829854782368988</v>
      </c>
      <c r="P10" s="23">
        <f t="shared" si="2"/>
        <v>0.2179561200923788</v>
      </c>
      <c r="Q10" s="23">
        <f t="shared" si="3"/>
        <v>6.9726166328600472E-2</v>
      </c>
      <c r="R10" s="23"/>
      <c r="S10">
        <v>0.69279999999999997</v>
      </c>
      <c r="T10">
        <v>0.78879999999999995</v>
      </c>
      <c r="U10">
        <v>0.7853</v>
      </c>
      <c r="V10">
        <v>0.77029999999999998</v>
      </c>
      <c r="W10">
        <v>0.76280000000000003</v>
      </c>
      <c r="X10">
        <v>0.76</v>
      </c>
      <c r="Y10">
        <v>0.745</v>
      </c>
      <c r="Z10">
        <v>0.76</v>
      </c>
      <c r="AA10">
        <v>0.76</v>
      </c>
      <c r="AB10">
        <v>0.77580000000000005</v>
      </c>
      <c r="AC10">
        <v>0.77800000000000002</v>
      </c>
      <c r="AD10">
        <v>0.78480000000000005</v>
      </c>
      <c r="AE10">
        <v>0.77300000000000002</v>
      </c>
      <c r="AF10">
        <v>0.77929999999999999</v>
      </c>
      <c r="AG10">
        <v>0.77829999999999999</v>
      </c>
      <c r="AH10">
        <v>0.78480000000000005</v>
      </c>
      <c r="AI10">
        <v>0.79300000000000004</v>
      </c>
      <c r="AJ10">
        <v>0.81879999999999997</v>
      </c>
      <c r="AK10">
        <v>0.8125</v>
      </c>
      <c r="AL10">
        <v>0.81079999999999997</v>
      </c>
      <c r="AM10">
        <v>0.84379999999999999</v>
      </c>
      <c r="AN10">
        <v>0.82779999999999998</v>
      </c>
      <c r="AO10">
        <v>0.83899999999999997</v>
      </c>
      <c r="AP10">
        <v>0.81779999999999997</v>
      </c>
      <c r="AQ10">
        <v>0.82450000000000001</v>
      </c>
      <c r="AR10">
        <v>0.81230000000000002</v>
      </c>
      <c r="AS10">
        <v>0.81430000000000002</v>
      </c>
      <c r="AT10">
        <v>0.82430000000000003</v>
      </c>
      <c r="AU10">
        <v>0.82930000000000004</v>
      </c>
      <c r="AV10">
        <v>0.81679999999999997</v>
      </c>
      <c r="AW10">
        <v>0.80349999999999999</v>
      </c>
      <c r="AX10">
        <v>0.82240000000000002</v>
      </c>
      <c r="AY10">
        <v>0.82330000000000003</v>
      </c>
      <c r="AZ10">
        <v>0.82640000000000002</v>
      </c>
      <c r="BA10">
        <v>0.82930000000000004</v>
      </c>
      <c r="BB10">
        <v>0.82850000000000001</v>
      </c>
      <c r="BC10">
        <v>0.84199999999999997</v>
      </c>
      <c r="BD10">
        <v>0.83479999999999999</v>
      </c>
      <c r="BE10">
        <v>0.82399999999999995</v>
      </c>
      <c r="BF10">
        <v>0.80920000000000003</v>
      </c>
      <c r="BG10">
        <v>0.82230000000000003</v>
      </c>
      <c r="BH10">
        <v>0.7883</v>
      </c>
      <c r="BI10">
        <v>0.75700000000000001</v>
      </c>
      <c r="BJ10">
        <v>0.74080000000000001</v>
      </c>
      <c r="BK10">
        <v>0.74199999999999999</v>
      </c>
      <c r="BL10">
        <v>0.75449999999999995</v>
      </c>
      <c r="BM10">
        <v>0.73150000000000004</v>
      </c>
      <c r="BN10">
        <v>0.71679999999999999</v>
      </c>
      <c r="BO10">
        <v>0.67779999999999996</v>
      </c>
      <c r="BP10">
        <v>0.68320000000000003</v>
      </c>
      <c r="BQ10">
        <v>0.68700000000000006</v>
      </c>
      <c r="BR10">
        <v>0.69499999999999995</v>
      </c>
      <c r="BS10">
        <v>0.71120000000000005</v>
      </c>
      <c r="BT10">
        <v>0.71050000000000002</v>
      </c>
      <c r="BU10">
        <v>0.71750000000000003</v>
      </c>
      <c r="BV10">
        <v>0.70899999999999996</v>
      </c>
      <c r="BW10">
        <v>0.70130000000000003</v>
      </c>
      <c r="BX10">
        <v>0.73229999999999995</v>
      </c>
      <c r="BY10">
        <v>0.73250000000000004</v>
      </c>
      <c r="BZ10">
        <v>0.70150000000000001</v>
      </c>
      <c r="CA10">
        <v>0.70499999999999996</v>
      </c>
      <c r="CB10">
        <v>0.70530000000000004</v>
      </c>
      <c r="CC10">
        <v>0.66069999999999995</v>
      </c>
      <c r="CD10">
        <v>0.63049999999999995</v>
      </c>
      <c r="CE10">
        <v>0.63729999999999998</v>
      </c>
      <c r="CF10">
        <v>0.63580000000000003</v>
      </c>
      <c r="CG10">
        <v>0.63249999999999995</v>
      </c>
      <c r="CH10">
        <v>0.64329999999999998</v>
      </c>
      <c r="CI10">
        <v>0.67479999999999996</v>
      </c>
      <c r="CJ10">
        <v>0.6915</v>
      </c>
    </row>
    <row r="11" spans="1:93" x14ac:dyDescent="0.25">
      <c r="A11" t="s">
        <v>87</v>
      </c>
      <c r="B11" s="2">
        <v>44586</v>
      </c>
      <c r="C11" s="2">
        <v>44677</v>
      </c>
      <c r="D11">
        <v>0.1623</v>
      </c>
      <c r="E11">
        <v>2</v>
      </c>
      <c r="F11">
        <v>2</v>
      </c>
      <c r="G11">
        <v>1.9738686704424441E-2</v>
      </c>
      <c r="H11">
        <v>6</v>
      </c>
      <c r="I11">
        <v>5.3328099590646501E-2</v>
      </c>
      <c r="J11">
        <v>44</v>
      </c>
      <c r="K11">
        <v>7.1104132787528612E-2</v>
      </c>
      <c r="M11" s="23">
        <f t="shared" si="0"/>
        <v>2.5120717406300324E-2</v>
      </c>
      <c r="N11" s="23">
        <v>1.35738524736561E-2</v>
      </c>
      <c r="O11" s="23">
        <f t="shared" si="1"/>
        <v>-5.0406528587004104E-2</v>
      </c>
      <c r="P11" s="23">
        <f t="shared" si="2"/>
        <v>-4.7827086686594744E-2</v>
      </c>
      <c r="Q11" s="23">
        <f t="shared" si="3"/>
        <v>-7.1160208602030081E-2</v>
      </c>
      <c r="R11" s="23"/>
      <c r="S11">
        <v>173.96</v>
      </c>
      <c r="T11">
        <v>178.33</v>
      </c>
      <c r="U11">
        <v>174.81</v>
      </c>
      <c r="V11">
        <v>177.29</v>
      </c>
      <c r="W11">
        <v>179.49</v>
      </c>
      <c r="X11">
        <v>181.29</v>
      </c>
      <c r="Y11">
        <v>187.84</v>
      </c>
      <c r="Z11">
        <v>175.59</v>
      </c>
      <c r="AA11">
        <v>171.42</v>
      </c>
      <c r="AB11">
        <v>169.95</v>
      </c>
      <c r="AC11">
        <v>172.63</v>
      </c>
      <c r="AD11">
        <v>176.71</v>
      </c>
      <c r="AE11">
        <v>170.66</v>
      </c>
      <c r="AF11">
        <v>164.4</v>
      </c>
      <c r="AG11">
        <v>162.47</v>
      </c>
      <c r="AH11">
        <v>166.17</v>
      </c>
      <c r="AI11">
        <v>168.24</v>
      </c>
      <c r="AJ11">
        <v>164.65</v>
      </c>
      <c r="AK11">
        <v>166.74</v>
      </c>
      <c r="AL11">
        <v>166.69</v>
      </c>
      <c r="AM11">
        <v>165.64</v>
      </c>
      <c r="AN11">
        <v>169.59</v>
      </c>
      <c r="AO11">
        <v>170.82</v>
      </c>
      <c r="AP11">
        <v>169.99</v>
      </c>
      <c r="AQ11">
        <v>167.29</v>
      </c>
      <c r="AR11">
        <v>170.1</v>
      </c>
      <c r="AS11">
        <v>171</v>
      </c>
      <c r="AT11">
        <v>169.98</v>
      </c>
      <c r="AU11">
        <v>164.89</v>
      </c>
      <c r="AV11">
        <v>167.34</v>
      </c>
      <c r="AW11">
        <v>172.46</v>
      </c>
      <c r="AX11">
        <v>172.75</v>
      </c>
      <c r="AY11">
        <v>170.36</v>
      </c>
      <c r="AZ11">
        <v>166.72</v>
      </c>
      <c r="BA11">
        <v>172.32</v>
      </c>
      <c r="BB11">
        <v>176.33</v>
      </c>
      <c r="BC11">
        <v>178.47</v>
      </c>
      <c r="BD11">
        <v>180.1</v>
      </c>
      <c r="BE11">
        <v>180.46</v>
      </c>
      <c r="BF11">
        <v>182.35</v>
      </c>
      <c r="BG11">
        <v>179.08</v>
      </c>
      <c r="BH11">
        <v>184.21</v>
      </c>
      <c r="BI11">
        <v>184.9</v>
      </c>
      <c r="BJ11">
        <v>185.68</v>
      </c>
      <c r="BK11">
        <v>191.01</v>
      </c>
      <c r="BL11">
        <v>187.45</v>
      </c>
      <c r="BM11">
        <v>183.48</v>
      </c>
      <c r="BN11">
        <v>182.08</v>
      </c>
      <c r="BO11">
        <v>182.71</v>
      </c>
      <c r="BP11">
        <v>177.18</v>
      </c>
      <c r="BQ11">
        <v>177.25</v>
      </c>
      <c r="BR11">
        <v>177.6</v>
      </c>
      <c r="BS11">
        <v>174.11</v>
      </c>
      <c r="BT11">
        <v>171.94</v>
      </c>
      <c r="BU11">
        <v>173</v>
      </c>
      <c r="BV11">
        <v>175.11</v>
      </c>
      <c r="BW11">
        <v>173.66</v>
      </c>
      <c r="BX11">
        <v>176.56</v>
      </c>
      <c r="BY11">
        <v>179.06</v>
      </c>
      <c r="BZ11">
        <v>179.42</v>
      </c>
      <c r="CA11">
        <v>177.23</v>
      </c>
      <c r="CB11">
        <v>173.31</v>
      </c>
      <c r="CC11">
        <v>173.91</v>
      </c>
      <c r="CD11">
        <v>168.44</v>
      </c>
    </row>
    <row r="12" spans="1:93" x14ac:dyDescent="0.25">
      <c r="A12" t="s">
        <v>87</v>
      </c>
      <c r="B12" s="2">
        <v>43942</v>
      </c>
      <c r="C12" s="2">
        <v>44033</v>
      </c>
      <c r="D12">
        <v>0.14099999999999999</v>
      </c>
      <c r="E12">
        <v>2</v>
      </c>
      <c r="F12">
        <v>2</v>
      </c>
      <c r="G12">
        <v>1.35738524736561E-2</v>
      </c>
      <c r="H12">
        <v>6</v>
      </c>
      <c r="I12">
        <v>6.6261832470083951E-2</v>
      </c>
      <c r="J12">
        <v>62</v>
      </c>
      <c r="K12">
        <v>0.21968208608680129</v>
      </c>
      <c r="M12" s="23">
        <f t="shared" si="0"/>
        <v>4.8109322351179339E-2</v>
      </c>
      <c r="N12" s="23">
        <v>1.279069767441865E-2</v>
      </c>
      <c r="O12" s="23">
        <f t="shared" si="1"/>
        <v>1.955586754338718E-2</v>
      </c>
      <c r="P12" s="23">
        <f t="shared" si="2"/>
        <v>5.4661175589666822E-2</v>
      </c>
      <c r="Q12" s="23">
        <f t="shared" si="3"/>
        <v>6.2511162707626616E-3</v>
      </c>
      <c r="R12" s="23"/>
      <c r="S12">
        <v>106.84</v>
      </c>
      <c r="T12">
        <v>111.98</v>
      </c>
      <c r="U12">
        <v>110.46</v>
      </c>
      <c r="V12">
        <v>113.93</v>
      </c>
      <c r="W12">
        <v>115.78</v>
      </c>
      <c r="X12">
        <v>114.24</v>
      </c>
      <c r="Y12">
        <v>119.4</v>
      </c>
      <c r="Z12">
        <v>116.07</v>
      </c>
      <c r="AA12">
        <v>109.71</v>
      </c>
      <c r="AB12">
        <v>110.5</v>
      </c>
      <c r="AC12">
        <v>111.54</v>
      </c>
      <c r="AD12">
        <v>112.42</v>
      </c>
      <c r="AE12">
        <v>113.65</v>
      </c>
      <c r="AF12">
        <v>115</v>
      </c>
      <c r="AG12">
        <v>114.88</v>
      </c>
      <c r="AH12">
        <v>111.69</v>
      </c>
      <c r="AI12">
        <v>109.07</v>
      </c>
      <c r="AJ12">
        <v>110.35</v>
      </c>
      <c r="AK12">
        <v>108.24</v>
      </c>
      <c r="AL12">
        <v>114.42</v>
      </c>
      <c r="AM12">
        <v>112.68</v>
      </c>
      <c r="AN12">
        <v>117.48</v>
      </c>
      <c r="AO12">
        <v>113.46</v>
      </c>
      <c r="AP12">
        <v>113.43</v>
      </c>
      <c r="AQ12">
        <v>115.73</v>
      </c>
      <c r="AR12">
        <v>117.82</v>
      </c>
      <c r="AS12">
        <v>115.87</v>
      </c>
      <c r="AT12">
        <v>118.74</v>
      </c>
      <c r="AU12">
        <v>117.86</v>
      </c>
      <c r="AV12">
        <v>122.67</v>
      </c>
      <c r="AW12">
        <v>127.21</v>
      </c>
      <c r="AX12">
        <v>128.58000000000001</v>
      </c>
      <c r="AY12">
        <v>131.44</v>
      </c>
      <c r="AZ12">
        <v>132.86000000000001</v>
      </c>
      <c r="BA12">
        <v>132.12</v>
      </c>
      <c r="BB12">
        <v>131.4</v>
      </c>
      <c r="BC12">
        <v>124.61</v>
      </c>
      <c r="BD12">
        <v>123.97</v>
      </c>
      <c r="BE12">
        <v>124.23</v>
      </c>
      <c r="BF12">
        <v>126.11</v>
      </c>
      <c r="BG12">
        <v>126.22</v>
      </c>
      <c r="BH12">
        <v>125.98</v>
      </c>
      <c r="BI12">
        <v>124.88500000000001</v>
      </c>
      <c r="BJ12">
        <v>125.23</v>
      </c>
      <c r="BK12">
        <v>126.62</v>
      </c>
      <c r="BL12">
        <v>123.99</v>
      </c>
      <c r="BM12">
        <v>125.06</v>
      </c>
      <c r="BN12">
        <v>123.37</v>
      </c>
      <c r="BO12">
        <v>124.77</v>
      </c>
      <c r="BP12">
        <v>126.97</v>
      </c>
      <c r="BQ12">
        <v>124.8</v>
      </c>
      <c r="BR12">
        <v>125.81</v>
      </c>
      <c r="BS12">
        <v>129.53</v>
      </c>
      <c r="BT12">
        <v>128.6</v>
      </c>
      <c r="BU12">
        <v>129.26</v>
      </c>
      <c r="BV12">
        <v>130.43</v>
      </c>
      <c r="BW12">
        <v>130.53</v>
      </c>
      <c r="BX12">
        <v>128.82</v>
      </c>
      <c r="BY12">
        <v>131.88999999999999</v>
      </c>
      <c r="BZ12">
        <v>132.15</v>
      </c>
      <c r="CA12">
        <v>132.18</v>
      </c>
      <c r="CB12">
        <v>133.88999999999999</v>
      </c>
      <c r="CC12">
        <v>136.58000000000001</v>
      </c>
      <c r="CD12">
        <v>135.47999999999999</v>
      </c>
    </row>
    <row r="13" spans="1:93" x14ac:dyDescent="0.25">
      <c r="A13" t="s">
        <v>87</v>
      </c>
      <c r="B13" s="2">
        <v>43669</v>
      </c>
      <c r="C13" s="2">
        <v>43760</v>
      </c>
      <c r="D13">
        <v>0.1096</v>
      </c>
      <c r="E13">
        <v>2</v>
      </c>
      <c r="F13">
        <v>2</v>
      </c>
      <c r="G13">
        <v>1.279069767441865E-2</v>
      </c>
      <c r="H13">
        <v>4</v>
      </c>
      <c r="I13">
        <v>7.5193798449612317E-3</v>
      </c>
      <c r="J13">
        <v>59</v>
      </c>
      <c r="K13">
        <v>2.0852713178294551E-2</v>
      </c>
      <c r="M13" s="23">
        <f t="shared" si="0"/>
        <v>7.437328225201971E-2</v>
      </c>
      <c r="N13" s="23">
        <v>3.6448662402860758E-2</v>
      </c>
      <c r="O13" s="23">
        <f t="shared" si="1"/>
        <v>-2.326446727961054E-2</v>
      </c>
      <c r="P13" s="23">
        <f t="shared" si="2"/>
        <v>3.5312734238361031E-2</v>
      </c>
      <c r="Q13" s="23">
        <f t="shared" si="3"/>
        <v>-3.6356589147286802E-2</v>
      </c>
      <c r="R13" s="23"/>
      <c r="S13">
        <v>120.07</v>
      </c>
      <c r="T13">
        <v>129</v>
      </c>
      <c r="U13">
        <v>127.35</v>
      </c>
      <c r="V13">
        <v>128.16</v>
      </c>
      <c r="W13">
        <v>129.97</v>
      </c>
      <c r="X13">
        <v>128.54</v>
      </c>
      <c r="Y13">
        <v>125.01</v>
      </c>
      <c r="Z13">
        <v>123.45</v>
      </c>
      <c r="AA13">
        <v>121.82</v>
      </c>
      <c r="AB13">
        <v>116.93</v>
      </c>
      <c r="AC13">
        <v>119</v>
      </c>
      <c r="AD13">
        <v>120.72</v>
      </c>
      <c r="AE13">
        <v>124.31</v>
      </c>
      <c r="AF13">
        <v>120.61</v>
      </c>
      <c r="AG13">
        <v>120.08</v>
      </c>
      <c r="AH13">
        <v>123.34</v>
      </c>
      <c r="AI13">
        <v>120.6</v>
      </c>
      <c r="AJ13">
        <v>119.85</v>
      </c>
      <c r="AK13">
        <v>122.82</v>
      </c>
      <c r="AL13">
        <v>124.6</v>
      </c>
      <c r="AM13">
        <v>124.31</v>
      </c>
      <c r="AN13">
        <v>126.04</v>
      </c>
      <c r="AO13">
        <v>125.21</v>
      </c>
      <c r="AP13">
        <v>120.29</v>
      </c>
      <c r="AQ13">
        <v>121.67</v>
      </c>
      <c r="AR13">
        <v>122.18</v>
      </c>
      <c r="AS13">
        <v>122.74</v>
      </c>
      <c r="AT13">
        <v>123.57</v>
      </c>
      <c r="AU13">
        <v>123.75</v>
      </c>
      <c r="AV13">
        <v>121.74</v>
      </c>
      <c r="AW13">
        <v>124.59</v>
      </c>
      <c r="AX13">
        <v>126.81</v>
      </c>
      <c r="AY13">
        <v>127.09</v>
      </c>
      <c r="AZ13">
        <v>127.1</v>
      </c>
      <c r="BA13">
        <v>127.04</v>
      </c>
      <c r="BB13">
        <v>128.58000000000001</v>
      </c>
      <c r="BC13">
        <v>130.22</v>
      </c>
      <c r="BD13">
        <v>129.61000000000001</v>
      </c>
      <c r="BE13">
        <v>128.36000000000001</v>
      </c>
      <c r="BF13">
        <v>129.56</v>
      </c>
      <c r="BG13">
        <v>129.31</v>
      </c>
      <c r="BH13">
        <v>128.83000000000001</v>
      </c>
      <c r="BI13">
        <v>126.67</v>
      </c>
      <c r="BJ13">
        <v>127.77</v>
      </c>
      <c r="BK13">
        <v>125.81</v>
      </c>
      <c r="BL13">
        <v>127.74</v>
      </c>
      <c r="BM13">
        <v>128.11000000000001</v>
      </c>
      <c r="BN13">
        <v>127.14</v>
      </c>
      <c r="BO13">
        <v>129.24</v>
      </c>
      <c r="BP13">
        <v>128.59</v>
      </c>
      <c r="BQ13">
        <v>126.84</v>
      </c>
      <c r="BR13">
        <v>128.69999999999999</v>
      </c>
      <c r="BS13">
        <v>130.13999999999999</v>
      </c>
      <c r="BT13">
        <v>128.85</v>
      </c>
      <c r="BU13">
        <v>124.98</v>
      </c>
      <c r="BV13">
        <v>127.44</v>
      </c>
      <c r="BW13">
        <v>127.73</v>
      </c>
      <c r="BX13">
        <v>130.09</v>
      </c>
      <c r="BY13">
        <v>129.75</v>
      </c>
      <c r="BZ13">
        <v>131.69</v>
      </c>
      <c r="CA13">
        <v>129.5</v>
      </c>
      <c r="CB13">
        <v>130.13</v>
      </c>
      <c r="CC13">
        <v>129.46</v>
      </c>
      <c r="CD13">
        <v>130.93</v>
      </c>
      <c r="CE13">
        <v>128.57</v>
      </c>
    </row>
    <row r="14" spans="1:93" x14ac:dyDescent="0.25">
      <c r="A14" t="s">
        <v>88</v>
      </c>
      <c r="B14" s="2">
        <v>44139</v>
      </c>
      <c r="C14" s="2">
        <v>44230</v>
      </c>
      <c r="D14">
        <v>0.19539999999999999</v>
      </c>
      <c r="E14">
        <v>2</v>
      </c>
      <c r="F14">
        <v>4</v>
      </c>
      <c r="G14">
        <v>3.6448662402860758E-2</v>
      </c>
      <c r="H14">
        <v>18</v>
      </c>
      <c r="I14">
        <v>4.0231070765421872E-2</v>
      </c>
      <c r="J14">
        <v>60</v>
      </c>
      <c r="K14">
        <v>0.13320954542328589</v>
      </c>
      <c r="M14" s="23">
        <f t="shared" si="0"/>
        <v>0.12747150500116305</v>
      </c>
      <c r="N14" s="23">
        <v>1.4740180987032361E-2</v>
      </c>
      <c r="O14" s="23">
        <f t="shared" si="1"/>
        <v>6.4939158988047238E-2</v>
      </c>
      <c r="P14" s="23">
        <f t="shared" si="2"/>
        <v>0.16236334031170038</v>
      </c>
      <c r="Q14" s="23">
        <f t="shared" si="3"/>
        <v>3.0946977511863007E-2</v>
      </c>
      <c r="R14" s="23"/>
      <c r="S14">
        <v>128.97</v>
      </c>
      <c r="T14">
        <v>145.41</v>
      </c>
      <c r="U14">
        <v>145.01</v>
      </c>
      <c r="V14">
        <v>142.61000000000001</v>
      </c>
      <c r="W14">
        <v>140.11000000000001</v>
      </c>
      <c r="X14">
        <v>147.69</v>
      </c>
      <c r="Y14">
        <v>143.91</v>
      </c>
      <c r="Z14">
        <v>144.26</v>
      </c>
      <c r="AA14">
        <v>149.07</v>
      </c>
      <c r="AB14">
        <v>148.74</v>
      </c>
      <c r="AC14">
        <v>147.05000000000001</v>
      </c>
      <c r="AD14">
        <v>147.53</v>
      </c>
      <c r="AE14">
        <v>146.03</v>
      </c>
      <c r="AF14">
        <v>143.82</v>
      </c>
      <c r="AG14">
        <v>145.93</v>
      </c>
      <c r="AH14">
        <v>144.08000000000001</v>
      </c>
      <c r="AI14">
        <v>143.83000000000001</v>
      </c>
      <c r="AJ14">
        <v>147.16999999999999</v>
      </c>
      <c r="AK14">
        <v>151.26</v>
      </c>
      <c r="AL14">
        <v>149.97999999999999</v>
      </c>
      <c r="AM14">
        <v>149.91</v>
      </c>
      <c r="AN14">
        <v>157.62</v>
      </c>
      <c r="AO14">
        <v>158.02000000000001</v>
      </c>
      <c r="AP14">
        <v>158.80000000000001</v>
      </c>
      <c r="AQ14">
        <v>156.02000000000001</v>
      </c>
      <c r="AR14">
        <v>155.75</v>
      </c>
      <c r="AS14">
        <v>144.28</v>
      </c>
      <c r="AT14">
        <v>146.29</v>
      </c>
      <c r="AU14">
        <v>148.36000000000001</v>
      </c>
      <c r="AV14">
        <v>149.74</v>
      </c>
      <c r="AW14">
        <v>149.53</v>
      </c>
      <c r="AX14">
        <v>147.41999999999999</v>
      </c>
      <c r="AY14">
        <v>146.80000000000001</v>
      </c>
      <c r="AZ14">
        <v>146.34</v>
      </c>
      <c r="BA14">
        <v>146.96</v>
      </c>
      <c r="BB14">
        <v>148.79</v>
      </c>
      <c r="BC14">
        <v>147.74</v>
      </c>
      <c r="BD14">
        <v>148.49</v>
      </c>
      <c r="BE14">
        <v>149.94999999999999</v>
      </c>
      <c r="BF14">
        <v>152.34</v>
      </c>
      <c r="BG14">
        <v>148.5</v>
      </c>
      <c r="BH14">
        <v>152.43</v>
      </c>
      <c r="BI14">
        <v>151.19</v>
      </c>
      <c r="BJ14">
        <v>155.69999999999999</v>
      </c>
      <c r="BK14">
        <v>156.63999999999999</v>
      </c>
      <c r="BL14">
        <v>156.11000000000001</v>
      </c>
      <c r="BM14">
        <v>154.44999999999999</v>
      </c>
      <c r="BN14">
        <v>157.41999999999999</v>
      </c>
      <c r="BO14">
        <v>160.85</v>
      </c>
      <c r="BP14">
        <v>157.09</v>
      </c>
      <c r="BQ14">
        <v>163.77000000000001</v>
      </c>
      <c r="BR14">
        <v>164.6</v>
      </c>
      <c r="BS14">
        <v>164.75</v>
      </c>
      <c r="BT14">
        <v>162.41999999999999</v>
      </c>
      <c r="BU14">
        <v>164.4</v>
      </c>
      <c r="BV14">
        <v>162.55000000000001</v>
      </c>
      <c r="BW14">
        <v>153.66999999999999</v>
      </c>
      <c r="BX14">
        <v>155.55000000000001</v>
      </c>
      <c r="BY14">
        <v>156.28</v>
      </c>
      <c r="BZ14">
        <v>161.58000000000001</v>
      </c>
      <c r="CA14">
        <v>164.78</v>
      </c>
      <c r="CB14">
        <v>162.30000000000001</v>
      </c>
    </row>
    <row r="15" spans="1:93" x14ac:dyDescent="0.25">
      <c r="A15" t="s">
        <v>88</v>
      </c>
      <c r="B15" s="2">
        <v>44041</v>
      </c>
      <c r="C15" s="2">
        <v>44139</v>
      </c>
      <c r="D15">
        <v>0.2268</v>
      </c>
      <c r="E15">
        <v>2</v>
      </c>
      <c r="F15">
        <v>2</v>
      </c>
      <c r="G15">
        <v>1.4740180987032361E-2</v>
      </c>
      <c r="H15">
        <v>20</v>
      </c>
      <c r="I15">
        <v>8.2563671984326972E-2</v>
      </c>
      <c r="J15">
        <v>54</v>
      </c>
      <c r="K15">
        <v>0.21168019404795221</v>
      </c>
      <c r="M15" s="23">
        <f t="shared" si="0"/>
        <v>0.15220896485004834</v>
      </c>
      <c r="N15" s="23">
        <v>2.4221453287197221E-2</v>
      </c>
      <c r="O15" s="23">
        <f t="shared" si="1"/>
        <v>9.5869576567825909E-2</v>
      </c>
      <c r="P15" s="23">
        <f t="shared" si="2"/>
        <v>0.24733956788132866</v>
      </c>
      <c r="Q15" s="23">
        <f t="shared" si="3"/>
        <v>8.2563671984326972E-2</v>
      </c>
      <c r="R15" s="23"/>
      <c r="S15">
        <v>93.03</v>
      </c>
      <c r="T15">
        <v>107.19</v>
      </c>
      <c r="U15">
        <v>105.61</v>
      </c>
      <c r="V15">
        <v>109.59</v>
      </c>
      <c r="W15">
        <v>110.95</v>
      </c>
      <c r="X15">
        <v>111.39</v>
      </c>
      <c r="Y15">
        <v>111.06</v>
      </c>
      <c r="Z15">
        <v>108.25</v>
      </c>
      <c r="AA15">
        <v>106.36</v>
      </c>
      <c r="AB15">
        <v>108.83</v>
      </c>
      <c r="AC15">
        <v>115.79</v>
      </c>
      <c r="AD15">
        <v>113.41</v>
      </c>
      <c r="AE15">
        <v>113.74</v>
      </c>
      <c r="AF15">
        <v>112.18</v>
      </c>
      <c r="AG15">
        <v>112.03</v>
      </c>
      <c r="AH15">
        <v>111.04</v>
      </c>
      <c r="AI15">
        <v>110.66</v>
      </c>
      <c r="AJ15">
        <v>113</v>
      </c>
      <c r="AK15">
        <v>115.91</v>
      </c>
      <c r="AL15">
        <v>115.95</v>
      </c>
      <c r="AM15">
        <v>116.04</v>
      </c>
      <c r="AN15">
        <v>116.02</v>
      </c>
      <c r="AO15">
        <v>118.2</v>
      </c>
      <c r="AP15">
        <v>119.1</v>
      </c>
      <c r="AQ15">
        <v>122.01</v>
      </c>
      <c r="AR15">
        <v>123.18</v>
      </c>
      <c r="AS15">
        <v>116.43</v>
      </c>
      <c r="AT15">
        <v>115.97</v>
      </c>
      <c r="AU15">
        <v>109.77</v>
      </c>
      <c r="AV15">
        <v>114.02</v>
      </c>
      <c r="AW15">
        <v>112.44</v>
      </c>
      <c r="AX15">
        <v>113.42</v>
      </c>
      <c r="AY15">
        <v>113.46</v>
      </c>
      <c r="AZ15">
        <v>116.58</v>
      </c>
      <c r="BA15">
        <v>114.56</v>
      </c>
      <c r="BB15">
        <v>114.88</v>
      </c>
      <c r="BC15">
        <v>110.69</v>
      </c>
      <c r="BD15">
        <v>111.92</v>
      </c>
      <c r="BE15">
        <v>113.82</v>
      </c>
      <c r="BF15">
        <v>110.57</v>
      </c>
      <c r="BG15">
        <v>112.19</v>
      </c>
      <c r="BH15">
        <v>114.5</v>
      </c>
      <c r="BI15">
        <v>118.47</v>
      </c>
      <c r="BJ15">
        <v>117.38</v>
      </c>
      <c r="BK15">
        <v>117.68</v>
      </c>
      <c r="BL15">
        <v>119.52</v>
      </c>
      <c r="BM15">
        <v>115.47</v>
      </c>
      <c r="BN15">
        <v>120.52</v>
      </c>
      <c r="BO15">
        <v>119.54</v>
      </c>
      <c r="BP15">
        <v>123.03</v>
      </c>
      <c r="BQ15">
        <v>122.34</v>
      </c>
      <c r="BR15">
        <v>124.87</v>
      </c>
      <c r="BS15">
        <v>126.69</v>
      </c>
      <c r="BT15">
        <v>127.46</v>
      </c>
      <c r="BU15">
        <v>129.88</v>
      </c>
      <c r="BV15">
        <v>128.58000000000001</v>
      </c>
      <c r="BW15">
        <v>129.03</v>
      </c>
      <c r="BX15">
        <v>128.41999999999999</v>
      </c>
      <c r="BY15">
        <v>128.30000000000001</v>
      </c>
      <c r="BZ15">
        <v>128.55000000000001</v>
      </c>
      <c r="CA15">
        <v>128.38</v>
      </c>
      <c r="CB15">
        <v>128.88</v>
      </c>
      <c r="CC15">
        <v>126.2</v>
      </c>
      <c r="CD15">
        <v>125.91</v>
      </c>
      <c r="CE15">
        <v>121.58</v>
      </c>
      <c r="CF15">
        <v>126.44</v>
      </c>
      <c r="CG15">
        <v>123.36</v>
      </c>
      <c r="CH15">
        <v>123.97</v>
      </c>
      <c r="CI15">
        <v>125.45</v>
      </c>
      <c r="CJ15">
        <v>128.97</v>
      </c>
    </row>
    <row r="16" spans="1:93" x14ac:dyDescent="0.25">
      <c r="A16" t="s">
        <v>88</v>
      </c>
      <c r="B16" s="2">
        <v>43306</v>
      </c>
      <c r="C16" s="2">
        <v>43411</v>
      </c>
      <c r="D16">
        <v>0.43259999999999998</v>
      </c>
      <c r="E16">
        <v>2</v>
      </c>
      <c r="F16">
        <v>3</v>
      </c>
      <c r="G16">
        <v>2.4221453287197221E-2</v>
      </c>
      <c r="H16">
        <v>20</v>
      </c>
      <c r="I16">
        <v>5.1273985530040977E-2</v>
      </c>
      <c r="J16">
        <v>36</v>
      </c>
      <c r="K16">
        <v>0.18103177099716899</v>
      </c>
      <c r="M16" s="23">
        <f t="shared" si="0"/>
        <v>7.0010097610232191E-2</v>
      </c>
      <c r="N16" s="23">
        <v>4.1608876560333043E-3</v>
      </c>
      <c r="O16" s="23">
        <f t="shared" si="1"/>
        <v>7.3666829572529999E-2</v>
      </c>
      <c r="P16" s="23">
        <f t="shared" si="2"/>
        <v>0.12487377987209697</v>
      </c>
      <c r="Q16" s="23">
        <f t="shared" si="3"/>
        <v>5.1273985530040977E-2</v>
      </c>
      <c r="R16" s="23"/>
      <c r="S16">
        <v>59.42</v>
      </c>
      <c r="T16">
        <v>63.58</v>
      </c>
      <c r="U16">
        <v>62.69</v>
      </c>
      <c r="V16">
        <v>62.04</v>
      </c>
      <c r="W16">
        <v>64.09</v>
      </c>
      <c r="X16">
        <v>64.349999999999994</v>
      </c>
      <c r="Y16">
        <v>64.77</v>
      </c>
      <c r="Z16">
        <v>65.400000000000006</v>
      </c>
      <c r="AA16">
        <v>65.73</v>
      </c>
      <c r="AB16">
        <v>65.44</v>
      </c>
      <c r="AC16">
        <v>65.16</v>
      </c>
      <c r="AD16">
        <v>65.08</v>
      </c>
      <c r="AE16">
        <v>64.819999999999993</v>
      </c>
      <c r="AF16">
        <v>64.84</v>
      </c>
      <c r="AG16">
        <v>65.430000000000007</v>
      </c>
      <c r="AH16">
        <v>65.680000000000007</v>
      </c>
      <c r="AI16">
        <v>65.760000000000005</v>
      </c>
      <c r="AJ16">
        <v>66.06</v>
      </c>
      <c r="AK16">
        <v>66.16</v>
      </c>
      <c r="AL16">
        <v>66.55</v>
      </c>
      <c r="AM16">
        <v>66.84</v>
      </c>
      <c r="AN16">
        <v>66.86</v>
      </c>
      <c r="AO16">
        <v>67.150000000000006</v>
      </c>
      <c r="AP16">
        <v>67.34</v>
      </c>
      <c r="AQ16">
        <v>69.78</v>
      </c>
      <c r="AR16">
        <v>69.2</v>
      </c>
      <c r="AS16">
        <v>68.14</v>
      </c>
      <c r="AT16">
        <v>68.709999999999994</v>
      </c>
      <c r="AU16">
        <v>69.98</v>
      </c>
      <c r="AV16">
        <v>70.89</v>
      </c>
      <c r="AW16">
        <v>70.36</v>
      </c>
      <c r="AX16">
        <v>70.38</v>
      </c>
      <c r="AY16">
        <v>72.319999999999993</v>
      </c>
      <c r="AZ16">
        <v>72.510000000000005</v>
      </c>
      <c r="BA16">
        <v>71.75</v>
      </c>
      <c r="BB16">
        <v>74.61</v>
      </c>
      <c r="BC16">
        <v>75.09</v>
      </c>
      <c r="BD16">
        <v>73.239999999999995</v>
      </c>
      <c r="BE16">
        <v>74.72</v>
      </c>
      <c r="BF16">
        <v>74.06</v>
      </c>
      <c r="BG16">
        <v>74.599999999999994</v>
      </c>
      <c r="BH16">
        <v>73.7</v>
      </c>
      <c r="BI16">
        <v>73.58</v>
      </c>
      <c r="BJ16">
        <v>72.739999999999995</v>
      </c>
      <c r="BK16">
        <v>71.760000000000005</v>
      </c>
      <c r="BL16">
        <v>71.709999999999994</v>
      </c>
      <c r="BM16">
        <v>72.03</v>
      </c>
      <c r="BN16">
        <v>72.599999999999994</v>
      </c>
      <c r="BO16">
        <v>73.349999999999994</v>
      </c>
      <c r="BP16">
        <v>72.64</v>
      </c>
      <c r="BQ16">
        <v>72.38</v>
      </c>
      <c r="BR16">
        <v>71.209999999999994</v>
      </c>
      <c r="BS16">
        <v>70.930000000000007</v>
      </c>
      <c r="BT16">
        <v>70.13</v>
      </c>
      <c r="BU16">
        <v>66.73</v>
      </c>
      <c r="BV16">
        <v>64.290000000000006</v>
      </c>
      <c r="BW16">
        <v>64.290000000000006</v>
      </c>
      <c r="BX16">
        <v>64.17</v>
      </c>
      <c r="BY16">
        <v>66.12</v>
      </c>
      <c r="BZ16">
        <v>66.099999999999994</v>
      </c>
      <c r="CA16">
        <v>65.150000000000006</v>
      </c>
      <c r="CB16">
        <v>65.36</v>
      </c>
      <c r="CC16">
        <v>66.12</v>
      </c>
      <c r="CD16">
        <v>66.38</v>
      </c>
      <c r="CE16">
        <v>62.62</v>
      </c>
      <c r="CF16">
        <v>63.2</v>
      </c>
      <c r="CG16">
        <v>62.48</v>
      </c>
      <c r="CH16">
        <v>62.17</v>
      </c>
      <c r="CI16">
        <v>63.18</v>
      </c>
      <c r="CJ16">
        <v>62.89</v>
      </c>
      <c r="CK16">
        <v>63.71</v>
      </c>
      <c r="CL16">
        <v>63.33</v>
      </c>
      <c r="CM16">
        <v>63.47</v>
      </c>
      <c r="CN16">
        <v>63.63</v>
      </c>
      <c r="CO16">
        <v>63.21</v>
      </c>
    </row>
    <row r="17" spans="1:91" x14ac:dyDescent="0.25">
      <c r="A17" t="s">
        <v>88</v>
      </c>
      <c r="B17" s="2">
        <v>43215</v>
      </c>
      <c r="C17" s="2">
        <v>43306</v>
      </c>
      <c r="D17">
        <v>0.14779999999999999</v>
      </c>
      <c r="E17">
        <v>5</v>
      </c>
      <c r="F17">
        <v>5</v>
      </c>
      <c r="G17">
        <v>4.1608876560333043E-3</v>
      </c>
      <c r="H17">
        <v>20</v>
      </c>
      <c r="I17">
        <v>0.16544481870418071</v>
      </c>
      <c r="J17">
        <v>30</v>
      </c>
      <c r="K17">
        <v>0.20150584505646921</v>
      </c>
      <c r="M17" s="23">
        <f t="shared" si="0"/>
        <v>1.4472361809045204E-2</v>
      </c>
      <c r="N17" s="23">
        <v>3.0383592859855031E-3</v>
      </c>
      <c r="O17" s="23">
        <f t="shared" si="1"/>
        <v>0.16889999607022702</v>
      </c>
      <c r="P17" s="23">
        <f t="shared" si="2"/>
        <v>0.18231155778894473</v>
      </c>
      <c r="Q17" s="23">
        <f t="shared" si="3"/>
        <v>0.16544481870418073</v>
      </c>
      <c r="R17" s="23"/>
      <c r="S17">
        <v>49.75</v>
      </c>
      <c r="T17">
        <v>50.47</v>
      </c>
      <c r="U17">
        <v>51.11</v>
      </c>
      <c r="V17">
        <v>51.01</v>
      </c>
      <c r="W17">
        <v>50.82</v>
      </c>
      <c r="X17">
        <v>50.26</v>
      </c>
      <c r="Y17">
        <v>50.31</v>
      </c>
      <c r="Z17">
        <v>52.49</v>
      </c>
      <c r="AA17">
        <v>53.01</v>
      </c>
      <c r="AB17">
        <v>52.86</v>
      </c>
      <c r="AC17">
        <v>53.17</v>
      </c>
      <c r="AD17">
        <v>54.97</v>
      </c>
      <c r="AE17">
        <v>55.23</v>
      </c>
      <c r="AF17">
        <v>56.74</v>
      </c>
      <c r="AG17">
        <v>55.64</v>
      </c>
      <c r="AH17">
        <v>56.7</v>
      </c>
      <c r="AI17">
        <v>56.95</v>
      </c>
      <c r="AJ17">
        <v>57.51</v>
      </c>
      <c r="AK17">
        <v>57.71</v>
      </c>
      <c r="AL17">
        <v>57.39</v>
      </c>
      <c r="AM17">
        <v>58.82</v>
      </c>
      <c r="AN17">
        <v>59.08</v>
      </c>
      <c r="AO17">
        <v>59.96</v>
      </c>
      <c r="AP17">
        <v>58.23</v>
      </c>
      <c r="AQ17">
        <v>58.39</v>
      </c>
      <c r="AR17">
        <v>58.12</v>
      </c>
      <c r="AS17">
        <v>58.61</v>
      </c>
      <c r="AT17">
        <v>58.71</v>
      </c>
      <c r="AU17">
        <v>58.98</v>
      </c>
      <c r="AV17">
        <v>59.84</v>
      </c>
      <c r="AW17">
        <v>60.64</v>
      </c>
      <c r="AX17">
        <v>60.26</v>
      </c>
      <c r="AY17">
        <v>59.93</v>
      </c>
      <c r="AZ17">
        <v>59.79</v>
      </c>
      <c r="BA17">
        <v>59.22</v>
      </c>
      <c r="BB17">
        <v>59.46</v>
      </c>
      <c r="BC17">
        <v>59.86</v>
      </c>
      <c r="BD17">
        <v>59.2</v>
      </c>
      <c r="BE17">
        <v>58.7</v>
      </c>
      <c r="BF17">
        <v>58.79</v>
      </c>
      <c r="BG17">
        <v>58.75</v>
      </c>
      <c r="BH17">
        <v>58.5</v>
      </c>
      <c r="BI17">
        <v>57.05</v>
      </c>
      <c r="BJ17">
        <v>56.45</v>
      </c>
      <c r="BK17">
        <v>55.17</v>
      </c>
      <c r="BL17">
        <v>55.9</v>
      </c>
      <c r="BM17">
        <v>56.12</v>
      </c>
      <c r="BN17">
        <v>56.18</v>
      </c>
      <c r="BO17">
        <v>55.33</v>
      </c>
      <c r="BP17">
        <v>57.38</v>
      </c>
      <c r="BQ17">
        <v>57.84</v>
      </c>
      <c r="BR17">
        <v>58.04</v>
      </c>
      <c r="BS17">
        <v>58.37</v>
      </c>
      <c r="BT17">
        <v>57.3</v>
      </c>
      <c r="BU17">
        <v>58.32</v>
      </c>
      <c r="BV17">
        <v>58.39</v>
      </c>
      <c r="BW17">
        <v>58.35</v>
      </c>
      <c r="BX17">
        <v>58.91</v>
      </c>
      <c r="BY17">
        <v>58.76</v>
      </c>
      <c r="BZ17">
        <v>59.31</v>
      </c>
      <c r="CA17">
        <v>58.61</v>
      </c>
      <c r="CB17">
        <v>59.08</v>
      </c>
      <c r="CC17">
        <v>58.85</v>
      </c>
      <c r="CD17">
        <v>59.42</v>
      </c>
    </row>
    <row r="18" spans="1:91" x14ac:dyDescent="0.25">
      <c r="A18" t="s">
        <v>88</v>
      </c>
      <c r="B18" s="2">
        <v>42844</v>
      </c>
      <c r="C18" s="2">
        <v>42935</v>
      </c>
      <c r="D18">
        <v>0.1308</v>
      </c>
      <c r="E18">
        <v>2</v>
      </c>
      <c r="F18">
        <v>2</v>
      </c>
      <c r="G18">
        <v>3.0383592859855031E-3</v>
      </c>
      <c r="H18">
        <v>19</v>
      </c>
      <c r="I18">
        <v>6.247626281807836E-2</v>
      </c>
      <c r="J18">
        <v>23</v>
      </c>
      <c r="K18">
        <v>0.12571211545765301</v>
      </c>
      <c r="M18" s="23">
        <f t="shared" si="0"/>
        <v>9.5038965976044782E-4</v>
      </c>
      <c r="N18" s="23">
        <v>0.13136189901428291</v>
      </c>
      <c r="O18" s="23">
        <f t="shared" si="1"/>
        <v>5.4145656901672633E-2</v>
      </c>
      <c r="P18" s="23">
        <f t="shared" si="2"/>
        <v>5.2271431286827597E-2</v>
      </c>
      <c r="Q18" s="23">
        <f t="shared" si="3"/>
        <v>5.1272312951006517E-2</v>
      </c>
      <c r="R18" s="23"/>
      <c r="S18">
        <v>52.61</v>
      </c>
      <c r="T18">
        <v>52.66</v>
      </c>
      <c r="U18">
        <v>52.5</v>
      </c>
      <c r="V18">
        <v>52.81</v>
      </c>
      <c r="W18">
        <v>53</v>
      </c>
      <c r="X18">
        <v>53.04</v>
      </c>
      <c r="Y18">
        <v>53.21</v>
      </c>
      <c r="Z18">
        <v>53.74</v>
      </c>
      <c r="AA18">
        <v>53.6</v>
      </c>
      <c r="AB18">
        <v>53.29</v>
      </c>
      <c r="AC18">
        <v>54.49</v>
      </c>
      <c r="AD18">
        <v>54.91</v>
      </c>
      <c r="AE18">
        <v>54.93</v>
      </c>
      <c r="AF18">
        <v>54.62</v>
      </c>
      <c r="AG18">
        <v>55.15</v>
      </c>
      <c r="AH18">
        <v>55.33</v>
      </c>
      <c r="AI18">
        <v>54.68</v>
      </c>
      <c r="AJ18">
        <v>55.32</v>
      </c>
      <c r="AK18">
        <v>55.4</v>
      </c>
      <c r="AL18">
        <v>55.95</v>
      </c>
      <c r="AM18">
        <v>55.36</v>
      </c>
      <c r="AN18">
        <v>56.12</v>
      </c>
      <c r="AO18">
        <v>57.67</v>
      </c>
      <c r="AP18">
        <v>59.28</v>
      </c>
      <c r="AQ18">
        <v>59.22</v>
      </c>
      <c r="AR18">
        <v>58.64</v>
      </c>
      <c r="AS18">
        <v>58.45</v>
      </c>
      <c r="AT18">
        <v>57.52</v>
      </c>
      <c r="AU18">
        <v>57.34</v>
      </c>
      <c r="AV18">
        <v>57.27</v>
      </c>
      <c r="AW18">
        <v>58.62</v>
      </c>
      <c r="AX18">
        <v>58.58</v>
      </c>
      <c r="AY18">
        <v>58.86</v>
      </c>
      <c r="AZ18">
        <v>58.2</v>
      </c>
      <c r="BA18">
        <v>57.53</v>
      </c>
      <c r="BB18">
        <v>58.12</v>
      </c>
      <c r="BC18">
        <v>57.05</v>
      </c>
      <c r="BD18">
        <v>57.49</v>
      </c>
      <c r="BE18">
        <v>57.54</v>
      </c>
      <c r="BF18">
        <v>57.01</v>
      </c>
      <c r="BG18">
        <v>56.93</v>
      </c>
      <c r="BH18">
        <v>56.82</v>
      </c>
      <c r="BI18">
        <v>57.61</v>
      </c>
      <c r="BJ18">
        <v>56.79</v>
      </c>
      <c r="BK18">
        <v>56.33</v>
      </c>
      <c r="BL18">
        <v>56.47</v>
      </c>
      <c r="BM18">
        <v>56.91</v>
      </c>
      <c r="BN18">
        <v>56.56</v>
      </c>
      <c r="BO18">
        <v>55.43</v>
      </c>
      <c r="BP18">
        <v>56.16</v>
      </c>
      <c r="BQ18">
        <v>55.08</v>
      </c>
      <c r="BR18">
        <v>55.22</v>
      </c>
      <c r="BS18">
        <v>54.95</v>
      </c>
      <c r="BT18">
        <v>55.45</v>
      </c>
      <c r="BU18">
        <v>54.79</v>
      </c>
      <c r="BV18">
        <v>55.35</v>
      </c>
      <c r="BW18">
        <v>55.64</v>
      </c>
      <c r="BX18">
        <v>55.33</v>
      </c>
      <c r="BY18">
        <v>56.2</v>
      </c>
      <c r="BZ18">
        <v>56.23</v>
      </c>
      <c r="CA18">
        <v>56.81</v>
      </c>
      <c r="CB18">
        <v>56.46</v>
      </c>
      <c r="CC18">
        <v>56.29</v>
      </c>
      <c r="CD18">
        <v>56.78</v>
      </c>
    </row>
    <row r="19" spans="1:91" x14ac:dyDescent="0.25">
      <c r="A19" t="s">
        <v>89</v>
      </c>
      <c r="B19" s="2">
        <v>44684</v>
      </c>
      <c r="C19" s="2">
        <v>44775</v>
      </c>
      <c r="D19">
        <v>0.23499999999999999</v>
      </c>
      <c r="E19">
        <v>2</v>
      </c>
      <c r="F19">
        <v>4</v>
      </c>
      <c r="G19">
        <v>0.13136189901428291</v>
      </c>
      <c r="H19">
        <v>10</v>
      </c>
      <c r="I19">
        <v>3.0677932005632642E-2</v>
      </c>
      <c r="J19">
        <v>21</v>
      </c>
      <c r="K19">
        <v>9.223496278414807E-2</v>
      </c>
      <c r="M19" s="23">
        <f t="shared" si="0"/>
        <v>9.0968945462526138E-2</v>
      </c>
      <c r="N19" s="23">
        <v>2.1831215379602531E-2</v>
      </c>
      <c r="O19" s="23">
        <f t="shared" si="1"/>
        <v>0.12983265118334095</v>
      </c>
      <c r="P19" s="23">
        <f t="shared" si="2"/>
        <v>0.11072094809612645</v>
      </c>
      <c r="Q19" s="23">
        <f t="shared" si="3"/>
        <v>1.8105009052504499E-2</v>
      </c>
      <c r="R19" s="23"/>
      <c r="S19">
        <v>91.13</v>
      </c>
      <c r="T19">
        <v>99.42</v>
      </c>
      <c r="U19">
        <v>93.87</v>
      </c>
      <c r="V19">
        <v>95.34</v>
      </c>
      <c r="W19">
        <v>86.36</v>
      </c>
      <c r="X19">
        <v>88.73</v>
      </c>
      <c r="Y19">
        <v>87.92</v>
      </c>
      <c r="Z19">
        <v>87.06</v>
      </c>
      <c r="AA19">
        <v>95.12</v>
      </c>
      <c r="AB19">
        <v>94.24</v>
      </c>
      <c r="AC19">
        <v>102.47</v>
      </c>
      <c r="AD19">
        <v>96.28</v>
      </c>
      <c r="AE19">
        <v>96.67</v>
      </c>
      <c r="AF19">
        <v>93.5</v>
      </c>
      <c r="AG19">
        <v>95.07</v>
      </c>
      <c r="AH19">
        <v>91.16</v>
      </c>
      <c r="AI19">
        <v>92.65</v>
      </c>
      <c r="AJ19">
        <v>98.75</v>
      </c>
      <c r="AK19">
        <v>102.26</v>
      </c>
      <c r="AL19">
        <v>101.86</v>
      </c>
      <c r="AM19">
        <v>101.22</v>
      </c>
      <c r="AN19">
        <v>108.59</v>
      </c>
      <c r="AO19">
        <v>106.3</v>
      </c>
      <c r="AP19">
        <v>105.65</v>
      </c>
      <c r="AQ19">
        <v>105.28</v>
      </c>
      <c r="AR19">
        <v>101.9</v>
      </c>
      <c r="AS19">
        <v>98.8</v>
      </c>
      <c r="AT19">
        <v>94.82</v>
      </c>
      <c r="AU19">
        <v>86.99</v>
      </c>
      <c r="AV19">
        <v>86.99</v>
      </c>
      <c r="AW19">
        <v>89.3</v>
      </c>
      <c r="AX19">
        <v>82.05</v>
      </c>
      <c r="AY19">
        <v>81.569999999999993</v>
      </c>
      <c r="AZ19">
        <v>83.79</v>
      </c>
      <c r="BA19">
        <v>83.75</v>
      </c>
      <c r="BB19">
        <v>82.43</v>
      </c>
      <c r="BC19">
        <v>87.08</v>
      </c>
      <c r="BD19">
        <v>86.16</v>
      </c>
      <c r="BE19">
        <v>80.78</v>
      </c>
      <c r="BF19">
        <v>77.989999999999995</v>
      </c>
      <c r="BG19">
        <v>76.47</v>
      </c>
      <c r="BH19">
        <v>73.67</v>
      </c>
      <c r="BI19">
        <v>75.2</v>
      </c>
      <c r="BJ19">
        <v>75.349999999999994</v>
      </c>
      <c r="BK19">
        <v>79.3</v>
      </c>
      <c r="BL19">
        <v>79.349999999999994</v>
      </c>
      <c r="BM19">
        <v>76.95</v>
      </c>
      <c r="BN19">
        <v>76.36</v>
      </c>
      <c r="BO19">
        <v>77.52</v>
      </c>
      <c r="BP19">
        <v>78.599999999999994</v>
      </c>
      <c r="BQ19">
        <v>81.11</v>
      </c>
      <c r="BR19">
        <v>81.430000000000007</v>
      </c>
      <c r="BS19">
        <v>85.88</v>
      </c>
      <c r="BT19">
        <v>89.43</v>
      </c>
      <c r="BU19">
        <v>91.09</v>
      </c>
      <c r="BV19">
        <v>88.1</v>
      </c>
      <c r="BW19">
        <v>87.54</v>
      </c>
      <c r="BX19">
        <v>85.25</v>
      </c>
      <c r="BY19">
        <v>89.82</v>
      </c>
      <c r="BZ19">
        <v>91.67</v>
      </c>
      <c r="CA19">
        <v>94.47</v>
      </c>
      <c r="CB19">
        <v>96.78</v>
      </c>
      <c r="CC19">
        <v>99.29</v>
      </c>
    </row>
    <row r="20" spans="1:91" x14ac:dyDescent="0.25">
      <c r="A20" t="s">
        <v>89</v>
      </c>
      <c r="B20" s="2">
        <v>44593</v>
      </c>
      <c r="C20" s="2">
        <v>44684</v>
      </c>
      <c r="D20">
        <v>0.22500000000000001</v>
      </c>
      <c r="E20">
        <v>2</v>
      </c>
      <c r="F20">
        <v>2</v>
      </c>
      <c r="G20">
        <v>2.1831215379602531E-2</v>
      </c>
      <c r="H20">
        <v>6</v>
      </c>
      <c r="I20">
        <v>8.2192896709025645E-2</v>
      </c>
      <c r="J20">
        <v>6</v>
      </c>
      <c r="K20">
        <v>8.2192896709025645E-2</v>
      </c>
      <c r="M20" s="23">
        <f t="shared" si="0"/>
        <v>5.1207398527145093E-2</v>
      </c>
      <c r="N20" s="23">
        <v>1.449275362318826E-2</v>
      </c>
      <c r="O20" s="23">
        <f t="shared" si="1"/>
        <v>-1.434265080088557E-2</v>
      </c>
      <c r="P20" s="23">
        <f t="shared" si="2"/>
        <v>1.2844665182394245E-2</v>
      </c>
      <c r="Q20" s="23">
        <f t="shared" si="3"/>
        <v>-3.6493971977842973E-2</v>
      </c>
      <c r="R20" s="23"/>
      <c r="S20">
        <v>116.78</v>
      </c>
      <c r="T20">
        <v>122.76</v>
      </c>
      <c r="U20">
        <v>120.08</v>
      </c>
      <c r="V20">
        <v>123.6</v>
      </c>
      <c r="W20">
        <v>123.67</v>
      </c>
      <c r="X20">
        <v>128.22999999999999</v>
      </c>
      <c r="Y20">
        <v>132.85</v>
      </c>
      <c r="Z20">
        <v>125.77</v>
      </c>
      <c r="AA20">
        <v>113.18</v>
      </c>
      <c r="AB20">
        <v>114.27</v>
      </c>
      <c r="AC20">
        <v>121.47</v>
      </c>
      <c r="AD20">
        <v>117.69</v>
      </c>
      <c r="AE20">
        <v>112.37</v>
      </c>
      <c r="AF20">
        <v>113.83</v>
      </c>
      <c r="AG20">
        <v>115.65</v>
      </c>
      <c r="AH20">
        <v>109.76</v>
      </c>
      <c r="AI20">
        <v>116.61</v>
      </c>
      <c r="AJ20">
        <v>121.06</v>
      </c>
      <c r="AK20">
        <v>123.34</v>
      </c>
      <c r="AL20">
        <v>113.83</v>
      </c>
      <c r="AM20">
        <v>118.28</v>
      </c>
      <c r="AN20">
        <v>111.98</v>
      </c>
      <c r="AO20">
        <v>108.41</v>
      </c>
      <c r="AP20">
        <v>102.95</v>
      </c>
      <c r="AQ20">
        <v>105.53</v>
      </c>
      <c r="AR20">
        <v>111.05</v>
      </c>
      <c r="AS20">
        <v>106.46</v>
      </c>
      <c r="AT20">
        <v>104.29</v>
      </c>
      <c r="AU20">
        <v>102.25</v>
      </c>
      <c r="AV20">
        <v>109.33</v>
      </c>
      <c r="AW20">
        <v>115.37</v>
      </c>
      <c r="AX20">
        <v>111.69</v>
      </c>
      <c r="AY20">
        <v>113.46</v>
      </c>
      <c r="AZ20">
        <v>115.92</v>
      </c>
      <c r="BA20">
        <v>114.78</v>
      </c>
      <c r="BB20">
        <v>113.92</v>
      </c>
      <c r="BC20">
        <v>120.53</v>
      </c>
      <c r="BD20">
        <v>119.67</v>
      </c>
      <c r="BE20">
        <v>120.24</v>
      </c>
      <c r="BF20">
        <v>123.23</v>
      </c>
      <c r="BG20">
        <v>119.22</v>
      </c>
      <c r="BH20">
        <v>109.34</v>
      </c>
      <c r="BI20">
        <v>108.19</v>
      </c>
      <c r="BJ20">
        <v>110.53</v>
      </c>
      <c r="BK20">
        <v>106.82</v>
      </c>
      <c r="BL20">
        <v>103.67</v>
      </c>
      <c r="BM20">
        <v>103.72</v>
      </c>
      <c r="BN20">
        <v>101</v>
      </c>
      <c r="BO20">
        <v>97.37</v>
      </c>
      <c r="BP20">
        <v>95.1</v>
      </c>
      <c r="BQ20">
        <v>97.74</v>
      </c>
      <c r="BR20">
        <v>93.06</v>
      </c>
      <c r="BS20">
        <v>93.89</v>
      </c>
      <c r="BT20">
        <v>96.93</v>
      </c>
      <c r="BU20">
        <v>94.02</v>
      </c>
      <c r="BV20">
        <v>89.85</v>
      </c>
      <c r="BW20">
        <v>88.14</v>
      </c>
      <c r="BX20">
        <v>90.69</v>
      </c>
      <c r="BY20">
        <v>85.16</v>
      </c>
      <c r="BZ20">
        <v>84.91</v>
      </c>
      <c r="CA20">
        <v>89.64</v>
      </c>
      <c r="CB20">
        <v>85.52</v>
      </c>
      <c r="CC20">
        <v>89.84</v>
      </c>
      <c r="CD20">
        <v>91.13</v>
      </c>
    </row>
    <row r="21" spans="1:91" x14ac:dyDescent="0.25">
      <c r="A21" t="s">
        <v>89</v>
      </c>
      <c r="B21" s="2">
        <v>43215</v>
      </c>
      <c r="C21" s="2">
        <v>43306</v>
      </c>
      <c r="D21">
        <v>0.26440000000000002</v>
      </c>
      <c r="E21">
        <v>3</v>
      </c>
      <c r="F21">
        <v>3</v>
      </c>
      <c r="G21">
        <v>1.449275362318826E-2</v>
      </c>
      <c r="H21">
        <v>20</v>
      </c>
      <c r="I21">
        <v>0.1865942028985508</v>
      </c>
      <c r="J21">
        <v>37</v>
      </c>
      <c r="K21">
        <v>0.5498188405797102</v>
      </c>
      <c r="M21" s="23">
        <f t="shared" si="0"/>
        <v>0.13697219361482987</v>
      </c>
      <c r="N21" s="23">
        <v>5.2262364082778012E-2</v>
      </c>
      <c r="O21" s="23">
        <f t="shared" si="1"/>
        <v>0.19817265280403273</v>
      </c>
      <c r="P21" s="23">
        <f t="shared" si="2"/>
        <v>0.34912461380020582</v>
      </c>
      <c r="Q21" s="23">
        <f t="shared" si="3"/>
        <v>0.18659420289855078</v>
      </c>
      <c r="R21" s="23"/>
      <c r="S21">
        <v>9.7100000000000009</v>
      </c>
      <c r="T21">
        <v>11.04</v>
      </c>
      <c r="U21">
        <v>11.11</v>
      </c>
      <c r="V21">
        <v>10.88</v>
      </c>
      <c r="W21">
        <v>11.13</v>
      </c>
      <c r="X21">
        <v>10.97</v>
      </c>
      <c r="Y21">
        <v>10.93</v>
      </c>
      <c r="Z21">
        <v>11.28</v>
      </c>
      <c r="AA21">
        <v>11.59</v>
      </c>
      <c r="AB21">
        <v>11.61</v>
      </c>
      <c r="AC21">
        <v>11.95</v>
      </c>
      <c r="AD21">
        <v>12.13</v>
      </c>
      <c r="AE21">
        <v>11.95</v>
      </c>
      <c r="AF21">
        <v>12.23</v>
      </c>
      <c r="AG21">
        <v>12.45</v>
      </c>
      <c r="AH21">
        <v>12.82</v>
      </c>
      <c r="AI21">
        <v>12.82</v>
      </c>
      <c r="AJ21">
        <v>13</v>
      </c>
      <c r="AK21">
        <v>12.99</v>
      </c>
      <c r="AL21">
        <v>12.98</v>
      </c>
      <c r="AM21">
        <v>13.1</v>
      </c>
      <c r="AN21">
        <v>13.41</v>
      </c>
      <c r="AO21">
        <v>13.54</v>
      </c>
      <c r="AP21">
        <v>13.36</v>
      </c>
      <c r="AQ21">
        <v>13.82</v>
      </c>
      <c r="AR21">
        <v>13.73</v>
      </c>
      <c r="AS21">
        <v>14.4</v>
      </c>
      <c r="AT21">
        <v>14.85</v>
      </c>
      <c r="AU21">
        <v>14.85</v>
      </c>
      <c r="AV21">
        <v>15.67</v>
      </c>
      <c r="AW21">
        <v>14.89</v>
      </c>
      <c r="AX21">
        <v>15.25</v>
      </c>
      <c r="AY21">
        <v>15.73</v>
      </c>
      <c r="AZ21">
        <v>15.85</v>
      </c>
      <c r="BA21">
        <v>16.32</v>
      </c>
      <c r="BB21">
        <v>16.25</v>
      </c>
      <c r="BC21">
        <v>16.34</v>
      </c>
      <c r="BD21">
        <v>17.11</v>
      </c>
      <c r="BE21">
        <v>16.690000000000001</v>
      </c>
      <c r="BF21">
        <v>16.52</v>
      </c>
      <c r="BG21">
        <v>15.65</v>
      </c>
      <c r="BH21">
        <v>15.8</v>
      </c>
      <c r="BI21">
        <v>15.11</v>
      </c>
      <c r="BJ21">
        <v>15.5</v>
      </c>
      <c r="BK21">
        <v>14.97</v>
      </c>
      <c r="BL21">
        <v>15.31</v>
      </c>
      <c r="BM21">
        <v>14.99</v>
      </c>
      <c r="BN21">
        <v>15.16</v>
      </c>
      <c r="BO21">
        <v>15</v>
      </c>
      <c r="BP21">
        <v>15.5</v>
      </c>
      <c r="BQ21">
        <v>16.36</v>
      </c>
      <c r="BR21">
        <v>16.61</v>
      </c>
      <c r="BS21">
        <v>16.55</v>
      </c>
      <c r="BT21">
        <v>16.27</v>
      </c>
      <c r="BU21">
        <v>16.559999999999999</v>
      </c>
      <c r="BV21">
        <v>16.27</v>
      </c>
      <c r="BW21">
        <v>16.579999999999998</v>
      </c>
      <c r="BX21">
        <v>16.87</v>
      </c>
      <c r="BY21">
        <v>16.850000000000001</v>
      </c>
      <c r="BZ21">
        <v>16.71</v>
      </c>
      <c r="CA21">
        <v>16.5</v>
      </c>
      <c r="CB21">
        <v>16.66</v>
      </c>
      <c r="CC21">
        <v>16.190000000000001</v>
      </c>
      <c r="CD21">
        <v>16.05</v>
      </c>
    </row>
    <row r="22" spans="1:91" x14ac:dyDescent="0.25">
      <c r="A22" t="s">
        <v>90</v>
      </c>
      <c r="B22" s="2">
        <v>45337</v>
      </c>
      <c r="C22" s="2">
        <v>45428</v>
      </c>
      <c r="D22">
        <v>0.1164</v>
      </c>
      <c r="E22">
        <v>2</v>
      </c>
      <c r="F22">
        <v>2</v>
      </c>
      <c r="G22">
        <v>5.2262364082778012E-2</v>
      </c>
      <c r="H22">
        <v>14</v>
      </c>
      <c r="I22">
        <v>6.5340482036378322E-2</v>
      </c>
      <c r="J22">
        <v>62</v>
      </c>
      <c r="K22">
        <v>8.9793055068397132E-2</v>
      </c>
      <c r="M22" s="23">
        <f t="shared" si="0"/>
        <v>6.3465842481082793E-2</v>
      </c>
      <c r="N22" s="23">
        <v>4.3918506770769727E-3</v>
      </c>
      <c r="O22" s="23">
        <f t="shared" si="1"/>
        <v>4.5162022937178935E-2</v>
      </c>
      <c r="P22" s="23">
        <f t="shared" si="2"/>
        <v>5.8563359266759082E-2</v>
      </c>
      <c r="Q22" s="23">
        <f t="shared" si="3"/>
        <v>-4.6099113093149647E-3</v>
      </c>
      <c r="R22" s="23"/>
      <c r="S22">
        <v>187.66</v>
      </c>
      <c r="T22">
        <v>199.57</v>
      </c>
      <c r="U22">
        <v>189.14</v>
      </c>
      <c r="V22">
        <v>190.33</v>
      </c>
      <c r="W22">
        <v>199.73</v>
      </c>
      <c r="X22">
        <v>197.16</v>
      </c>
      <c r="Y22">
        <v>203.55</v>
      </c>
      <c r="Z22">
        <v>202.86</v>
      </c>
      <c r="AA22">
        <v>197.54</v>
      </c>
      <c r="AB22">
        <v>201.62</v>
      </c>
      <c r="AC22">
        <v>210.25</v>
      </c>
      <c r="AD22">
        <v>209.49</v>
      </c>
      <c r="AE22">
        <v>207.39</v>
      </c>
      <c r="AF22">
        <v>212.17</v>
      </c>
      <c r="AG22">
        <v>212.61</v>
      </c>
      <c r="AH22">
        <v>205.56</v>
      </c>
      <c r="AI22">
        <v>201.37</v>
      </c>
      <c r="AJ22">
        <v>204.94</v>
      </c>
      <c r="AK22">
        <v>200.56</v>
      </c>
      <c r="AL22">
        <v>200.75</v>
      </c>
      <c r="AM22">
        <v>198.65</v>
      </c>
      <c r="AN22">
        <v>200.73</v>
      </c>
      <c r="AO22">
        <v>201.34</v>
      </c>
      <c r="AP22">
        <v>205.06</v>
      </c>
      <c r="AQ22">
        <v>210.8</v>
      </c>
      <c r="AR22">
        <v>210.25</v>
      </c>
      <c r="AS22">
        <v>208.46</v>
      </c>
      <c r="AT22">
        <v>206.67</v>
      </c>
      <c r="AU22">
        <v>208</v>
      </c>
      <c r="AV22">
        <v>206.23</v>
      </c>
      <c r="AW22">
        <v>208.69</v>
      </c>
      <c r="AX22">
        <v>206.11</v>
      </c>
      <c r="AY22">
        <v>207.38</v>
      </c>
      <c r="AZ22">
        <v>203.39</v>
      </c>
      <c r="BA22">
        <v>207.85</v>
      </c>
      <c r="BB22">
        <v>209.04</v>
      </c>
      <c r="BC22">
        <v>210.41</v>
      </c>
      <c r="BD22">
        <v>209.25</v>
      </c>
      <c r="BE22">
        <v>212.98</v>
      </c>
      <c r="BF22">
        <v>207.86</v>
      </c>
      <c r="BG22">
        <v>205.68</v>
      </c>
      <c r="BH22">
        <v>209.48</v>
      </c>
      <c r="BI22">
        <v>199.89</v>
      </c>
      <c r="BJ22">
        <v>194.32</v>
      </c>
      <c r="BK22">
        <v>189.77</v>
      </c>
      <c r="BL22">
        <v>189.46</v>
      </c>
      <c r="BM22">
        <v>193.24</v>
      </c>
      <c r="BN22">
        <v>196.06</v>
      </c>
      <c r="BO22">
        <v>197.5</v>
      </c>
      <c r="BP22">
        <v>203.38</v>
      </c>
      <c r="BQ22">
        <v>205.26</v>
      </c>
      <c r="BR22">
        <v>198.65</v>
      </c>
      <c r="BS22">
        <v>193.99</v>
      </c>
      <c r="BT22">
        <v>197.91</v>
      </c>
      <c r="BU22">
        <v>204.09</v>
      </c>
      <c r="BV22">
        <v>208.86</v>
      </c>
      <c r="BW22">
        <v>207.32</v>
      </c>
      <c r="BX22">
        <v>207.36</v>
      </c>
      <c r="BY22">
        <v>206.33</v>
      </c>
      <c r="BZ22">
        <v>209.73</v>
      </c>
      <c r="CA22">
        <v>206.63</v>
      </c>
      <c r="CB22">
        <v>209.82</v>
      </c>
      <c r="CC22">
        <v>217.49</v>
      </c>
      <c r="CD22">
        <v>214.03</v>
      </c>
    </row>
    <row r="23" spans="1:91" x14ac:dyDescent="0.25">
      <c r="A23" t="s">
        <v>90</v>
      </c>
      <c r="B23" s="2">
        <v>44882</v>
      </c>
      <c r="C23" s="2">
        <v>44973</v>
      </c>
      <c r="D23">
        <v>0.20830000000000001</v>
      </c>
      <c r="E23">
        <v>6</v>
      </c>
      <c r="F23">
        <v>7</v>
      </c>
      <c r="G23">
        <v>1.384909264565428E-2</v>
      </c>
      <c r="H23">
        <v>17</v>
      </c>
      <c r="I23">
        <v>6.8481375358166202E-2</v>
      </c>
      <c r="J23">
        <v>51</v>
      </c>
      <c r="K23">
        <v>0.1868194842406877</v>
      </c>
      <c r="M23" s="23">
        <f t="shared" si="0"/>
        <v>2.3934897079942556E-3</v>
      </c>
      <c r="N23" s="23">
        <v>0.1093994195132842</v>
      </c>
      <c r="O23" s="23">
        <f t="shared" si="1"/>
        <v>1.3939860008447331E-2</v>
      </c>
      <c r="P23" s="23">
        <f t="shared" si="2"/>
        <v>2.6807084729535773E-3</v>
      </c>
      <c r="Q23" s="23">
        <f t="shared" si="3"/>
        <v>2.8653295128940916E-4</v>
      </c>
      <c r="R23" s="23"/>
      <c r="S23">
        <v>104.45</v>
      </c>
      <c r="T23">
        <v>104.7</v>
      </c>
      <c r="U23">
        <v>105.14</v>
      </c>
      <c r="V23">
        <v>107.04</v>
      </c>
      <c r="W23">
        <v>107.67</v>
      </c>
      <c r="X23">
        <v>105.82</v>
      </c>
      <c r="Y23">
        <v>103.47</v>
      </c>
      <c r="Z23">
        <v>103.25</v>
      </c>
      <c r="AA23">
        <v>109.6</v>
      </c>
      <c r="AB23">
        <v>107.01</v>
      </c>
      <c r="AC23">
        <v>106.71</v>
      </c>
      <c r="AD23">
        <v>106.43</v>
      </c>
      <c r="AE23">
        <v>104.71</v>
      </c>
      <c r="AF23">
        <v>106.11</v>
      </c>
      <c r="AG23">
        <v>108.61</v>
      </c>
      <c r="AH23">
        <v>107.34</v>
      </c>
      <c r="AI23">
        <v>109.37</v>
      </c>
      <c r="AJ23">
        <v>111.87</v>
      </c>
      <c r="AK23">
        <v>109.64</v>
      </c>
      <c r="AL23">
        <v>104.56</v>
      </c>
      <c r="AM23">
        <v>104.73</v>
      </c>
      <c r="AN23">
        <v>103.99</v>
      </c>
      <c r="AO23">
        <v>103.5</v>
      </c>
      <c r="AP23">
        <v>105.9</v>
      </c>
      <c r="AQ23">
        <v>97.6</v>
      </c>
      <c r="AR23">
        <v>97.22</v>
      </c>
      <c r="AS23">
        <v>95.34</v>
      </c>
      <c r="AT23">
        <v>94.224999999999994</v>
      </c>
      <c r="AU23">
        <v>97.14</v>
      </c>
      <c r="AV23">
        <v>97.38</v>
      </c>
      <c r="AW23">
        <v>96.73</v>
      </c>
      <c r="AX23">
        <v>99.31</v>
      </c>
      <c r="AY23">
        <v>97.92</v>
      </c>
      <c r="AZ23">
        <v>104.27</v>
      </c>
      <c r="BA23">
        <v>106.49</v>
      </c>
      <c r="BB23">
        <v>108.04</v>
      </c>
      <c r="BC23">
        <v>110.06</v>
      </c>
      <c r="BD23">
        <v>110.2</v>
      </c>
      <c r="BE23">
        <v>109.97</v>
      </c>
      <c r="BF23">
        <v>109.41</v>
      </c>
      <c r="BG23">
        <v>109.7</v>
      </c>
      <c r="BH23">
        <v>106.16</v>
      </c>
      <c r="BI23">
        <v>109.65</v>
      </c>
      <c r="BJ23">
        <v>114.155</v>
      </c>
      <c r="BK23">
        <v>112.99</v>
      </c>
      <c r="BL23">
        <v>113.95</v>
      </c>
      <c r="BM23">
        <v>115.58</v>
      </c>
      <c r="BN23">
        <v>112.5</v>
      </c>
      <c r="BO23">
        <v>108.2</v>
      </c>
      <c r="BP23">
        <v>111.49</v>
      </c>
      <c r="BQ23">
        <v>119.01</v>
      </c>
      <c r="BR23">
        <v>124.26</v>
      </c>
      <c r="BS23">
        <v>119.98</v>
      </c>
      <c r="BT23">
        <v>117.69</v>
      </c>
      <c r="BU23">
        <v>120.52</v>
      </c>
      <c r="BV23">
        <v>115.95</v>
      </c>
      <c r="BW23">
        <v>116.08</v>
      </c>
      <c r="BX23">
        <v>114.77</v>
      </c>
      <c r="BY23">
        <v>116.53</v>
      </c>
      <c r="BZ23">
        <v>118.44</v>
      </c>
      <c r="CA23">
        <v>119.46</v>
      </c>
      <c r="CB23">
        <v>115.39</v>
      </c>
    </row>
    <row r="24" spans="1:91" x14ac:dyDescent="0.25">
      <c r="A24" t="s">
        <v>91</v>
      </c>
      <c r="B24" s="2">
        <v>42781</v>
      </c>
      <c r="C24" s="2">
        <v>42886</v>
      </c>
      <c r="D24">
        <v>0.27889999999999998</v>
      </c>
      <c r="E24">
        <v>5</v>
      </c>
      <c r="F24">
        <v>5</v>
      </c>
      <c r="G24">
        <v>4.3918506770769727E-3</v>
      </c>
      <c r="H24">
        <v>12</v>
      </c>
      <c r="I24">
        <v>2.2935220202513061E-2</v>
      </c>
      <c r="J24">
        <v>72</v>
      </c>
      <c r="K24">
        <v>4.6236427961449389E-2</v>
      </c>
      <c r="M24" s="23">
        <f t="shared" si="0"/>
        <v>4.534313725490252E-3</v>
      </c>
      <c r="N24" s="23">
        <v>2.2893368473537991E-2</v>
      </c>
      <c r="O24" s="23">
        <f t="shared" si="1"/>
        <v>1.3482067167847309E-2</v>
      </c>
      <c r="P24" s="23">
        <f t="shared" si="2"/>
        <v>1.3725490196078488E-2</v>
      </c>
      <c r="Q24" s="23">
        <f t="shared" si="3"/>
        <v>9.1496889105770404E-3</v>
      </c>
      <c r="R24" s="23"/>
      <c r="S24">
        <v>81.599999999999994</v>
      </c>
      <c r="T24">
        <v>81.97</v>
      </c>
      <c r="U24">
        <v>82.48</v>
      </c>
      <c r="V24">
        <v>82.82</v>
      </c>
      <c r="W24">
        <v>82.06</v>
      </c>
      <c r="X24">
        <v>81.61</v>
      </c>
      <c r="Y24">
        <v>81.680000000000007</v>
      </c>
      <c r="Z24">
        <v>82.28</v>
      </c>
      <c r="AA24">
        <v>81.93</v>
      </c>
      <c r="AB24">
        <v>83.76</v>
      </c>
      <c r="AC24">
        <v>83.65</v>
      </c>
      <c r="AD24">
        <v>83.18</v>
      </c>
      <c r="AE24">
        <v>83.85</v>
      </c>
      <c r="AF24">
        <v>83.41</v>
      </c>
      <c r="AG24">
        <v>83.48</v>
      </c>
      <c r="AH24">
        <v>83.17</v>
      </c>
      <c r="AI24">
        <v>82.2</v>
      </c>
      <c r="AJ24">
        <v>82.76</v>
      </c>
      <c r="AK24">
        <v>83.68</v>
      </c>
      <c r="AL24">
        <v>83.51</v>
      </c>
      <c r="AM24">
        <v>82.72</v>
      </c>
      <c r="AN24">
        <v>83.26</v>
      </c>
      <c r="AO24">
        <v>82.9</v>
      </c>
      <c r="AP24">
        <v>81.8</v>
      </c>
      <c r="AQ24">
        <v>82.12</v>
      </c>
      <c r="AR24">
        <v>81.540000000000006</v>
      </c>
      <c r="AS24">
        <v>81.64</v>
      </c>
      <c r="AT24">
        <v>81.400000000000006</v>
      </c>
      <c r="AU24">
        <v>82.2</v>
      </c>
      <c r="AV24">
        <v>81.91</v>
      </c>
      <c r="AW24">
        <v>82.2</v>
      </c>
      <c r="AX24">
        <v>81.95</v>
      </c>
      <c r="AY24">
        <v>81.239999999999995</v>
      </c>
      <c r="AZ24">
        <v>81.239999999999995</v>
      </c>
      <c r="BA24">
        <v>80.040000000000006</v>
      </c>
      <c r="BB24">
        <v>80.319999999999993</v>
      </c>
      <c r="BC24">
        <v>80.010000000000005</v>
      </c>
      <c r="BD24">
        <v>79.33</v>
      </c>
      <c r="BE24">
        <v>78.08</v>
      </c>
      <c r="BF24">
        <v>76.87</v>
      </c>
      <c r="BG24">
        <v>76.510000000000005</v>
      </c>
      <c r="BH24">
        <v>76.39</v>
      </c>
      <c r="BI24">
        <v>77.41</v>
      </c>
      <c r="BJ24">
        <v>76.989999999999995</v>
      </c>
      <c r="BK24">
        <v>78.66</v>
      </c>
      <c r="BL24">
        <v>77.63</v>
      </c>
      <c r="BM24">
        <v>79.22</v>
      </c>
      <c r="BN24">
        <v>79.349999999999994</v>
      </c>
      <c r="BO24">
        <v>77.98</v>
      </c>
      <c r="BP24">
        <v>77.849999999999994</v>
      </c>
      <c r="BQ24">
        <v>76.2</v>
      </c>
      <c r="BR24">
        <v>76.22</v>
      </c>
      <c r="BS24">
        <v>75.510000000000005</v>
      </c>
      <c r="BT24">
        <v>75.599999999999994</v>
      </c>
      <c r="BU24">
        <v>75.66</v>
      </c>
      <c r="BV24">
        <v>75.790000000000006</v>
      </c>
      <c r="BW24">
        <v>76.38</v>
      </c>
      <c r="BX24">
        <v>78.5</v>
      </c>
      <c r="BY24">
        <v>79.03</v>
      </c>
      <c r="BZ24">
        <v>78.44</v>
      </c>
      <c r="CA24">
        <v>78.63</v>
      </c>
      <c r="CB24">
        <v>80.209999999999994</v>
      </c>
      <c r="CC24">
        <v>81.05</v>
      </c>
      <c r="CD24">
        <v>78.42</v>
      </c>
      <c r="CE24">
        <v>80.48</v>
      </c>
      <c r="CF24">
        <v>81.239999999999995</v>
      </c>
      <c r="CG24">
        <v>82.09</v>
      </c>
      <c r="CH24">
        <v>81.96</v>
      </c>
      <c r="CI24">
        <v>82.12</v>
      </c>
      <c r="CJ24">
        <v>82.34</v>
      </c>
      <c r="CK24">
        <v>82.81</v>
      </c>
      <c r="CL24">
        <v>84.8</v>
      </c>
      <c r="CM24">
        <v>85.76</v>
      </c>
    </row>
    <row r="25" spans="1:91" x14ac:dyDescent="0.25">
      <c r="A25" t="s">
        <v>91</v>
      </c>
      <c r="B25" s="2">
        <v>42696</v>
      </c>
      <c r="C25" s="2">
        <v>42781</v>
      </c>
      <c r="D25">
        <v>0.17319999999999999</v>
      </c>
      <c r="E25">
        <v>6</v>
      </c>
      <c r="F25">
        <v>6</v>
      </c>
      <c r="G25">
        <v>6.2236716945237101E-2</v>
      </c>
      <c r="H25">
        <v>11</v>
      </c>
      <c r="I25">
        <v>3.9407528196764782E-3</v>
      </c>
      <c r="J25">
        <v>57</v>
      </c>
      <c r="K25">
        <v>0.1088463106400325</v>
      </c>
      <c r="M25" s="23">
        <f t="shared" si="0"/>
        <v>9.6035121415832467E-3</v>
      </c>
      <c r="N25" s="23">
        <v>3.6455856712632249E-3</v>
      </c>
      <c r="O25" s="23">
        <f t="shared" si="1"/>
        <v>5.849073881262877E-2</v>
      </c>
      <c r="P25" s="23">
        <f t="shared" si="2"/>
        <v>9.7407051721771672E-3</v>
      </c>
      <c r="Q25" s="23">
        <f t="shared" si="3"/>
        <v>1.3588802826458628E-4</v>
      </c>
      <c r="R25" s="23"/>
      <c r="S25">
        <v>72.89</v>
      </c>
      <c r="T25">
        <v>73.59</v>
      </c>
      <c r="U25">
        <v>74.2</v>
      </c>
      <c r="V25">
        <v>74.16</v>
      </c>
      <c r="W25">
        <v>74.53</v>
      </c>
      <c r="X25">
        <v>74.239999999999995</v>
      </c>
      <c r="Y25">
        <v>69.010000000000005</v>
      </c>
      <c r="Z25">
        <v>70.11</v>
      </c>
      <c r="AA25">
        <v>70.599999999999994</v>
      </c>
      <c r="AB25">
        <v>71</v>
      </c>
      <c r="AC25">
        <v>72.94</v>
      </c>
      <c r="AD25">
        <v>73.88</v>
      </c>
      <c r="AE25">
        <v>73.14</v>
      </c>
      <c r="AF25">
        <v>72.900000000000006</v>
      </c>
      <c r="AG25">
        <v>73.099999999999994</v>
      </c>
      <c r="AH25">
        <v>72.540000000000006</v>
      </c>
      <c r="AI25">
        <v>73.61</v>
      </c>
      <c r="AJ25">
        <v>72.09</v>
      </c>
      <c r="AK25">
        <v>72.81</v>
      </c>
      <c r="AL25">
        <v>73.400000000000006</v>
      </c>
      <c r="AM25">
        <v>73.599999999999994</v>
      </c>
      <c r="AN25">
        <v>73.45</v>
      </c>
      <c r="AO25">
        <v>73.84</v>
      </c>
      <c r="AP25">
        <v>74.31</v>
      </c>
      <c r="AQ25">
        <v>73.56</v>
      </c>
      <c r="AR25">
        <v>73.58</v>
      </c>
      <c r="AS25">
        <v>72.62</v>
      </c>
      <c r="AT25">
        <v>72.504999999999995</v>
      </c>
      <c r="AU25">
        <v>72.36</v>
      </c>
      <c r="AV25">
        <v>71.319999999999993</v>
      </c>
      <c r="AW25">
        <v>71.599999999999994</v>
      </c>
      <c r="AX25">
        <v>71.94</v>
      </c>
      <c r="AY25">
        <v>72.349999999999994</v>
      </c>
      <c r="AZ25">
        <v>72.62</v>
      </c>
      <c r="BA25">
        <v>72.22</v>
      </c>
      <c r="BB25">
        <v>72.67</v>
      </c>
      <c r="BC25">
        <v>72.28</v>
      </c>
      <c r="BD25">
        <v>73.010000000000005</v>
      </c>
      <c r="BE25">
        <v>72.44</v>
      </c>
      <c r="BF25">
        <v>72.88</v>
      </c>
      <c r="BG25">
        <v>72.78</v>
      </c>
      <c r="BH25">
        <v>73.510000000000005</v>
      </c>
      <c r="BI25">
        <v>74.540000000000006</v>
      </c>
      <c r="BJ25">
        <v>74.2</v>
      </c>
      <c r="BK25">
        <v>76.930000000000007</v>
      </c>
      <c r="BL25">
        <v>76.28</v>
      </c>
      <c r="BM25">
        <v>74.94</v>
      </c>
      <c r="BN25">
        <v>76.17</v>
      </c>
      <c r="BO25">
        <v>75.23</v>
      </c>
      <c r="BP25">
        <v>75.52</v>
      </c>
      <c r="BQ25">
        <v>75.53</v>
      </c>
      <c r="BR25">
        <v>76.31</v>
      </c>
      <c r="BS25">
        <v>77.48</v>
      </c>
      <c r="BT25">
        <v>76.510000000000005</v>
      </c>
      <c r="BU25">
        <v>76.53</v>
      </c>
      <c r="BV25">
        <v>77.92</v>
      </c>
      <c r="BW25">
        <v>77.84</v>
      </c>
      <c r="BX25">
        <v>81.599999999999994</v>
      </c>
    </row>
    <row r="26" spans="1:91" x14ac:dyDescent="0.25">
      <c r="A26" t="s">
        <v>92</v>
      </c>
      <c r="B26" s="2">
        <v>43915</v>
      </c>
      <c r="C26" s="2">
        <v>44011</v>
      </c>
      <c r="D26">
        <v>0.23630000000000001</v>
      </c>
      <c r="E26">
        <v>2</v>
      </c>
      <c r="F26">
        <v>5</v>
      </c>
      <c r="G26">
        <v>0.1093994195132842</v>
      </c>
      <c r="H26">
        <v>10</v>
      </c>
      <c r="I26">
        <v>7.8142442509488722E-2</v>
      </c>
      <c r="J26">
        <v>50</v>
      </c>
      <c r="K26">
        <v>0.19937486045992411</v>
      </c>
      <c r="M26" s="23">
        <f t="shared" si="0"/>
        <v>5.3882352941176451E-2</v>
      </c>
      <c r="N26" s="23">
        <v>4.1532517707662572E-2</v>
      </c>
      <c r="O26" s="23">
        <f t="shared" si="1"/>
        <v>7.7149592594071434E-2</v>
      </c>
      <c r="P26" s="23">
        <f t="shared" si="2"/>
        <v>2.9882352941176544E-2</v>
      </c>
      <c r="Q26" s="23">
        <f t="shared" si="3"/>
        <v>-2.2772940388479483E-2</v>
      </c>
      <c r="R26" s="23"/>
      <c r="S26">
        <v>42.5</v>
      </c>
      <c r="T26">
        <v>44.79</v>
      </c>
      <c r="U26">
        <v>43.48</v>
      </c>
      <c r="V26">
        <v>44.52</v>
      </c>
      <c r="W26">
        <v>42.06</v>
      </c>
      <c r="X26">
        <v>39.89</v>
      </c>
      <c r="Y26">
        <v>41.09</v>
      </c>
      <c r="Z26">
        <v>41.22</v>
      </c>
      <c r="AA26">
        <v>46.37</v>
      </c>
      <c r="AB26">
        <v>46.54</v>
      </c>
      <c r="AC26">
        <v>48.29</v>
      </c>
      <c r="AD26">
        <v>46.13</v>
      </c>
      <c r="AE26">
        <v>46.17</v>
      </c>
      <c r="AF26">
        <v>47.62</v>
      </c>
      <c r="AG26">
        <v>46.43</v>
      </c>
      <c r="AH26">
        <v>45.53</v>
      </c>
      <c r="AI26">
        <v>45.7</v>
      </c>
      <c r="AJ26">
        <v>43.4</v>
      </c>
      <c r="AK26">
        <v>41.41</v>
      </c>
      <c r="AL26">
        <v>43.91</v>
      </c>
      <c r="AM26">
        <v>43.77</v>
      </c>
      <c r="AN26">
        <v>44.16</v>
      </c>
      <c r="AO26">
        <v>45.28</v>
      </c>
      <c r="AP26">
        <v>45.31</v>
      </c>
      <c r="AQ26">
        <v>49.83</v>
      </c>
      <c r="AR26">
        <v>47.89</v>
      </c>
      <c r="AS26">
        <v>45.06</v>
      </c>
      <c r="AT26">
        <v>44.46</v>
      </c>
      <c r="AU26">
        <v>45.41</v>
      </c>
      <c r="AV26">
        <v>46.08</v>
      </c>
      <c r="AW26">
        <v>46.59</v>
      </c>
      <c r="AX26">
        <v>48.25</v>
      </c>
      <c r="AY26">
        <v>48.2</v>
      </c>
      <c r="AZ26">
        <v>45.69</v>
      </c>
      <c r="BA26">
        <v>43.53</v>
      </c>
      <c r="BB26">
        <v>45.73</v>
      </c>
      <c r="BC26">
        <v>44.41</v>
      </c>
      <c r="BD26">
        <v>45.92</v>
      </c>
      <c r="BE26">
        <v>45.12</v>
      </c>
      <c r="BF26">
        <v>46.64</v>
      </c>
      <c r="BG26">
        <v>45.22</v>
      </c>
      <c r="BH26">
        <v>44.94</v>
      </c>
      <c r="BI26">
        <v>45.8</v>
      </c>
      <c r="BJ26">
        <v>49.45</v>
      </c>
      <c r="BK26">
        <v>46.47</v>
      </c>
      <c r="BL26">
        <v>47.91</v>
      </c>
      <c r="BM26">
        <v>46.34</v>
      </c>
      <c r="BN26">
        <v>46.82</v>
      </c>
      <c r="BO26">
        <v>48.92</v>
      </c>
      <c r="BP26">
        <v>51.22</v>
      </c>
      <c r="BQ26">
        <v>53.72</v>
      </c>
      <c r="BR26">
        <v>53.7</v>
      </c>
      <c r="BS26">
        <v>53.15</v>
      </c>
      <c r="BT26">
        <v>52.47</v>
      </c>
      <c r="BU26">
        <v>48.52</v>
      </c>
      <c r="BV26">
        <v>48.69</v>
      </c>
      <c r="BW26">
        <v>49.24</v>
      </c>
      <c r="BX26">
        <v>51.02</v>
      </c>
      <c r="BY26">
        <v>50.96</v>
      </c>
      <c r="BZ26">
        <v>50.48</v>
      </c>
      <c r="CA26">
        <v>50.83</v>
      </c>
      <c r="CB26">
        <v>51.15</v>
      </c>
      <c r="CC26">
        <v>49.84</v>
      </c>
      <c r="CD26">
        <v>48.29</v>
      </c>
      <c r="CE26">
        <v>49.19</v>
      </c>
      <c r="CF26">
        <v>48.49</v>
      </c>
      <c r="CG26">
        <v>49.145000000000003</v>
      </c>
    </row>
    <row r="27" spans="1:91" x14ac:dyDescent="0.25">
      <c r="A27" t="s">
        <v>92</v>
      </c>
      <c r="B27" s="2">
        <v>43088</v>
      </c>
      <c r="C27" s="2">
        <v>43181</v>
      </c>
      <c r="D27">
        <v>0.1071</v>
      </c>
      <c r="E27">
        <v>2</v>
      </c>
      <c r="F27">
        <v>7</v>
      </c>
      <c r="G27">
        <v>0.1012021857923498</v>
      </c>
      <c r="H27">
        <v>10</v>
      </c>
      <c r="I27">
        <v>2.4699453551912619E-2</v>
      </c>
      <c r="J27">
        <v>61</v>
      </c>
      <c r="K27">
        <v>0.33661202185792349</v>
      </c>
      <c r="M27" s="23">
        <f t="shared" si="0"/>
        <v>4.0245566166439366E-2</v>
      </c>
      <c r="N27" s="23">
        <v>5.779153766769865E-2</v>
      </c>
      <c r="O27" s="23">
        <f t="shared" si="1"/>
        <v>3.2022741795813596E-2</v>
      </c>
      <c r="P27" s="23">
        <f t="shared" si="2"/>
        <v>-2.7967257844474694E-2</v>
      </c>
      <c r="Q27" s="23">
        <f t="shared" si="3"/>
        <v>-6.5573770491803282E-2</v>
      </c>
      <c r="R27" s="23"/>
      <c r="S27">
        <v>43.98</v>
      </c>
      <c r="T27">
        <v>45.75</v>
      </c>
      <c r="U27">
        <v>44.42</v>
      </c>
      <c r="V27">
        <v>44.12</v>
      </c>
      <c r="W27">
        <v>42.25</v>
      </c>
      <c r="X27">
        <v>42.48</v>
      </c>
      <c r="Y27">
        <v>41.81</v>
      </c>
      <c r="Z27">
        <v>41.12</v>
      </c>
      <c r="AA27">
        <v>43.67</v>
      </c>
      <c r="AB27">
        <v>44.98</v>
      </c>
      <c r="AC27">
        <v>46.88</v>
      </c>
      <c r="AD27">
        <v>45.8</v>
      </c>
      <c r="AE27">
        <v>45.55</v>
      </c>
      <c r="AF27">
        <v>42.97</v>
      </c>
      <c r="AG27">
        <v>43.31</v>
      </c>
      <c r="AH27">
        <v>42.82</v>
      </c>
      <c r="AI27">
        <v>42.81</v>
      </c>
      <c r="AJ27">
        <v>42.92</v>
      </c>
      <c r="AK27">
        <v>44.26</v>
      </c>
      <c r="AL27">
        <v>43.99</v>
      </c>
      <c r="AM27">
        <v>42.75</v>
      </c>
      <c r="AN27">
        <v>42.88</v>
      </c>
      <c r="AO27">
        <v>43.95</v>
      </c>
      <c r="AP27">
        <v>43.08</v>
      </c>
      <c r="AQ27">
        <v>43.01</v>
      </c>
      <c r="AR27">
        <v>43.67</v>
      </c>
      <c r="AS27">
        <v>43.29</v>
      </c>
      <c r="AT27">
        <v>41.67</v>
      </c>
      <c r="AU27">
        <v>43.72</v>
      </c>
      <c r="AV27">
        <v>42.49</v>
      </c>
      <c r="AW27">
        <v>40.82</v>
      </c>
      <c r="AX27">
        <v>39.4</v>
      </c>
      <c r="AY27">
        <v>43.88</v>
      </c>
      <c r="AZ27">
        <v>42.01</v>
      </c>
      <c r="BA27">
        <v>40</v>
      </c>
      <c r="BB27">
        <v>40.409999999999997</v>
      </c>
      <c r="BC27">
        <v>42.19</v>
      </c>
      <c r="BD27">
        <v>42.63</v>
      </c>
      <c r="BE27">
        <v>43.45</v>
      </c>
      <c r="BF27">
        <v>43.5</v>
      </c>
      <c r="BG27">
        <v>44.21</v>
      </c>
      <c r="BH27">
        <v>44.9</v>
      </c>
      <c r="BI27">
        <v>44.54</v>
      </c>
      <c r="BJ27">
        <v>44.25</v>
      </c>
      <c r="BK27">
        <v>46.53</v>
      </c>
      <c r="BL27">
        <v>47.98</v>
      </c>
      <c r="BM27">
        <v>48.58</v>
      </c>
      <c r="BN27">
        <v>48.81</v>
      </c>
      <c r="BO27">
        <v>47.62</v>
      </c>
      <c r="BP27">
        <v>49.11</v>
      </c>
      <c r="BQ27">
        <v>52.03</v>
      </c>
      <c r="BR27">
        <v>53.74</v>
      </c>
      <c r="BS27">
        <v>53.97</v>
      </c>
      <c r="BT27">
        <v>55.22</v>
      </c>
      <c r="BU27">
        <v>54.59</v>
      </c>
      <c r="BV27">
        <v>59.37</v>
      </c>
      <c r="BW27">
        <v>59.43</v>
      </c>
      <c r="BX27">
        <v>59.78</v>
      </c>
      <c r="BY27">
        <v>58.84</v>
      </c>
      <c r="BZ27">
        <v>60.58</v>
      </c>
      <c r="CA27">
        <v>60.14</v>
      </c>
      <c r="CB27">
        <v>61.15</v>
      </c>
      <c r="CC27">
        <v>61.07</v>
      </c>
      <c r="CD27">
        <v>58.92</v>
      </c>
    </row>
    <row r="28" spans="1:91" x14ac:dyDescent="0.25">
      <c r="A28" t="s">
        <v>93</v>
      </c>
      <c r="B28" s="2">
        <v>45133</v>
      </c>
      <c r="C28" s="2">
        <v>45217</v>
      </c>
      <c r="D28">
        <v>0.19120000000000001</v>
      </c>
      <c r="E28">
        <v>5</v>
      </c>
      <c r="F28">
        <v>5</v>
      </c>
      <c r="G28">
        <v>2.2893368473537991E-2</v>
      </c>
      <c r="H28">
        <v>8</v>
      </c>
      <c r="I28">
        <v>4.8578958615287157E-3</v>
      </c>
      <c r="J28">
        <v>8</v>
      </c>
      <c r="K28">
        <v>4.8578958615287157E-3</v>
      </c>
      <c r="M28" s="23">
        <f t="shared" si="0"/>
        <v>9.2750284104176697E-2</v>
      </c>
      <c r="N28" s="23">
        <v>8.606142423219677E-3</v>
      </c>
      <c r="O28" s="23">
        <f t="shared" si="1"/>
        <v>-1.0843593788148878E-2</v>
      </c>
      <c r="P28" s="23">
        <f t="shared" si="2"/>
        <v>5.5606581876488675E-2</v>
      </c>
      <c r="Q28" s="23">
        <f t="shared" si="3"/>
        <v>-3.3991025001780695E-2</v>
      </c>
      <c r="R28" s="23"/>
      <c r="S28">
        <v>64.236999999999995</v>
      </c>
      <c r="T28">
        <v>70.194999999999993</v>
      </c>
      <c r="U28">
        <v>72.126000000000005</v>
      </c>
      <c r="V28">
        <v>71.849000000000004</v>
      </c>
      <c r="W28">
        <v>71.59</v>
      </c>
      <c r="X28">
        <v>68.587999999999994</v>
      </c>
      <c r="Y28">
        <v>69.335999999999999</v>
      </c>
      <c r="Z28">
        <v>69.046000000000006</v>
      </c>
      <c r="AA28">
        <v>70.536000000000001</v>
      </c>
      <c r="AB28">
        <v>69.599999999999994</v>
      </c>
      <c r="AC28">
        <v>68.605000000000004</v>
      </c>
      <c r="AD28">
        <v>68.638999999999996</v>
      </c>
      <c r="AE28">
        <v>65.197000000000003</v>
      </c>
      <c r="AF28">
        <v>66.72</v>
      </c>
      <c r="AG28">
        <v>65.582999999999998</v>
      </c>
      <c r="AH28">
        <v>64.629000000000005</v>
      </c>
      <c r="AI28">
        <v>64.855999999999995</v>
      </c>
      <c r="AJ28">
        <v>65.293999999999997</v>
      </c>
      <c r="AK28">
        <v>66.924000000000007</v>
      </c>
      <c r="AL28">
        <v>66.682000000000002</v>
      </c>
      <c r="AM28">
        <v>67.808999999999997</v>
      </c>
      <c r="AN28">
        <v>65.593000000000004</v>
      </c>
      <c r="AO28">
        <v>66.027000000000001</v>
      </c>
      <c r="AP28">
        <v>66.632000000000005</v>
      </c>
      <c r="AQ28">
        <v>68.465000000000003</v>
      </c>
      <c r="AR28">
        <v>68.653000000000006</v>
      </c>
      <c r="AS28">
        <v>70.239999999999995</v>
      </c>
      <c r="AT28">
        <v>70.195999999999998</v>
      </c>
      <c r="AU28">
        <v>70.076999999999998</v>
      </c>
      <c r="AV28">
        <v>69.623999999999995</v>
      </c>
      <c r="AW28">
        <v>67.67</v>
      </c>
      <c r="AX28">
        <v>66.888000000000005</v>
      </c>
      <c r="AY28">
        <v>66.367999999999995</v>
      </c>
      <c r="AZ28">
        <v>65.27</v>
      </c>
      <c r="BA28">
        <v>65.866</v>
      </c>
      <c r="BB28">
        <v>65.643000000000001</v>
      </c>
      <c r="BC28">
        <v>62.311</v>
      </c>
      <c r="BD28">
        <v>63.564999999999998</v>
      </c>
      <c r="BE28">
        <v>62.515000000000001</v>
      </c>
      <c r="BF28">
        <v>61.886000000000003</v>
      </c>
      <c r="BG28">
        <v>61.039000000000001</v>
      </c>
      <c r="BH28">
        <v>61.911000000000001</v>
      </c>
      <c r="BI28">
        <v>62.058500000000002</v>
      </c>
      <c r="BJ28">
        <v>60.6</v>
      </c>
      <c r="BK28">
        <v>61.392000000000003</v>
      </c>
      <c r="BL28">
        <v>62.752000000000002</v>
      </c>
      <c r="BM28">
        <v>62.677</v>
      </c>
      <c r="BN28">
        <v>63.088000000000001</v>
      </c>
      <c r="BO28">
        <v>61.811</v>
      </c>
      <c r="BP28">
        <v>63.238</v>
      </c>
      <c r="BQ28">
        <v>62.582999999999998</v>
      </c>
      <c r="BR28">
        <v>62.811</v>
      </c>
      <c r="BS28">
        <v>62.768999999999998</v>
      </c>
      <c r="BT28">
        <v>63.438000000000002</v>
      </c>
      <c r="BU28">
        <v>64.173000000000002</v>
      </c>
      <c r="BV28">
        <v>65.495999999999995</v>
      </c>
      <c r="BW28">
        <v>64.512</v>
      </c>
      <c r="BX28">
        <v>65.069999999999993</v>
      </c>
      <c r="BY28">
        <v>64.995000000000005</v>
      </c>
      <c r="BZ28">
        <v>64.224000000000004</v>
      </c>
    </row>
    <row r="29" spans="1:91" x14ac:dyDescent="0.25">
      <c r="A29" t="s">
        <v>93</v>
      </c>
      <c r="B29" s="2">
        <v>44769</v>
      </c>
      <c r="C29" s="2">
        <v>44853</v>
      </c>
      <c r="D29">
        <v>0.20960000000000001</v>
      </c>
      <c r="E29">
        <v>9</v>
      </c>
      <c r="F29">
        <v>9</v>
      </c>
      <c r="G29">
        <v>3.2045201468222907E-2</v>
      </c>
      <c r="H29">
        <v>12</v>
      </c>
      <c r="I29">
        <v>6.9390027632284454E-2</v>
      </c>
      <c r="J29">
        <v>12</v>
      </c>
      <c r="K29">
        <v>6.9390027632284454E-2</v>
      </c>
      <c r="M29" s="23">
        <f t="shared" si="0"/>
        <v>3.694992088269259E-2</v>
      </c>
      <c r="N29" s="23">
        <v>2.1253985122209958E-3</v>
      </c>
      <c r="O29" s="23">
        <f t="shared" si="1"/>
        <v>-1.2754631836140585E-2</v>
      </c>
      <c r="P29" s="23">
        <f t="shared" si="2"/>
        <v>-9.9431210708633699E-3</v>
      </c>
      <c r="Q29" s="23">
        <f t="shared" si="3"/>
        <v>-4.5222089330638794E-2</v>
      </c>
      <c r="R29" s="23"/>
      <c r="S29">
        <v>46.765999999999998</v>
      </c>
      <c r="T29">
        <v>48.494</v>
      </c>
      <c r="U29">
        <v>50.051000000000002</v>
      </c>
      <c r="V29">
        <v>50.28</v>
      </c>
      <c r="W29">
        <v>50.265000000000001</v>
      </c>
      <c r="X29">
        <v>52.469000000000001</v>
      </c>
      <c r="Y29">
        <v>53.185000000000002</v>
      </c>
      <c r="Z29">
        <v>51.997</v>
      </c>
      <c r="AA29">
        <v>50.954000000000001</v>
      </c>
      <c r="AB29">
        <v>46.94</v>
      </c>
      <c r="AC29">
        <v>49.494999999999997</v>
      </c>
      <c r="AD29">
        <v>49.746000000000002</v>
      </c>
      <c r="AE29">
        <v>51.859000000000002</v>
      </c>
      <c r="AF29">
        <v>51.728999999999999</v>
      </c>
      <c r="AG29">
        <v>51.036000000000001</v>
      </c>
      <c r="AH29">
        <v>49.756</v>
      </c>
      <c r="AI29">
        <v>50.314999999999998</v>
      </c>
      <c r="AJ29">
        <v>47.679000000000002</v>
      </c>
      <c r="AK29">
        <v>45.756999999999998</v>
      </c>
      <c r="AL29">
        <v>46.396999999999998</v>
      </c>
      <c r="AM29">
        <v>46.301000000000002</v>
      </c>
      <c r="AN29">
        <v>47.819000000000003</v>
      </c>
      <c r="AO29">
        <v>45.331000000000003</v>
      </c>
      <c r="AP29">
        <v>44.454000000000001</v>
      </c>
      <c r="AQ29">
        <v>44.268000000000001</v>
      </c>
      <c r="AR29">
        <v>43.790999999999997</v>
      </c>
      <c r="AS29">
        <v>43.204000000000001</v>
      </c>
      <c r="AT29">
        <v>43.021000000000001</v>
      </c>
      <c r="AU29">
        <v>42.676000000000002</v>
      </c>
      <c r="AV29">
        <v>43.2</v>
      </c>
      <c r="AW29">
        <v>43.915999999999997</v>
      </c>
      <c r="AX29">
        <v>45.078000000000003</v>
      </c>
      <c r="AY29">
        <v>44.73</v>
      </c>
      <c r="AZ29">
        <v>42.048000000000002</v>
      </c>
      <c r="BA29">
        <v>42.176000000000002</v>
      </c>
      <c r="BB29">
        <v>41.344000000000001</v>
      </c>
      <c r="BC29">
        <v>40.921999999999997</v>
      </c>
      <c r="BD29">
        <v>40.921999999999997</v>
      </c>
      <c r="BE29">
        <v>40.340000000000003</v>
      </c>
      <c r="BF29">
        <v>39.865000000000002</v>
      </c>
      <c r="BG29">
        <v>38.683</v>
      </c>
      <c r="BH29">
        <v>38.055999999999997</v>
      </c>
      <c r="BI29">
        <v>37.143999999999998</v>
      </c>
      <c r="BJ29">
        <v>37.67</v>
      </c>
      <c r="BK29">
        <v>38.164999999999999</v>
      </c>
      <c r="BL29">
        <v>37.055</v>
      </c>
      <c r="BM29">
        <v>36.6</v>
      </c>
      <c r="BN29">
        <v>38.968000000000004</v>
      </c>
      <c r="BO29">
        <v>40.063000000000002</v>
      </c>
      <c r="BP29">
        <v>39.991</v>
      </c>
      <c r="BQ29">
        <v>39.76</v>
      </c>
      <c r="BR29">
        <v>37.484000000000002</v>
      </c>
      <c r="BS29">
        <v>35.072000000000003</v>
      </c>
      <c r="BT29">
        <v>32.704999999999998</v>
      </c>
      <c r="BU29">
        <v>32.398000000000003</v>
      </c>
      <c r="BV29">
        <v>34.061</v>
      </c>
      <c r="BW29">
        <v>31.495000000000001</v>
      </c>
      <c r="BX29">
        <v>31.542000000000002</v>
      </c>
      <c r="BY29">
        <v>32.206000000000003</v>
      </c>
      <c r="BZ29">
        <v>33.008000000000003</v>
      </c>
    </row>
    <row r="30" spans="1:91" x14ac:dyDescent="0.25">
      <c r="A30" t="s">
        <v>93</v>
      </c>
      <c r="B30" s="2">
        <v>44041</v>
      </c>
      <c r="C30" s="2">
        <v>44125</v>
      </c>
      <c r="D30">
        <v>0.17730000000000001</v>
      </c>
      <c r="E30">
        <v>2</v>
      </c>
      <c r="F30">
        <v>2</v>
      </c>
      <c r="G30">
        <v>3.6455856712632249E-3</v>
      </c>
      <c r="H30">
        <v>4</v>
      </c>
      <c r="I30">
        <v>1.695989855761618E-2</v>
      </c>
      <c r="J30">
        <v>4</v>
      </c>
      <c r="K30">
        <v>1.695989855761618E-2</v>
      </c>
      <c r="M30" s="23">
        <f t="shared" si="0"/>
        <v>4.908128481556414E-2</v>
      </c>
      <c r="N30" s="23">
        <v>6.3471219085138794E-3</v>
      </c>
      <c r="O30" s="23">
        <f t="shared" si="1"/>
        <v>-6.6750007786169963E-2</v>
      </c>
      <c r="P30" s="23">
        <f t="shared" si="2"/>
        <v>-2.5025635340742144E-2</v>
      </c>
      <c r="Q30" s="23">
        <f t="shared" si="3"/>
        <v>-7.0639826702594166E-2</v>
      </c>
      <c r="R30" s="23"/>
      <c r="S30">
        <v>36.082999999999998</v>
      </c>
      <c r="T30">
        <v>37.853999999999999</v>
      </c>
      <c r="U30">
        <v>37.716000000000001</v>
      </c>
      <c r="V30">
        <v>38.140999999999998</v>
      </c>
      <c r="W30">
        <v>38.496000000000002</v>
      </c>
      <c r="X30">
        <v>38.347000000000001</v>
      </c>
      <c r="Y30">
        <v>37.780999999999999</v>
      </c>
      <c r="Z30">
        <v>37.244</v>
      </c>
      <c r="AA30">
        <v>37.576000000000001</v>
      </c>
      <c r="AB30">
        <v>36.901000000000003</v>
      </c>
      <c r="AC30">
        <v>38.152000000000001</v>
      </c>
      <c r="AD30">
        <v>37.701999999999998</v>
      </c>
      <c r="AE30">
        <v>37.363999999999997</v>
      </c>
      <c r="AF30">
        <v>37.908000000000001</v>
      </c>
      <c r="AG30">
        <v>37.457000000000001</v>
      </c>
      <c r="AH30">
        <v>37.219000000000001</v>
      </c>
      <c r="AI30">
        <v>35.85</v>
      </c>
      <c r="AJ30">
        <v>35.344000000000001</v>
      </c>
      <c r="AK30">
        <v>35.101999999999997</v>
      </c>
      <c r="AL30">
        <v>35.25</v>
      </c>
      <c r="AM30">
        <v>35.18</v>
      </c>
      <c r="AN30">
        <v>34.145000000000003</v>
      </c>
      <c r="AO30">
        <v>35.078000000000003</v>
      </c>
      <c r="AP30">
        <v>33.634</v>
      </c>
      <c r="AQ30">
        <v>34.055999999999997</v>
      </c>
      <c r="AR30">
        <v>36.270000000000003</v>
      </c>
      <c r="AS30">
        <v>34.152999999999999</v>
      </c>
      <c r="AT30">
        <v>33.311999999999998</v>
      </c>
      <c r="AU30">
        <v>30.271999999999998</v>
      </c>
      <c r="AV30">
        <v>30.091000000000001</v>
      </c>
      <c r="AW30">
        <v>29.751000000000001</v>
      </c>
      <c r="AX30">
        <v>29.399000000000001</v>
      </c>
      <c r="AY30">
        <v>30.542000000000002</v>
      </c>
      <c r="AZ30">
        <v>30.893000000000001</v>
      </c>
      <c r="BA30">
        <v>30.66</v>
      </c>
      <c r="BB30">
        <v>30.588999999999999</v>
      </c>
      <c r="BC30">
        <v>30.721</v>
      </c>
      <c r="BD30">
        <v>31.495999999999999</v>
      </c>
      <c r="BE30">
        <v>31.869</v>
      </c>
      <c r="BF30">
        <v>31.702000000000002</v>
      </c>
      <c r="BG30">
        <v>32.716999999999999</v>
      </c>
      <c r="BH30">
        <v>33.027000000000001</v>
      </c>
      <c r="BI30">
        <v>33.661000000000001</v>
      </c>
      <c r="BJ30">
        <v>33.771000000000001</v>
      </c>
      <c r="BK30">
        <v>33.174999999999997</v>
      </c>
      <c r="BL30">
        <v>33.912999999999997</v>
      </c>
      <c r="BM30">
        <v>32.871000000000002</v>
      </c>
      <c r="BN30">
        <v>34.222999999999999</v>
      </c>
      <c r="BO30">
        <v>34.097999999999999</v>
      </c>
      <c r="BP30">
        <v>34.576999999999998</v>
      </c>
      <c r="BQ30">
        <v>35.542999999999999</v>
      </c>
      <c r="BR30">
        <v>36.271000000000001</v>
      </c>
      <c r="BS30">
        <v>37.011000000000003</v>
      </c>
      <c r="BT30">
        <v>37.418999999999997</v>
      </c>
      <c r="BU30">
        <v>37.423499999999997</v>
      </c>
      <c r="BV30">
        <v>37.548999999999999</v>
      </c>
      <c r="BW30">
        <v>36.496000000000002</v>
      </c>
      <c r="BX30">
        <v>36.356999999999999</v>
      </c>
      <c r="BY30">
        <v>36.356999999999999</v>
      </c>
      <c r="BZ30">
        <v>36.661999999999999</v>
      </c>
    </row>
    <row r="31" spans="1:91" x14ac:dyDescent="0.25">
      <c r="A31" t="s">
        <v>94</v>
      </c>
      <c r="B31" s="2">
        <v>45043</v>
      </c>
      <c r="C31" s="2">
        <v>45134</v>
      </c>
      <c r="D31">
        <v>0.74029999999999996</v>
      </c>
      <c r="E31">
        <v>2</v>
      </c>
      <c r="F31">
        <v>3</v>
      </c>
      <c r="G31">
        <v>4.1532517707662572E-2</v>
      </c>
      <c r="H31">
        <v>5</v>
      </c>
      <c r="I31">
        <v>5.7952350289761662E-3</v>
      </c>
      <c r="J31">
        <v>35</v>
      </c>
      <c r="K31">
        <v>0.1709594333547971</v>
      </c>
      <c r="M31" s="23">
        <f t="shared" si="0"/>
        <v>4.0187541862022752E-2</v>
      </c>
      <c r="N31" s="23">
        <v>6.756756756757013E-4</v>
      </c>
      <c r="O31" s="23">
        <f t="shared" si="1"/>
        <v>-7.3134833645616251E-2</v>
      </c>
      <c r="P31" s="23">
        <f t="shared" si="2"/>
        <v>-8.2384460817146718E-2</v>
      </c>
      <c r="Q31" s="23">
        <f t="shared" si="3"/>
        <v>-0.11783644558918224</v>
      </c>
      <c r="R31" s="23"/>
      <c r="S31">
        <v>29.86</v>
      </c>
      <c r="T31">
        <v>31.06</v>
      </c>
      <c r="U31">
        <v>30.3</v>
      </c>
      <c r="V31">
        <v>29.77</v>
      </c>
      <c r="W31">
        <v>30.65</v>
      </c>
      <c r="X31">
        <v>31.24</v>
      </c>
      <c r="Y31">
        <v>30.99</v>
      </c>
      <c r="Z31">
        <v>30.77</v>
      </c>
      <c r="AA31">
        <v>30.1</v>
      </c>
      <c r="AB31">
        <v>29.97</v>
      </c>
      <c r="AC31">
        <v>28.86</v>
      </c>
      <c r="AD31">
        <v>28.95</v>
      </c>
      <c r="AE31">
        <v>29.8</v>
      </c>
      <c r="AF31">
        <v>29.22</v>
      </c>
      <c r="AG31">
        <v>28.87</v>
      </c>
      <c r="AH31">
        <v>29.68</v>
      </c>
      <c r="AI31">
        <v>29.93</v>
      </c>
      <c r="AJ31">
        <v>30.28</v>
      </c>
      <c r="AK31">
        <v>29.51</v>
      </c>
      <c r="AL31">
        <v>29</v>
      </c>
      <c r="AM31">
        <v>27.4</v>
      </c>
      <c r="AN31">
        <v>29</v>
      </c>
      <c r="AO31">
        <v>29.99</v>
      </c>
      <c r="AP31">
        <v>31.44</v>
      </c>
      <c r="AQ31">
        <v>31.13</v>
      </c>
      <c r="AR31">
        <v>31.31</v>
      </c>
      <c r="AS31">
        <v>29.86</v>
      </c>
      <c r="AT31">
        <v>30.96</v>
      </c>
      <c r="AU31">
        <v>31.28</v>
      </c>
      <c r="AV31">
        <v>31.82</v>
      </c>
      <c r="AW31">
        <v>31.34</v>
      </c>
      <c r="AX31">
        <v>33.07</v>
      </c>
      <c r="AY31">
        <v>33.909999999999997</v>
      </c>
      <c r="AZ31">
        <v>35.58</v>
      </c>
      <c r="BA31">
        <v>35.82</v>
      </c>
      <c r="BB31">
        <v>36.369999999999997</v>
      </c>
      <c r="BC31">
        <v>35</v>
      </c>
      <c r="BD31">
        <v>32.9</v>
      </c>
      <c r="BE31">
        <v>32.71</v>
      </c>
      <c r="BF31">
        <v>33</v>
      </c>
      <c r="BG31">
        <v>33.340000000000003</v>
      </c>
      <c r="BH31">
        <v>34.1</v>
      </c>
      <c r="BI31">
        <v>33.57</v>
      </c>
      <c r="BJ31">
        <v>32.909999999999997</v>
      </c>
      <c r="BK31">
        <v>33.44</v>
      </c>
      <c r="BL31">
        <v>33.619999999999997</v>
      </c>
      <c r="BM31">
        <v>32.51</v>
      </c>
      <c r="BN31">
        <v>31.97</v>
      </c>
      <c r="BO31">
        <v>31.85</v>
      </c>
      <c r="BP31">
        <v>32.74</v>
      </c>
      <c r="BQ31">
        <v>33.299999999999997</v>
      </c>
      <c r="BR31">
        <v>33.979999999999997</v>
      </c>
      <c r="BS31">
        <v>33.869999999999997</v>
      </c>
      <c r="BT31">
        <v>33.15</v>
      </c>
      <c r="BU31">
        <v>34.369999999999997</v>
      </c>
      <c r="BV31">
        <v>34.5</v>
      </c>
      <c r="BW31">
        <v>34.46</v>
      </c>
      <c r="BX31">
        <v>33.369999999999997</v>
      </c>
      <c r="BY31">
        <v>34.020000000000003</v>
      </c>
      <c r="BZ31">
        <v>33.630000000000003</v>
      </c>
      <c r="CA31">
        <v>34.1</v>
      </c>
      <c r="CB31">
        <v>34.36</v>
      </c>
      <c r="CC31">
        <v>34.549999999999997</v>
      </c>
    </row>
    <row r="32" spans="1:91" x14ac:dyDescent="0.25">
      <c r="A32" t="s">
        <v>94</v>
      </c>
      <c r="B32" s="2">
        <v>44861</v>
      </c>
      <c r="C32" s="2">
        <v>44952</v>
      </c>
      <c r="D32">
        <v>0.78249999999999997</v>
      </c>
      <c r="E32">
        <v>2</v>
      </c>
      <c r="F32">
        <v>5</v>
      </c>
      <c r="G32">
        <v>5.779153766769865E-2</v>
      </c>
      <c r="H32">
        <v>13</v>
      </c>
      <c r="I32">
        <v>5.6415548675610612E-2</v>
      </c>
      <c r="J32">
        <v>13</v>
      </c>
      <c r="K32">
        <v>5.6415548675610612E-2</v>
      </c>
      <c r="M32" s="23">
        <f t="shared" si="0"/>
        <v>0.10658545869813478</v>
      </c>
      <c r="N32" s="23">
        <v>2.2893368473537991E-2</v>
      </c>
      <c r="O32" s="23">
        <f t="shared" si="1"/>
        <v>6.3202838030546507E-2</v>
      </c>
      <c r="P32" s="23">
        <f t="shared" si="2"/>
        <v>0.1168633422154549</v>
      </c>
      <c r="Q32" s="23">
        <f t="shared" si="3"/>
        <v>9.2879256965944131E-3</v>
      </c>
      <c r="R32" s="23"/>
      <c r="S32">
        <v>26.27</v>
      </c>
      <c r="T32">
        <v>29.07</v>
      </c>
      <c r="U32">
        <v>28.43</v>
      </c>
      <c r="V32">
        <v>28.3</v>
      </c>
      <c r="W32">
        <v>27.42</v>
      </c>
      <c r="X32">
        <v>27.39</v>
      </c>
      <c r="Y32">
        <v>28.2</v>
      </c>
      <c r="Z32">
        <v>28.41</v>
      </c>
      <c r="AA32">
        <v>28.48</v>
      </c>
      <c r="AB32">
        <v>27.52</v>
      </c>
      <c r="AC32">
        <v>29.76</v>
      </c>
      <c r="AD32">
        <v>30.43</v>
      </c>
      <c r="AE32">
        <v>30.35</v>
      </c>
      <c r="AF32">
        <v>30.71</v>
      </c>
      <c r="AG32">
        <v>29.53</v>
      </c>
      <c r="AH32">
        <v>29.89</v>
      </c>
      <c r="AI32">
        <v>29.87</v>
      </c>
      <c r="AJ32">
        <v>28.94</v>
      </c>
      <c r="AK32">
        <v>29.82</v>
      </c>
      <c r="AL32">
        <v>29.67</v>
      </c>
      <c r="AM32">
        <v>29.34</v>
      </c>
      <c r="AN32">
        <v>28.725000000000001</v>
      </c>
      <c r="AO32">
        <v>28.9</v>
      </c>
      <c r="AP32">
        <v>30.07</v>
      </c>
      <c r="AQ32">
        <v>29.83</v>
      </c>
      <c r="AR32">
        <v>29.41</v>
      </c>
      <c r="AS32">
        <v>29.17</v>
      </c>
      <c r="AT32">
        <v>28.6</v>
      </c>
      <c r="AU32">
        <v>28.33</v>
      </c>
      <c r="AV32">
        <v>28.44</v>
      </c>
      <c r="AW32">
        <v>28.24</v>
      </c>
      <c r="AX32">
        <v>28.69</v>
      </c>
      <c r="AY32">
        <v>28.73</v>
      </c>
      <c r="AZ32">
        <v>28.26</v>
      </c>
      <c r="BA32">
        <v>27.15</v>
      </c>
      <c r="BB32">
        <v>26.92</v>
      </c>
      <c r="BC32">
        <v>26.79</v>
      </c>
      <c r="BD32">
        <v>26.44</v>
      </c>
      <c r="BE32">
        <v>26.83</v>
      </c>
      <c r="BF32">
        <v>25.97</v>
      </c>
      <c r="BG32">
        <v>26.09</v>
      </c>
      <c r="BH32">
        <v>25.94</v>
      </c>
      <c r="BI32">
        <v>25.54</v>
      </c>
      <c r="BJ32">
        <v>26.21</v>
      </c>
      <c r="BK32">
        <v>26.43</v>
      </c>
      <c r="BL32">
        <v>26.73</v>
      </c>
      <c r="BM32">
        <v>27.68</v>
      </c>
      <c r="BN32">
        <v>27.56</v>
      </c>
      <c r="BO32">
        <v>28.73</v>
      </c>
      <c r="BP32">
        <v>29.31</v>
      </c>
      <c r="BQ32">
        <v>29.44</v>
      </c>
      <c r="BR32">
        <v>29.85</v>
      </c>
      <c r="BS32">
        <v>30.29</v>
      </c>
      <c r="BT32">
        <v>30.11</v>
      </c>
      <c r="BU32">
        <v>29.6</v>
      </c>
      <c r="BV32">
        <v>28.81</v>
      </c>
      <c r="BW32">
        <v>28.42</v>
      </c>
      <c r="BX32">
        <v>29.22</v>
      </c>
      <c r="BY32">
        <v>30.27</v>
      </c>
      <c r="BZ32">
        <v>29.92</v>
      </c>
      <c r="CA32">
        <v>29.7</v>
      </c>
      <c r="CB32">
        <v>30.09</v>
      </c>
    </row>
    <row r="33" spans="1:89" x14ac:dyDescent="0.25">
      <c r="A33" t="s">
        <v>94</v>
      </c>
      <c r="B33" s="2">
        <v>43944</v>
      </c>
      <c r="C33" s="2">
        <v>44035</v>
      </c>
      <c r="D33">
        <v>0.13189999999999999</v>
      </c>
      <c r="E33">
        <v>3</v>
      </c>
      <c r="F33">
        <v>3</v>
      </c>
      <c r="G33">
        <v>8.606142423219677E-3</v>
      </c>
      <c r="H33">
        <v>19</v>
      </c>
      <c r="I33">
        <v>6.4799190010124935E-2</v>
      </c>
      <c r="J33">
        <v>30</v>
      </c>
      <c r="K33">
        <v>8.5723928450894452E-2</v>
      </c>
      <c r="M33" s="23">
        <f t="shared" si="0"/>
        <v>3.7262872628726095E-3</v>
      </c>
      <c r="N33" s="23">
        <v>3.6455856712632249E-3</v>
      </c>
      <c r="O33" s="23">
        <f t="shared" si="1"/>
        <v>5.4036485993469413E-2</v>
      </c>
      <c r="P33" s="23">
        <f t="shared" si="2"/>
        <v>4.979674796747964E-2</v>
      </c>
      <c r="Q33" s="23">
        <f t="shared" si="3"/>
        <v>4.589942625717177E-2</v>
      </c>
      <c r="R33" s="23"/>
      <c r="S33">
        <v>59.04</v>
      </c>
      <c r="T33">
        <v>59.26</v>
      </c>
      <c r="U33">
        <v>59.47</v>
      </c>
      <c r="V33">
        <v>58.75</v>
      </c>
      <c r="W33">
        <v>61.8</v>
      </c>
      <c r="X33">
        <v>59.98</v>
      </c>
      <c r="Y33">
        <v>57.47</v>
      </c>
      <c r="Z33">
        <v>57.99</v>
      </c>
      <c r="AA33">
        <v>58.75</v>
      </c>
      <c r="AB33">
        <v>59.18</v>
      </c>
      <c r="AC33">
        <v>59.17</v>
      </c>
      <c r="AD33">
        <v>59.67</v>
      </c>
      <c r="AE33">
        <v>60.13</v>
      </c>
      <c r="AF33">
        <v>58.39</v>
      </c>
      <c r="AG33">
        <v>57.74</v>
      </c>
      <c r="AH33">
        <v>59.08</v>
      </c>
      <c r="AI33">
        <v>58.28</v>
      </c>
      <c r="AJ33">
        <v>59.92</v>
      </c>
      <c r="AK33">
        <v>60.29</v>
      </c>
      <c r="AL33">
        <v>63.1</v>
      </c>
      <c r="AM33">
        <v>61.98</v>
      </c>
      <c r="AN33">
        <v>62.255000000000003</v>
      </c>
      <c r="AO33">
        <v>62.34</v>
      </c>
      <c r="AP33">
        <v>63.56</v>
      </c>
      <c r="AQ33">
        <v>61.7</v>
      </c>
      <c r="AR33">
        <v>62.93</v>
      </c>
      <c r="AS33">
        <v>61.86</v>
      </c>
      <c r="AT33">
        <v>62.12</v>
      </c>
      <c r="AU33">
        <v>61.93</v>
      </c>
      <c r="AV33">
        <v>62.97</v>
      </c>
      <c r="AW33">
        <v>64.34</v>
      </c>
      <c r="AX33">
        <v>63.67</v>
      </c>
      <c r="AY33">
        <v>63.04</v>
      </c>
      <c r="AZ33">
        <v>63.87</v>
      </c>
      <c r="BA33">
        <v>59.7</v>
      </c>
      <c r="BB33">
        <v>59.33</v>
      </c>
      <c r="BC33">
        <v>60.1</v>
      </c>
      <c r="BD33">
        <v>60.4</v>
      </c>
      <c r="BE33">
        <v>60.49</v>
      </c>
      <c r="BF33">
        <v>60.08</v>
      </c>
      <c r="BG33">
        <v>59.62</v>
      </c>
      <c r="BH33">
        <v>60.09</v>
      </c>
      <c r="BI33">
        <v>59.92</v>
      </c>
      <c r="BJ33">
        <v>59.09</v>
      </c>
      <c r="BK33">
        <v>58.51</v>
      </c>
      <c r="BL33">
        <v>57.5</v>
      </c>
      <c r="BM33">
        <v>58.27</v>
      </c>
      <c r="BN33">
        <v>59.83</v>
      </c>
      <c r="BO33">
        <v>58.81</v>
      </c>
      <c r="BP33">
        <v>59.13</v>
      </c>
      <c r="BQ33">
        <v>59.54</v>
      </c>
      <c r="BR33">
        <v>58.31</v>
      </c>
      <c r="BS33">
        <v>58.61</v>
      </c>
      <c r="BT33">
        <v>58.42</v>
      </c>
      <c r="BU33">
        <v>59.53</v>
      </c>
      <c r="BV33">
        <v>58.58</v>
      </c>
      <c r="BW33">
        <v>58.98</v>
      </c>
      <c r="BX33">
        <v>59.03</v>
      </c>
      <c r="BY33">
        <v>59.14</v>
      </c>
      <c r="BZ33">
        <v>60</v>
      </c>
      <c r="CA33">
        <v>61.15</v>
      </c>
      <c r="CB33">
        <v>60.7</v>
      </c>
      <c r="CC33">
        <v>61.05</v>
      </c>
      <c r="CD33">
        <v>60.4</v>
      </c>
    </row>
    <row r="34" spans="1:89" x14ac:dyDescent="0.25">
      <c r="A34" t="s">
        <v>94</v>
      </c>
      <c r="B34" s="2">
        <v>43762</v>
      </c>
      <c r="C34" s="2">
        <v>43853</v>
      </c>
      <c r="D34">
        <v>0.1452</v>
      </c>
      <c r="E34">
        <v>3</v>
      </c>
      <c r="F34">
        <v>3</v>
      </c>
      <c r="G34">
        <v>2.1253985122209958E-3</v>
      </c>
      <c r="H34">
        <v>12</v>
      </c>
      <c r="I34">
        <v>3.3475026567481407E-2</v>
      </c>
      <c r="J34">
        <v>61</v>
      </c>
      <c r="K34">
        <v>0.1215019482819695</v>
      </c>
      <c r="M34" s="23">
        <f t="shared" si="0"/>
        <v>8.0987937966685894E-2</v>
      </c>
      <c r="N34" s="23">
        <v>6.4625459558823534E-3</v>
      </c>
      <c r="O34" s="23">
        <f t="shared" si="1"/>
        <v>3.3227138696369465E-2</v>
      </c>
      <c r="P34" s="23">
        <f t="shared" si="2"/>
        <v>0.11468504690790737</v>
      </c>
      <c r="Q34" s="23">
        <f t="shared" si="3"/>
        <v>3.1172511512575239E-2</v>
      </c>
      <c r="R34" s="23"/>
      <c r="S34">
        <v>52.23</v>
      </c>
      <c r="T34">
        <v>56.46</v>
      </c>
      <c r="U34">
        <v>56.76</v>
      </c>
      <c r="V34">
        <v>56.34</v>
      </c>
      <c r="W34">
        <v>56.6</v>
      </c>
      <c r="X34">
        <v>56.53</v>
      </c>
      <c r="Y34">
        <v>56.51</v>
      </c>
      <c r="Z34">
        <v>57.61</v>
      </c>
      <c r="AA34">
        <v>57.55</v>
      </c>
      <c r="AB34">
        <v>57.6</v>
      </c>
      <c r="AC34">
        <v>58.05</v>
      </c>
      <c r="AD34">
        <v>58.27</v>
      </c>
      <c r="AE34">
        <v>58.35</v>
      </c>
      <c r="AF34">
        <v>58.2</v>
      </c>
      <c r="AG34">
        <v>57.89</v>
      </c>
      <c r="AH34">
        <v>57.81</v>
      </c>
      <c r="AI34">
        <v>57.96</v>
      </c>
      <c r="AJ34">
        <v>58.25</v>
      </c>
      <c r="AK34">
        <v>58.35</v>
      </c>
      <c r="AL34">
        <v>57.9</v>
      </c>
      <c r="AM34">
        <v>58.22</v>
      </c>
      <c r="AN34">
        <v>57.61</v>
      </c>
      <c r="AO34">
        <v>58.81</v>
      </c>
      <c r="AP34">
        <v>58.9</v>
      </c>
      <c r="AQ34">
        <v>58.51</v>
      </c>
      <c r="AR34">
        <v>58.05</v>
      </c>
      <c r="AS34">
        <v>57.66</v>
      </c>
      <c r="AT34">
        <v>56.07</v>
      </c>
      <c r="AU34">
        <v>56.02</v>
      </c>
      <c r="AV34">
        <v>56.08</v>
      </c>
      <c r="AW34">
        <v>56.81</v>
      </c>
      <c r="AX34">
        <v>56.53</v>
      </c>
      <c r="AY34">
        <v>56.59</v>
      </c>
      <c r="AZ34">
        <v>57.07</v>
      </c>
      <c r="BA34">
        <v>57.55</v>
      </c>
      <c r="BB34">
        <v>57.79</v>
      </c>
      <c r="BC34">
        <v>57.7</v>
      </c>
      <c r="BD34">
        <v>57.3</v>
      </c>
      <c r="BE34">
        <v>57.17</v>
      </c>
      <c r="BF34">
        <v>57.96</v>
      </c>
      <c r="BG34">
        <v>58.95</v>
      </c>
      <c r="BH34">
        <v>59.23</v>
      </c>
      <c r="BI34">
        <v>59.41</v>
      </c>
      <c r="BJ34">
        <v>59.82</v>
      </c>
      <c r="BK34">
        <v>60.08</v>
      </c>
      <c r="BL34">
        <v>59.62</v>
      </c>
      <c r="BM34">
        <v>59.85</v>
      </c>
      <c r="BN34">
        <v>60.84</v>
      </c>
      <c r="BO34">
        <v>60.1</v>
      </c>
      <c r="BP34">
        <v>59.93</v>
      </c>
      <c r="BQ34">
        <v>58.93</v>
      </c>
      <c r="BR34">
        <v>58.97</v>
      </c>
      <c r="BS34">
        <v>59.3</v>
      </c>
      <c r="BT34">
        <v>58.94</v>
      </c>
      <c r="BU34">
        <v>59.59</v>
      </c>
      <c r="BV34">
        <v>59.43</v>
      </c>
      <c r="BW34">
        <v>58.94</v>
      </c>
      <c r="BX34">
        <v>59.66</v>
      </c>
      <c r="BY34">
        <v>59.6</v>
      </c>
      <c r="BZ34">
        <v>60.55</v>
      </c>
      <c r="CA34">
        <v>62.73</v>
      </c>
      <c r="CB34">
        <v>63.32</v>
      </c>
    </row>
    <row r="35" spans="1:89" x14ac:dyDescent="0.25">
      <c r="A35" t="s">
        <v>94</v>
      </c>
      <c r="B35" s="2">
        <v>43398</v>
      </c>
      <c r="C35" s="2">
        <v>43489</v>
      </c>
      <c r="D35">
        <v>0.21529999999999999</v>
      </c>
      <c r="E35">
        <v>2</v>
      </c>
      <c r="F35">
        <v>2</v>
      </c>
      <c r="G35">
        <v>6.3471219085138794E-3</v>
      </c>
      <c r="H35">
        <v>10</v>
      </c>
      <c r="I35">
        <v>7.2225869993434111E-2</v>
      </c>
      <c r="J35">
        <v>26</v>
      </c>
      <c r="K35">
        <v>9.7176625082074961E-2</v>
      </c>
      <c r="M35" s="23">
        <f t="shared" si="0"/>
        <v>3.1144211238997865E-2</v>
      </c>
      <c r="N35" s="23">
        <v>2.3619707848477261E-2</v>
      </c>
      <c r="O35" s="23">
        <f t="shared" si="1"/>
        <v>2.4792389604383777E-2</v>
      </c>
      <c r="P35" s="23">
        <f t="shared" si="2"/>
        <v>5.0327239900699546E-2</v>
      </c>
      <c r="Q35" s="23">
        <f t="shared" si="3"/>
        <v>1.8603633180126974E-2</v>
      </c>
      <c r="R35" s="23"/>
      <c r="S35">
        <v>44.31</v>
      </c>
      <c r="T35">
        <v>45.69</v>
      </c>
      <c r="U35">
        <v>45.4</v>
      </c>
      <c r="V35">
        <v>47.76</v>
      </c>
      <c r="W35">
        <v>46.88</v>
      </c>
      <c r="X35">
        <v>48.22</v>
      </c>
      <c r="Y35">
        <v>47.11</v>
      </c>
      <c r="Z35">
        <v>47.97</v>
      </c>
      <c r="AA35">
        <v>47.25</v>
      </c>
      <c r="AB35">
        <v>48.72</v>
      </c>
      <c r="AC35">
        <v>48.99</v>
      </c>
      <c r="AD35">
        <v>48.11</v>
      </c>
      <c r="AE35">
        <v>46.65</v>
      </c>
      <c r="AF35">
        <v>47.39</v>
      </c>
      <c r="AG35">
        <v>47.09</v>
      </c>
      <c r="AH35">
        <v>48.11</v>
      </c>
      <c r="AI35">
        <v>48.83</v>
      </c>
      <c r="AJ35">
        <v>48</v>
      </c>
      <c r="AK35">
        <v>47.39</v>
      </c>
      <c r="AL35">
        <v>47.03</v>
      </c>
      <c r="AM35">
        <v>46.54</v>
      </c>
      <c r="AN35">
        <v>47.45</v>
      </c>
      <c r="AO35">
        <v>48.07</v>
      </c>
      <c r="AP35">
        <v>48.86</v>
      </c>
      <c r="AQ35">
        <v>47.7</v>
      </c>
      <c r="AR35">
        <v>49.31</v>
      </c>
      <c r="AS35">
        <v>50.13</v>
      </c>
      <c r="AT35">
        <v>47.75</v>
      </c>
      <c r="AU35">
        <v>48.37</v>
      </c>
      <c r="AV35">
        <v>46.24</v>
      </c>
      <c r="AW35">
        <v>47.21</v>
      </c>
      <c r="AX35">
        <v>47.38</v>
      </c>
      <c r="AY35">
        <v>47.83</v>
      </c>
      <c r="AZ35">
        <v>48.29</v>
      </c>
      <c r="BA35">
        <v>47.86</v>
      </c>
      <c r="BB35">
        <v>47.08</v>
      </c>
      <c r="BC35">
        <v>47.74</v>
      </c>
      <c r="BD35">
        <v>45.57</v>
      </c>
      <c r="BE35">
        <v>45.54</v>
      </c>
      <c r="BF35">
        <v>44.84</v>
      </c>
      <c r="BG35">
        <v>43.59</v>
      </c>
      <c r="BH35">
        <v>46.19</v>
      </c>
      <c r="BI35">
        <v>46.36</v>
      </c>
      <c r="BJ35">
        <v>46.75</v>
      </c>
      <c r="BK35">
        <v>46.93</v>
      </c>
      <c r="BL35">
        <v>47.08</v>
      </c>
      <c r="BM35">
        <v>44.49</v>
      </c>
      <c r="BN35">
        <v>47.22</v>
      </c>
      <c r="BO35">
        <v>47.44</v>
      </c>
      <c r="BP35">
        <v>47.74</v>
      </c>
      <c r="BQ35">
        <v>48.01</v>
      </c>
      <c r="BR35">
        <v>48.56</v>
      </c>
      <c r="BS35">
        <v>48.93</v>
      </c>
      <c r="BT35">
        <v>48.35</v>
      </c>
      <c r="BU35">
        <v>48.6</v>
      </c>
      <c r="BV35">
        <v>48.13</v>
      </c>
      <c r="BW35">
        <v>48.47</v>
      </c>
      <c r="BX35">
        <v>49.19</v>
      </c>
      <c r="BY35">
        <v>48.27</v>
      </c>
      <c r="BZ35">
        <v>47.94</v>
      </c>
      <c r="CA35">
        <v>49.76</v>
      </c>
    </row>
    <row r="36" spans="1:89" x14ac:dyDescent="0.25">
      <c r="A36" t="s">
        <v>94</v>
      </c>
      <c r="B36" s="2">
        <v>43034</v>
      </c>
      <c r="C36" s="2">
        <v>43125</v>
      </c>
      <c r="D36">
        <v>0.25779999999999997</v>
      </c>
      <c r="E36">
        <v>2</v>
      </c>
      <c r="F36">
        <v>2</v>
      </c>
      <c r="G36">
        <v>6.756756756757013E-4</v>
      </c>
      <c r="H36">
        <v>5</v>
      </c>
      <c r="I36">
        <v>6.0810810810810877E-2</v>
      </c>
      <c r="J36">
        <v>38</v>
      </c>
      <c r="K36">
        <v>7.1171171171171263E-2</v>
      </c>
      <c r="M36" s="23">
        <f t="shared" si="0"/>
        <v>7.3760580411124474E-2</v>
      </c>
      <c r="N36" s="23">
        <v>6.5502183406100515E-4</v>
      </c>
      <c r="O36" s="23">
        <f t="shared" si="1"/>
        <v>8.5527757487217533E-3</v>
      </c>
      <c r="P36" s="23">
        <f t="shared" si="2"/>
        <v>8.2224909310761748E-2</v>
      </c>
      <c r="Q36" s="23">
        <f t="shared" si="3"/>
        <v>7.8828828828829151E-3</v>
      </c>
      <c r="R36" s="23"/>
      <c r="S36">
        <v>41.35</v>
      </c>
      <c r="T36">
        <v>44.4</v>
      </c>
      <c r="U36">
        <v>44.37</v>
      </c>
      <c r="V36">
        <v>45.49</v>
      </c>
      <c r="W36">
        <v>46.71</v>
      </c>
      <c r="X36">
        <v>47.1</v>
      </c>
      <c r="Y36">
        <v>46.34</v>
      </c>
      <c r="Z36">
        <v>46.7</v>
      </c>
      <c r="AA36">
        <v>46.78</v>
      </c>
      <c r="AB36">
        <v>46.7</v>
      </c>
      <c r="AC36">
        <v>46.3</v>
      </c>
      <c r="AD36">
        <v>45.58</v>
      </c>
      <c r="AE36">
        <v>45.75</v>
      </c>
      <c r="AF36">
        <v>45.86</v>
      </c>
      <c r="AG36">
        <v>45.46</v>
      </c>
      <c r="AH36">
        <v>45.65</v>
      </c>
      <c r="AI36">
        <v>44.63</v>
      </c>
      <c r="AJ36">
        <v>44.62</v>
      </c>
      <c r="AK36">
        <v>44.94</v>
      </c>
      <c r="AL36">
        <v>44.65</v>
      </c>
      <c r="AM36">
        <v>44.75</v>
      </c>
      <c r="AN36">
        <v>44.49</v>
      </c>
      <c r="AO36">
        <v>44.73</v>
      </c>
      <c r="AP36">
        <v>43.95</v>
      </c>
      <c r="AQ36">
        <v>44.84</v>
      </c>
      <c r="AR36">
        <v>44.68</v>
      </c>
      <c r="AS36">
        <v>44.49</v>
      </c>
      <c r="AT36">
        <v>43.44</v>
      </c>
      <c r="AU36">
        <v>43.45</v>
      </c>
      <c r="AV36">
        <v>43.08</v>
      </c>
      <c r="AW36">
        <v>43.35</v>
      </c>
      <c r="AX36">
        <v>43.66</v>
      </c>
      <c r="AY36">
        <v>43.33</v>
      </c>
      <c r="AZ36">
        <v>43.34</v>
      </c>
      <c r="BA36">
        <v>43.26</v>
      </c>
      <c r="BB36">
        <v>44.56</v>
      </c>
      <c r="BC36">
        <v>46.26</v>
      </c>
      <c r="BD36">
        <v>47.04</v>
      </c>
      <c r="BE36">
        <v>47.56</v>
      </c>
      <c r="BF36">
        <v>46.76</v>
      </c>
      <c r="BG36">
        <v>46.7</v>
      </c>
      <c r="BH36">
        <v>46.08</v>
      </c>
      <c r="BI36">
        <v>46.11</v>
      </c>
      <c r="BJ36">
        <v>46.22</v>
      </c>
      <c r="BK36">
        <v>46.16</v>
      </c>
      <c r="BL36">
        <v>46.85</v>
      </c>
      <c r="BM36">
        <v>45.26</v>
      </c>
      <c r="BN36">
        <v>44.43</v>
      </c>
      <c r="BO36">
        <v>44.74</v>
      </c>
      <c r="BP36">
        <v>44.74</v>
      </c>
      <c r="BQ36">
        <v>43.62</v>
      </c>
      <c r="BR36">
        <v>42.5</v>
      </c>
      <c r="BS36">
        <v>43.41</v>
      </c>
      <c r="BT36">
        <v>43.24</v>
      </c>
      <c r="BU36">
        <v>43.14</v>
      </c>
      <c r="BV36">
        <v>44.39</v>
      </c>
      <c r="BW36">
        <v>44.48</v>
      </c>
      <c r="BX36">
        <v>44.82</v>
      </c>
      <c r="BY36">
        <v>45.75</v>
      </c>
      <c r="BZ36">
        <v>46.06</v>
      </c>
      <c r="CA36">
        <v>45.51</v>
      </c>
      <c r="CB36">
        <v>45.3</v>
      </c>
    </row>
    <row r="37" spans="1:89" x14ac:dyDescent="0.25">
      <c r="A37" t="s">
        <v>93</v>
      </c>
      <c r="B37" s="2">
        <v>45133</v>
      </c>
      <c r="C37" s="2">
        <v>45217</v>
      </c>
      <c r="D37">
        <v>0.19120000000000001</v>
      </c>
      <c r="E37">
        <v>5</v>
      </c>
      <c r="F37">
        <v>5</v>
      </c>
      <c r="G37">
        <v>2.2893368473537991E-2</v>
      </c>
      <c r="H37">
        <v>8</v>
      </c>
      <c r="I37">
        <v>4.8578958615287157E-3</v>
      </c>
      <c r="J37">
        <v>8</v>
      </c>
      <c r="K37">
        <v>4.8578958615287157E-3</v>
      </c>
      <c r="M37" s="23">
        <f t="shared" si="0"/>
        <v>9.2750284104176697E-2</v>
      </c>
      <c r="N37" s="23">
        <v>2.4335031126202781E-2</v>
      </c>
      <c r="O37" s="23">
        <f t="shared" si="1"/>
        <v>-1.0843593788148878E-2</v>
      </c>
      <c r="P37" s="23">
        <f t="shared" si="2"/>
        <v>5.5606581876488675E-2</v>
      </c>
      <c r="Q37" s="23">
        <f t="shared" si="3"/>
        <v>-3.3991025001780695E-2</v>
      </c>
      <c r="R37" s="23"/>
      <c r="S37">
        <v>64.236999999999995</v>
      </c>
      <c r="T37">
        <v>70.194999999999993</v>
      </c>
      <c r="U37">
        <v>72.126000000000005</v>
      </c>
      <c r="V37">
        <v>71.849000000000004</v>
      </c>
      <c r="W37">
        <v>71.59</v>
      </c>
      <c r="X37">
        <v>68.587999999999994</v>
      </c>
      <c r="Y37">
        <v>69.335999999999999</v>
      </c>
      <c r="Z37">
        <v>69.046000000000006</v>
      </c>
      <c r="AA37">
        <v>70.536000000000001</v>
      </c>
      <c r="AB37">
        <v>69.599999999999994</v>
      </c>
      <c r="AC37">
        <v>68.605000000000004</v>
      </c>
      <c r="AD37">
        <v>68.638999999999996</v>
      </c>
      <c r="AE37">
        <v>65.197000000000003</v>
      </c>
      <c r="AF37">
        <v>66.72</v>
      </c>
      <c r="AG37">
        <v>65.582999999999998</v>
      </c>
      <c r="AH37">
        <v>64.629000000000005</v>
      </c>
      <c r="AI37">
        <v>64.855999999999995</v>
      </c>
      <c r="AJ37">
        <v>65.293999999999997</v>
      </c>
      <c r="AK37">
        <v>66.924000000000007</v>
      </c>
      <c r="AL37">
        <v>66.682000000000002</v>
      </c>
      <c r="AM37">
        <v>67.808999999999997</v>
      </c>
      <c r="AN37">
        <v>65.593000000000004</v>
      </c>
      <c r="AO37">
        <v>66.027000000000001</v>
      </c>
      <c r="AP37">
        <v>66.632000000000005</v>
      </c>
      <c r="AQ37">
        <v>68.465000000000003</v>
      </c>
      <c r="AR37">
        <v>68.653000000000006</v>
      </c>
      <c r="AS37">
        <v>70.239999999999995</v>
      </c>
      <c r="AT37">
        <v>70.195999999999998</v>
      </c>
      <c r="AU37">
        <v>70.076999999999998</v>
      </c>
      <c r="AV37">
        <v>69.623999999999995</v>
      </c>
      <c r="AW37">
        <v>67.67</v>
      </c>
      <c r="AX37">
        <v>66.888000000000005</v>
      </c>
      <c r="AY37">
        <v>66.367999999999995</v>
      </c>
      <c r="AZ37">
        <v>65.27</v>
      </c>
      <c r="BA37">
        <v>65.866</v>
      </c>
      <c r="BB37">
        <v>65.643000000000001</v>
      </c>
      <c r="BC37">
        <v>62.311</v>
      </c>
      <c r="BD37">
        <v>63.564999999999998</v>
      </c>
      <c r="BE37">
        <v>62.515000000000001</v>
      </c>
      <c r="BF37">
        <v>61.886000000000003</v>
      </c>
      <c r="BG37">
        <v>61.039000000000001</v>
      </c>
      <c r="BH37">
        <v>61.911000000000001</v>
      </c>
      <c r="BI37">
        <v>62.058500000000002</v>
      </c>
      <c r="BJ37">
        <v>60.6</v>
      </c>
      <c r="BK37">
        <v>61.392000000000003</v>
      </c>
      <c r="BL37">
        <v>62.752000000000002</v>
      </c>
      <c r="BM37">
        <v>62.677</v>
      </c>
      <c r="BN37">
        <v>63.088000000000001</v>
      </c>
      <c r="BO37">
        <v>61.811</v>
      </c>
      <c r="BP37">
        <v>63.238</v>
      </c>
      <c r="BQ37">
        <v>62.582999999999998</v>
      </c>
      <c r="BR37">
        <v>62.811</v>
      </c>
      <c r="BS37">
        <v>62.768999999999998</v>
      </c>
      <c r="BT37">
        <v>63.438000000000002</v>
      </c>
      <c r="BU37">
        <v>64.173000000000002</v>
      </c>
      <c r="BV37">
        <v>65.495999999999995</v>
      </c>
      <c r="BW37">
        <v>64.512</v>
      </c>
      <c r="BX37">
        <v>65.069999999999993</v>
      </c>
      <c r="BY37">
        <v>64.995000000000005</v>
      </c>
      <c r="BZ37">
        <v>64.224000000000004</v>
      </c>
    </row>
    <row r="38" spans="1:89" x14ac:dyDescent="0.25">
      <c r="A38" t="s">
        <v>93</v>
      </c>
      <c r="B38" s="2">
        <v>44769</v>
      </c>
      <c r="C38" s="2">
        <v>44853</v>
      </c>
      <c r="D38">
        <v>0.20960000000000001</v>
      </c>
      <c r="E38">
        <v>9</v>
      </c>
      <c r="F38">
        <v>9</v>
      </c>
      <c r="G38">
        <v>3.2045201468222907E-2</v>
      </c>
      <c r="H38">
        <v>12</v>
      </c>
      <c r="I38">
        <v>6.9390027632284454E-2</v>
      </c>
      <c r="J38">
        <v>12</v>
      </c>
      <c r="K38">
        <v>6.9390027632284454E-2</v>
      </c>
      <c r="M38" s="23">
        <f t="shared" si="0"/>
        <v>3.694992088269259E-2</v>
      </c>
      <c r="N38" s="23">
        <v>1.6159105034182709E-2</v>
      </c>
      <c r="O38" s="23">
        <f t="shared" si="1"/>
        <v>-1.2754631836140585E-2</v>
      </c>
      <c r="P38" s="23">
        <f t="shared" si="2"/>
        <v>-9.9431210708633699E-3</v>
      </c>
      <c r="Q38" s="23">
        <f t="shared" si="3"/>
        <v>-4.5222089330638794E-2</v>
      </c>
      <c r="R38" s="23"/>
      <c r="S38">
        <v>46.765999999999998</v>
      </c>
      <c r="T38">
        <v>48.494</v>
      </c>
      <c r="U38">
        <v>50.051000000000002</v>
      </c>
      <c r="V38">
        <v>50.28</v>
      </c>
      <c r="W38">
        <v>50.265000000000001</v>
      </c>
      <c r="X38">
        <v>52.469000000000001</v>
      </c>
      <c r="Y38">
        <v>53.185000000000002</v>
      </c>
      <c r="Z38">
        <v>51.997</v>
      </c>
      <c r="AA38">
        <v>50.954000000000001</v>
      </c>
      <c r="AB38">
        <v>46.94</v>
      </c>
      <c r="AC38">
        <v>49.494999999999997</v>
      </c>
      <c r="AD38">
        <v>49.746000000000002</v>
      </c>
      <c r="AE38">
        <v>51.859000000000002</v>
      </c>
      <c r="AF38">
        <v>51.728999999999999</v>
      </c>
      <c r="AG38">
        <v>51.036000000000001</v>
      </c>
      <c r="AH38">
        <v>49.756</v>
      </c>
      <c r="AI38">
        <v>50.314999999999998</v>
      </c>
      <c r="AJ38">
        <v>47.679000000000002</v>
      </c>
      <c r="AK38">
        <v>45.756999999999998</v>
      </c>
      <c r="AL38">
        <v>46.396999999999998</v>
      </c>
      <c r="AM38">
        <v>46.301000000000002</v>
      </c>
      <c r="AN38">
        <v>47.819000000000003</v>
      </c>
      <c r="AO38">
        <v>45.331000000000003</v>
      </c>
      <c r="AP38">
        <v>44.454000000000001</v>
      </c>
      <c r="AQ38">
        <v>44.268000000000001</v>
      </c>
      <c r="AR38">
        <v>43.790999999999997</v>
      </c>
      <c r="AS38">
        <v>43.204000000000001</v>
      </c>
      <c r="AT38">
        <v>43.021000000000001</v>
      </c>
      <c r="AU38">
        <v>42.676000000000002</v>
      </c>
      <c r="AV38">
        <v>43.2</v>
      </c>
      <c r="AW38">
        <v>43.915999999999997</v>
      </c>
      <c r="AX38">
        <v>45.078000000000003</v>
      </c>
      <c r="AY38">
        <v>44.73</v>
      </c>
      <c r="AZ38">
        <v>42.048000000000002</v>
      </c>
      <c r="BA38">
        <v>42.176000000000002</v>
      </c>
      <c r="BB38">
        <v>41.344000000000001</v>
      </c>
      <c r="BC38">
        <v>40.921999999999997</v>
      </c>
      <c r="BD38">
        <v>40.921999999999997</v>
      </c>
      <c r="BE38">
        <v>40.340000000000003</v>
      </c>
      <c r="BF38">
        <v>39.865000000000002</v>
      </c>
      <c r="BG38">
        <v>38.683</v>
      </c>
      <c r="BH38">
        <v>38.055999999999997</v>
      </c>
      <c r="BI38">
        <v>37.143999999999998</v>
      </c>
      <c r="BJ38">
        <v>37.67</v>
      </c>
      <c r="BK38">
        <v>38.164999999999999</v>
      </c>
      <c r="BL38">
        <v>37.055</v>
      </c>
      <c r="BM38">
        <v>36.6</v>
      </c>
      <c r="BN38">
        <v>38.968000000000004</v>
      </c>
      <c r="BO38">
        <v>40.063000000000002</v>
      </c>
      <c r="BP38">
        <v>39.991</v>
      </c>
      <c r="BQ38">
        <v>39.76</v>
      </c>
      <c r="BR38">
        <v>37.484000000000002</v>
      </c>
      <c r="BS38">
        <v>35.072000000000003</v>
      </c>
      <c r="BT38">
        <v>32.704999999999998</v>
      </c>
      <c r="BU38">
        <v>32.398000000000003</v>
      </c>
      <c r="BV38">
        <v>34.061</v>
      </c>
      <c r="BW38">
        <v>31.495000000000001</v>
      </c>
      <c r="BX38">
        <v>31.542000000000002</v>
      </c>
      <c r="BY38">
        <v>32.206000000000003</v>
      </c>
      <c r="BZ38">
        <v>33.008000000000003</v>
      </c>
    </row>
    <row r="39" spans="1:89" x14ac:dyDescent="0.25">
      <c r="A39" t="s">
        <v>93</v>
      </c>
      <c r="B39" s="2">
        <v>44041</v>
      </c>
      <c r="C39" s="2">
        <v>44125</v>
      </c>
      <c r="D39">
        <v>0.17730000000000001</v>
      </c>
      <c r="E39">
        <v>2</v>
      </c>
      <c r="F39">
        <v>2</v>
      </c>
      <c r="G39">
        <v>3.6455856712632249E-3</v>
      </c>
      <c r="H39">
        <v>4</v>
      </c>
      <c r="I39">
        <v>1.695989855761618E-2</v>
      </c>
      <c r="J39">
        <v>4</v>
      </c>
      <c r="K39">
        <v>1.695989855761618E-2</v>
      </c>
      <c r="M39" s="23">
        <f t="shared" si="0"/>
        <v>4.908128481556414E-2</v>
      </c>
      <c r="N39" s="23">
        <v>3.3783783783784258E-3</v>
      </c>
      <c r="O39" s="23">
        <f t="shared" si="1"/>
        <v>-6.6750007786169963E-2</v>
      </c>
      <c r="P39" s="23">
        <f t="shared" si="2"/>
        <v>-2.5025635340742144E-2</v>
      </c>
      <c r="Q39" s="23">
        <f t="shared" si="3"/>
        <v>-7.0639826702594166E-2</v>
      </c>
      <c r="R39" s="23"/>
      <c r="S39">
        <v>36.082999999999998</v>
      </c>
      <c r="T39">
        <v>37.853999999999999</v>
      </c>
      <c r="U39">
        <v>37.716000000000001</v>
      </c>
      <c r="V39">
        <v>38.140999999999998</v>
      </c>
      <c r="W39">
        <v>38.496000000000002</v>
      </c>
      <c r="X39">
        <v>38.347000000000001</v>
      </c>
      <c r="Y39">
        <v>37.780999999999999</v>
      </c>
      <c r="Z39">
        <v>37.244</v>
      </c>
      <c r="AA39">
        <v>37.576000000000001</v>
      </c>
      <c r="AB39">
        <v>36.901000000000003</v>
      </c>
      <c r="AC39">
        <v>38.152000000000001</v>
      </c>
      <c r="AD39">
        <v>37.701999999999998</v>
      </c>
      <c r="AE39">
        <v>37.363999999999997</v>
      </c>
      <c r="AF39">
        <v>37.908000000000001</v>
      </c>
      <c r="AG39">
        <v>37.457000000000001</v>
      </c>
      <c r="AH39">
        <v>37.219000000000001</v>
      </c>
      <c r="AI39">
        <v>35.85</v>
      </c>
      <c r="AJ39">
        <v>35.344000000000001</v>
      </c>
      <c r="AK39">
        <v>35.101999999999997</v>
      </c>
      <c r="AL39">
        <v>35.25</v>
      </c>
      <c r="AM39">
        <v>35.18</v>
      </c>
      <c r="AN39">
        <v>34.145000000000003</v>
      </c>
      <c r="AO39">
        <v>35.078000000000003</v>
      </c>
      <c r="AP39">
        <v>33.634</v>
      </c>
      <c r="AQ39">
        <v>34.055999999999997</v>
      </c>
      <c r="AR39">
        <v>36.270000000000003</v>
      </c>
      <c r="AS39">
        <v>34.152999999999999</v>
      </c>
      <c r="AT39">
        <v>33.311999999999998</v>
      </c>
      <c r="AU39">
        <v>30.271999999999998</v>
      </c>
      <c r="AV39">
        <v>30.091000000000001</v>
      </c>
      <c r="AW39">
        <v>29.751000000000001</v>
      </c>
      <c r="AX39">
        <v>29.399000000000001</v>
      </c>
      <c r="AY39">
        <v>30.542000000000002</v>
      </c>
      <c r="AZ39">
        <v>30.893000000000001</v>
      </c>
      <c r="BA39">
        <v>30.66</v>
      </c>
      <c r="BB39">
        <v>30.588999999999999</v>
      </c>
      <c r="BC39">
        <v>30.721</v>
      </c>
      <c r="BD39">
        <v>31.495999999999999</v>
      </c>
      <c r="BE39">
        <v>31.869</v>
      </c>
      <c r="BF39">
        <v>31.702000000000002</v>
      </c>
      <c r="BG39">
        <v>32.716999999999999</v>
      </c>
      <c r="BH39">
        <v>33.027000000000001</v>
      </c>
      <c r="BI39">
        <v>33.661000000000001</v>
      </c>
      <c r="BJ39">
        <v>33.771000000000001</v>
      </c>
      <c r="BK39">
        <v>33.174999999999997</v>
      </c>
      <c r="BL39">
        <v>33.912999999999997</v>
      </c>
      <c r="BM39">
        <v>32.871000000000002</v>
      </c>
      <c r="BN39">
        <v>34.222999999999999</v>
      </c>
      <c r="BO39">
        <v>34.097999999999999</v>
      </c>
      <c r="BP39">
        <v>34.576999999999998</v>
      </c>
      <c r="BQ39">
        <v>35.542999999999999</v>
      </c>
      <c r="BR39">
        <v>36.271000000000001</v>
      </c>
      <c r="BS39">
        <v>37.011000000000003</v>
      </c>
      <c r="BT39">
        <v>37.418999999999997</v>
      </c>
      <c r="BU39">
        <v>37.423499999999997</v>
      </c>
      <c r="BV39">
        <v>37.548999999999999</v>
      </c>
      <c r="BW39">
        <v>36.496000000000002</v>
      </c>
      <c r="BX39">
        <v>36.356999999999999</v>
      </c>
      <c r="BY39">
        <v>36.356999999999999</v>
      </c>
      <c r="BZ39">
        <v>36.661999999999999</v>
      </c>
    </row>
    <row r="40" spans="1:89" x14ac:dyDescent="0.25">
      <c r="A40" t="s">
        <v>95</v>
      </c>
      <c r="B40" s="2">
        <v>44406</v>
      </c>
      <c r="C40" s="2">
        <v>44496</v>
      </c>
      <c r="D40">
        <v>0.1086</v>
      </c>
      <c r="E40">
        <v>2</v>
      </c>
      <c r="F40">
        <v>2</v>
      </c>
      <c r="G40">
        <v>6.4625459558823534E-3</v>
      </c>
      <c r="H40">
        <v>4</v>
      </c>
      <c r="I40">
        <v>1.6199448529411721E-2</v>
      </c>
      <c r="J40">
        <v>34</v>
      </c>
      <c r="K40">
        <v>6.85317095588234E-2</v>
      </c>
      <c r="M40" s="23">
        <f t="shared" si="0"/>
        <v>8.9941458222458803E-2</v>
      </c>
      <c r="N40" s="23">
        <v>4.2547425474254753E-2</v>
      </c>
      <c r="O40" s="23">
        <f t="shared" si="1"/>
        <v>-3.4700756666982122E-2</v>
      </c>
      <c r="P40" s="23">
        <f t="shared" si="2"/>
        <v>4.4829853175969672E-2</v>
      </c>
      <c r="Q40" s="23">
        <f t="shared" si="3"/>
        <v>-4.1389016544117717E-2</v>
      </c>
      <c r="R40" s="23"/>
      <c r="S40">
        <v>319.43</v>
      </c>
      <c r="T40">
        <v>348.16</v>
      </c>
      <c r="U40">
        <v>345.91</v>
      </c>
      <c r="V40">
        <v>346.89</v>
      </c>
      <c r="W40">
        <v>353.8</v>
      </c>
      <c r="X40">
        <v>353.71</v>
      </c>
      <c r="Y40">
        <v>353.35</v>
      </c>
      <c r="Z40">
        <v>351.52</v>
      </c>
      <c r="AA40">
        <v>342</v>
      </c>
      <c r="AB40">
        <v>342.66</v>
      </c>
      <c r="AC40">
        <v>328.51</v>
      </c>
      <c r="AD40">
        <v>327.88</v>
      </c>
      <c r="AE40">
        <v>329.19</v>
      </c>
      <c r="AF40">
        <v>322.45</v>
      </c>
      <c r="AG40">
        <v>317.55</v>
      </c>
      <c r="AH40">
        <v>322.35000000000002</v>
      </c>
      <c r="AI40">
        <v>319.97000000000003</v>
      </c>
      <c r="AJ40">
        <v>328.54</v>
      </c>
      <c r="AK40">
        <v>328</v>
      </c>
      <c r="AL40">
        <v>334.02</v>
      </c>
      <c r="AM40">
        <v>333.75</v>
      </c>
      <c r="AN40">
        <v>342.93</v>
      </c>
      <c r="AO40">
        <v>342.11</v>
      </c>
      <c r="AP40">
        <v>339.96</v>
      </c>
      <c r="AQ40">
        <v>335.45</v>
      </c>
      <c r="AR40">
        <v>337.71</v>
      </c>
      <c r="AS40">
        <v>341.75</v>
      </c>
      <c r="AT40">
        <v>341.81</v>
      </c>
      <c r="AU40">
        <v>336.75</v>
      </c>
      <c r="AV40">
        <v>347.83</v>
      </c>
      <c r="AW40">
        <v>350.57</v>
      </c>
      <c r="AX40">
        <v>355.6</v>
      </c>
      <c r="AY40">
        <v>356.39</v>
      </c>
      <c r="AZ40">
        <v>367.34</v>
      </c>
      <c r="BA40">
        <v>372.02</v>
      </c>
      <c r="BB40">
        <v>369.81</v>
      </c>
      <c r="BC40">
        <v>355.18</v>
      </c>
      <c r="BD40">
        <v>356.58</v>
      </c>
      <c r="BE40">
        <v>365.51</v>
      </c>
      <c r="BF40">
        <v>370.98</v>
      </c>
      <c r="BG40">
        <v>369.53</v>
      </c>
      <c r="BH40">
        <v>365.78</v>
      </c>
      <c r="BI40">
        <v>347.03</v>
      </c>
      <c r="BJ40">
        <v>335.3</v>
      </c>
      <c r="BK40">
        <v>334.51</v>
      </c>
      <c r="BL40">
        <v>335.02</v>
      </c>
      <c r="BM40">
        <v>329.07</v>
      </c>
      <c r="BN40">
        <v>331.23</v>
      </c>
      <c r="BO40">
        <v>329.1</v>
      </c>
      <c r="BP40">
        <v>330.1</v>
      </c>
      <c r="BQ40">
        <v>326.05</v>
      </c>
      <c r="BR40">
        <v>325.2</v>
      </c>
      <c r="BS40">
        <v>319.55</v>
      </c>
      <c r="BT40">
        <v>320.41000000000003</v>
      </c>
      <c r="BU40">
        <v>329.78</v>
      </c>
      <c r="BV40">
        <v>329.1</v>
      </c>
      <c r="BW40">
        <v>326.77</v>
      </c>
      <c r="BX40">
        <v>332.14</v>
      </c>
      <c r="BY40">
        <v>331.03</v>
      </c>
      <c r="BZ40">
        <v>335.51</v>
      </c>
      <c r="CA40">
        <v>343.03</v>
      </c>
      <c r="CB40">
        <v>343.23</v>
      </c>
      <c r="CC40">
        <v>341.97</v>
      </c>
      <c r="CD40">
        <v>340.57</v>
      </c>
    </row>
    <row r="41" spans="1:89" x14ac:dyDescent="0.25">
      <c r="A41" t="s">
        <v>95</v>
      </c>
      <c r="B41" s="2">
        <v>44132</v>
      </c>
      <c r="C41" s="2">
        <v>44230</v>
      </c>
      <c r="D41">
        <v>0.10829999999999999</v>
      </c>
      <c r="E41">
        <v>2</v>
      </c>
      <c r="F41">
        <v>2</v>
      </c>
      <c r="G41">
        <v>2.3619707848477261E-2</v>
      </c>
      <c r="H41">
        <v>18</v>
      </c>
      <c r="I41">
        <v>0.2391185937113148</v>
      </c>
      <c r="J41">
        <v>55</v>
      </c>
      <c r="K41">
        <v>0.55523644466452093</v>
      </c>
      <c r="M41" s="23">
        <f t="shared" si="0"/>
        <v>5.9826817108370386E-2</v>
      </c>
      <c r="N41" s="23">
        <v>4.6181758205509011E-3</v>
      </c>
      <c r="O41" s="23">
        <f t="shared" si="1"/>
        <v>0.25029565597763964</v>
      </c>
      <c r="P41" s="23">
        <f t="shared" si="2"/>
        <v>0.30648123852007331</v>
      </c>
      <c r="Q41" s="23">
        <f t="shared" si="3"/>
        <v>0.23273087397870762</v>
      </c>
      <c r="R41" s="23"/>
      <c r="S41">
        <v>190.55</v>
      </c>
      <c r="T41">
        <v>201.95</v>
      </c>
      <c r="U41">
        <v>197.18</v>
      </c>
      <c r="V41">
        <v>202.23</v>
      </c>
      <c r="W41">
        <v>210.88</v>
      </c>
      <c r="X41">
        <v>220.53</v>
      </c>
      <c r="Y41">
        <v>228.1</v>
      </c>
      <c r="Z41">
        <v>231.68</v>
      </c>
      <c r="AA41">
        <v>232.32</v>
      </c>
      <c r="AB41">
        <v>223.73</v>
      </c>
      <c r="AC41">
        <v>233.51</v>
      </c>
      <c r="AD41">
        <v>233.26</v>
      </c>
      <c r="AE41">
        <v>236.1</v>
      </c>
      <c r="AF41">
        <v>241.78</v>
      </c>
      <c r="AG41">
        <v>241.84</v>
      </c>
      <c r="AH41">
        <v>240.34</v>
      </c>
      <c r="AI41">
        <v>243.75</v>
      </c>
      <c r="AJ41">
        <v>242.57</v>
      </c>
      <c r="AK41">
        <v>250.24</v>
      </c>
      <c r="AL41">
        <v>250.17</v>
      </c>
      <c r="AM41">
        <v>248.95</v>
      </c>
      <c r="AN41">
        <v>254.13</v>
      </c>
      <c r="AO41">
        <v>251.97</v>
      </c>
      <c r="AP41">
        <v>256.66000000000003</v>
      </c>
      <c r="AQ41">
        <v>256.32</v>
      </c>
      <c r="AR41">
        <v>257.39</v>
      </c>
      <c r="AS41">
        <v>263.7</v>
      </c>
      <c r="AT41">
        <v>266.7</v>
      </c>
      <c r="AU41">
        <v>266.94</v>
      </c>
      <c r="AV41">
        <v>256.49</v>
      </c>
      <c r="AW41">
        <v>255.98</v>
      </c>
      <c r="AX41">
        <v>257.63</v>
      </c>
      <c r="AY41">
        <v>260.13</v>
      </c>
      <c r="AZ41">
        <v>261.01</v>
      </c>
      <c r="BA41">
        <v>260.55</v>
      </c>
      <c r="BB41">
        <v>259.68</v>
      </c>
      <c r="BC41">
        <v>262.14999999999998</v>
      </c>
      <c r="BD41">
        <v>260.77</v>
      </c>
      <c r="BE41">
        <v>257.58999999999997</v>
      </c>
      <c r="BF41">
        <v>252.79</v>
      </c>
      <c r="BG41">
        <v>259.08</v>
      </c>
      <c r="BH41">
        <v>257.58</v>
      </c>
      <c r="BI41">
        <v>254.36</v>
      </c>
      <c r="BJ41">
        <v>260.14999999999998</v>
      </c>
      <c r="BK41">
        <v>258.91000000000003</v>
      </c>
      <c r="BL41">
        <v>260.33</v>
      </c>
      <c r="BM41">
        <v>265.79000000000002</v>
      </c>
      <c r="BN41">
        <v>265.20999999999998</v>
      </c>
      <c r="BO41">
        <v>278.19</v>
      </c>
      <c r="BP41">
        <v>283.18</v>
      </c>
      <c r="BQ41">
        <v>289.11</v>
      </c>
      <c r="BR41">
        <v>290.99</v>
      </c>
      <c r="BS41">
        <v>290.10000000000002</v>
      </c>
      <c r="BT41">
        <v>303.88</v>
      </c>
      <c r="BU41">
        <v>304.13</v>
      </c>
      <c r="BV41">
        <v>314.08</v>
      </c>
      <c r="BW41">
        <v>304.33</v>
      </c>
      <c r="BX41">
        <v>305.2</v>
      </c>
      <c r="BY41">
        <v>305.01</v>
      </c>
      <c r="BZ41">
        <v>308.89999999999998</v>
      </c>
      <c r="CA41">
        <v>303.55</v>
      </c>
      <c r="CB41">
        <v>284.44</v>
      </c>
      <c r="CC41">
        <v>291.10000000000002</v>
      </c>
      <c r="CD41">
        <v>280.07</v>
      </c>
      <c r="CE41">
        <v>292.62</v>
      </c>
      <c r="CF41">
        <v>298.77999999999997</v>
      </c>
      <c r="CG41">
        <v>286.3</v>
      </c>
    </row>
    <row r="42" spans="1:89" x14ac:dyDescent="0.25">
      <c r="A42" t="s">
        <v>95</v>
      </c>
      <c r="B42" s="2">
        <v>43494</v>
      </c>
      <c r="C42" s="2">
        <v>43591</v>
      </c>
      <c r="D42">
        <v>0.1081</v>
      </c>
      <c r="E42">
        <v>7</v>
      </c>
      <c r="F42">
        <v>7</v>
      </c>
      <c r="G42">
        <v>4.717871296471032E-3</v>
      </c>
      <c r="H42">
        <v>19</v>
      </c>
      <c r="I42">
        <v>9.567842989243254E-2</v>
      </c>
      <c r="J42">
        <v>66</v>
      </c>
      <c r="K42">
        <v>0.21220985091526701</v>
      </c>
      <c r="M42" s="23">
        <f t="shared" si="0"/>
        <v>4.9410832755718483E-2</v>
      </c>
      <c r="N42" s="23">
        <v>4.1302235179786269E-2</v>
      </c>
      <c r="O42" s="23">
        <f t="shared" si="1"/>
        <v>8.8465348673214234E-2</v>
      </c>
      <c r="P42" s="23">
        <f t="shared" si="2"/>
        <v>0.13773640954549968</v>
      </c>
      <c r="Q42" s="23">
        <f t="shared" si="3"/>
        <v>8.4166823929043233E-2</v>
      </c>
      <c r="R42" s="23"/>
      <c r="S42">
        <v>100.99</v>
      </c>
      <c r="T42">
        <v>105.98</v>
      </c>
      <c r="U42">
        <v>106.57</v>
      </c>
      <c r="V42">
        <v>106.96</v>
      </c>
      <c r="W42">
        <v>107.03</v>
      </c>
      <c r="X42">
        <v>106.78</v>
      </c>
      <c r="Y42">
        <v>107.82</v>
      </c>
      <c r="Z42">
        <v>105.48</v>
      </c>
      <c r="AA42">
        <v>105.6</v>
      </c>
      <c r="AB42">
        <v>105.62</v>
      </c>
      <c r="AC42">
        <v>107.2</v>
      </c>
      <c r="AD42">
        <v>107.88</v>
      </c>
      <c r="AE42">
        <v>107.14</v>
      </c>
      <c r="AF42">
        <v>108.19</v>
      </c>
      <c r="AG42">
        <v>108.26</v>
      </c>
      <c r="AH42">
        <v>112.87</v>
      </c>
      <c r="AI42">
        <v>112.99</v>
      </c>
      <c r="AJ42">
        <v>114.49</v>
      </c>
      <c r="AK42">
        <v>115.76</v>
      </c>
      <c r="AL42">
        <v>116.12</v>
      </c>
      <c r="AM42">
        <v>114.9</v>
      </c>
      <c r="AN42">
        <v>115.49</v>
      </c>
      <c r="AO42">
        <v>115.78</v>
      </c>
      <c r="AP42">
        <v>116.71</v>
      </c>
      <c r="AQ42">
        <v>115.24</v>
      </c>
      <c r="AR42">
        <v>114.5</v>
      </c>
      <c r="AS42">
        <v>114.63</v>
      </c>
      <c r="AT42">
        <v>113.95</v>
      </c>
      <c r="AU42">
        <v>116.93</v>
      </c>
      <c r="AV42">
        <v>116.67</v>
      </c>
      <c r="AW42">
        <v>116.88</v>
      </c>
      <c r="AX42">
        <v>117.19</v>
      </c>
      <c r="AY42">
        <v>119.62</v>
      </c>
      <c r="AZ42">
        <v>119.88</v>
      </c>
      <c r="BA42">
        <v>120.16</v>
      </c>
      <c r="BB42">
        <v>119.93</v>
      </c>
      <c r="BC42">
        <v>123.8</v>
      </c>
      <c r="BD42">
        <v>120.53</v>
      </c>
      <c r="BE42">
        <v>119.4</v>
      </c>
      <c r="BF42">
        <v>120.04</v>
      </c>
      <c r="BG42">
        <v>118.1</v>
      </c>
      <c r="BH42">
        <v>117.47</v>
      </c>
      <c r="BI42">
        <v>119.41</v>
      </c>
      <c r="BJ42">
        <v>122.16</v>
      </c>
      <c r="BK42">
        <v>121.95</v>
      </c>
      <c r="BL42">
        <v>124.07</v>
      </c>
      <c r="BM42">
        <v>123.99</v>
      </c>
      <c r="BN42">
        <v>124.34</v>
      </c>
      <c r="BO42">
        <v>124.72</v>
      </c>
      <c r="BP42">
        <v>122.13</v>
      </c>
      <c r="BQ42">
        <v>123.34</v>
      </c>
      <c r="BR42">
        <v>122.91</v>
      </c>
      <c r="BS42">
        <v>123.43</v>
      </c>
      <c r="BT42">
        <v>122.25</v>
      </c>
      <c r="BU42">
        <v>124.35</v>
      </c>
      <c r="BV42">
        <v>123.72</v>
      </c>
      <c r="BW42">
        <v>124.2</v>
      </c>
      <c r="BX42">
        <v>123.07</v>
      </c>
      <c r="BY42">
        <v>123.16</v>
      </c>
      <c r="BZ42">
        <v>125.64</v>
      </c>
      <c r="CA42">
        <v>125.41</v>
      </c>
      <c r="CB42">
        <v>125.79</v>
      </c>
      <c r="CC42">
        <v>126.05</v>
      </c>
      <c r="CD42">
        <v>127.48</v>
      </c>
      <c r="CE42">
        <v>125.96</v>
      </c>
      <c r="CF42">
        <v>128.16999999999999</v>
      </c>
      <c r="CG42">
        <v>128.47</v>
      </c>
      <c r="CH42">
        <v>124.61</v>
      </c>
    </row>
    <row r="43" spans="1:89" x14ac:dyDescent="0.25">
      <c r="A43" t="s">
        <v>95</v>
      </c>
      <c r="B43" s="2">
        <v>43402</v>
      </c>
      <c r="C43" s="2">
        <v>43494</v>
      </c>
      <c r="D43">
        <v>0.11210000000000001</v>
      </c>
      <c r="E43">
        <v>2</v>
      </c>
      <c r="F43">
        <v>2</v>
      </c>
      <c r="G43">
        <v>6.5502183406100515E-4</v>
      </c>
      <c r="H43">
        <v>8</v>
      </c>
      <c r="I43">
        <v>5.9497816593886498E-2</v>
      </c>
      <c r="J43">
        <v>60</v>
      </c>
      <c r="K43">
        <v>0.1100436681222709</v>
      </c>
      <c r="M43" s="23">
        <f t="shared" si="0"/>
        <v>7.6001409608833545E-2</v>
      </c>
      <c r="N43" s="23">
        <v>0.1006901433374624</v>
      </c>
      <c r="O43" s="23">
        <f t="shared" si="1"/>
        <v>5.2258323639900003E-2</v>
      </c>
      <c r="P43" s="23">
        <f t="shared" si="2"/>
        <v>0.13156349113121113</v>
      </c>
      <c r="Q43" s="23">
        <f t="shared" si="3"/>
        <v>5.1637554585152887E-2</v>
      </c>
      <c r="R43" s="23"/>
      <c r="S43">
        <v>85.13</v>
      </c>
      <c r="T43">
        <v>91.6</v>
      </c>
      <c r="U43">
        <v>91.54</v>
      </c>
      <c r="V43">
        <v>94.92</v>
      </c>
      <c r="W43">
        <v>93.29</v>
      </c>
      <c r="X43">
        <v>92.51</v>
      </c>
      <c r="Y43">
        <v>95.05</v>
      </c>
      <c r="Z43">
        <v>96.51</v>
      </c>
      <c r="AA43">
        <v>97.05</v>
      </c>
      <c r="AB43">
        <v>95.28</v>
      </c>
      <c r="AC43">
        <v>92.29</v>
      </c>
      <c r="AD43">
        <v>93.42</v>
      </c>
      <c r="AE43">
        <v>92.32</v>
      </c>
      <c r="AF43">
        <v>94.44</v>
      </c>
      <c r="AG43">
        <v>96.9</v>
      </c>
      <c r="AH43">
        <v>92.33</v>
      </c>
      <c r="AI43">
        <v>94.48</v>
      </c>
      <c r="AJ43">
        <v>94.74</v>
      </c>
      <c r="AK43">
        <v>94.31</v>
      </c>
      <c r="AL43">
        <v>95.83</v>
      </c>
      <c r="AM43">
        <v>96.33</v>
      </c>
      <c r="AN43">
        <v>98.73</v>
      </c>
      <c r="AO43">
        <v>96.69</v>
      </c>
      <c r="AP43">
        <v>98.56</v>
      </c>
      <c r="AQ43">
        <v>101.15</v>
      </c>
      <c r="AR43">
        <v>95.92</v>
      </c>
      <c r="AS43">
        <v>95.56</v>
      </c>
      <c r="AT43">
        <v>92.19</v>
      </c>
      <c r="AU43">
        <v>92.28</v>
      </c>
      <c r="AV43">
        <v>92.73</v>
      </c>
      <c r="AW43">
        <v>93.54</v>
      </c>
      <c r="AX43">
        <v>92.68</v>
      </c>
      <c r="AY43">
        <v>89.51</v>
      </c>
      <c r="AZ43">
        <v>88.94</v>
      </c>
      <c r="BA43">
        <v>90.02</v>
      </c>
      <c r="BB43">
        <v>86.94</v>
      </c>
      <c r="BC43">
        <v>85.9</v>
      </c>
      <c r="BD43">
        <v>85.67</v>
      </c>
      <c r="BE43">
        <v>81.23</v>
      </c>
      <c r="BF43">
        <v>86.05</v>
      </c>
      <c r="BG43">
        <v>88.3</v>
      </c>
      <c r="BH43">
        <v>88.63</v>
      </c>
      <c r="BI43">
        <v>89.49</v>
      </c>
      <c r="BJ43">
        <v>90.91</v>
      </c>
      <c r="BK43">
        <v>85.81</v>
      </c>
      <c r="BL43">
        <v>91.3</v>
      </c>
      <c r="BM43">
        <v>92.6</v>
      </c>
      <c r="BN43">
        <v>91.13</v>
      </c>
      <c r="BO43">
        <v>93.48</v>
      </c>
      <c r="BP43">
        <v>93.71</v>
      </c>
      <c r="BQ43">
        <v>94.03</v>
      </c>
      <c r="BR43">
        <v>92.43</v>
      </c>
      <c r="BS43">
        <v>92.52</v>
      </c>
      <c r="BT43">
        <v>90.96</v>
      </c>
      <c r="BU43">
        <v>92.92</v>
      </c>
      <c r="BV43">
        <v>95.73</v>
      </c>
      <c r="BW43">
        <v>93.21</v>
      </c>
      <c r="BX43">
        <v>91.85</v>
      </c>
      <c r="BY43">
        <v>98.29</v>
      </c>
      <c r="BZ43">
        <v>101.39</v>
      </c>
      <c r="CA43">
        <v>101.68</v>
      </c>
      <c r="CB43">
        <v>100.99</v>
      </c>
    </row>
    <row r="44" spans="1:89" x14ac:dyDescent="0.25">
      <c r="A44" t="s">
        <v>95</v>
      </c>
      <c r="B44" s="2">
        <v>42397</v>
      </c>
      <c r="C44" s="2">
        <v>42486</v>
      </c>
      <c r="D44">
        <v>0.21640000000000001</v>
      </c>
      <c r="E44">
        <v>3</v>
      </c>
      <c r="F44">
        <v>10</v>
      </c>
      <c r="G44">
        <v>6.1352440662785383E-2</v>
      </c>
      <c r="H44">
        <v>20</v>
      </c>
      <c r="I44">
        <v>1.462904911180779E-2</v>
      </c>
      <c r="J44">
        <v>56</v>
      </c>
      <c r="K44">
        <v>9.1506194954470974E-2</v>
      </c>
      <c r="M44" s="23">
        <f t="shared" si="0"/>
        <v>2.3529411764705761E-2</v>
      </c>
      <c r="N44" s="23">
        <v>1.234023799030415E-2</v>
      </c>
      <c r="O44" s="23">
        <f t="shared" si="1"/>
        <v>7.1319839931727413E-2</v>
      </c>
      <c r="P44" s="23">
        <f t="shared" si="2"/>
        <v>3.8502673796791384E-2</v>
      </c>
      <c r="Q44" s="23">
        <f t="shared" si="3"/>
        <v>1.4629049111807794E-2</v>
      </c>
      <c r="R44" s="23"/>
      <c r="S44">
        <v>65.45</v>
      </c>
      <c r="T44">
        <v>66.989999999999995</v>
      </c>
      <c r="U44">
        <v>67.12</v>
      </c>
      <c r="V44">
        <v>66.16</v>
      </c>
      <c r="W44">
        <v>66.8</v>
      </c>
      <c r="X44">
        <v>66.88</v>
      </c>
      <c r="Y44">
        <v>65.510000000000005</v>
      </c>
      <c r="Z44">
        <v>64.14</v>
      </c>
      <c r="AA44">
        <v>63.96</v>
      </c>
      <c r="AB44">
        <v>64.13</v>
      </c>
      <c r="AC44">
        <v>62.88</v>
      </c>
      <c r="AD44">
        <v>63.79</v>
      </c>
      <c r="AE44">
        <v>64.739999999999995</v>
      </c>
      <c r="AF44">
        <v>65.569999999999993</v>
      </c>
      <c r="AG44">
        <v>64.849999999999994</v>
      </c>
      <c r="AH44">
        <v>65.69</v>
      </c>
      <c r="AI44">
        <v>66.14</v>
      </c>
      <c r="AJ44">
        <v>65.680000000000007</v>
      </c>
      <c r="AK44">
        <v>66.34</v>
      </c>
      <c r="AL44">
        <v>67.45</v>
      </c>
      <c r="AM44">
        <v>67.97</v>
      </c>
      <c r="AN44">
        <v>67.739999999999995</v>
      </c>
      <c r="AO44">
        <v>68.98</v>
      </c>
      <c r="AP44">
        <v>68.42</v>
      </c>
      <c r="AQ44">
        <v>68.7</v>
      </c>
      <c r="AR44">
        <v>68.31</v>
      </c>
      <c r="AS44">
        <v>68.84</v>
      </c>
      <c r="AT44">
        <v>67.73</v>
      </c>
      <c r="AU44">
        <v>68.06</v>
      </c>
      <c r="AV44">
        <v>68.7</v>
      </c>
      <c r="AW44">
        <v>69.22</v>
      </c>
      <c r="AX44">
        <v>69.56</v>
      </c>
      <c r="AY44">
        <v>69.680000000000007</v>
      </c>
      <c r="AZ44">
        <v>70.150000000000006</v>
      </c>
      <c r="BA44">
        <v>70.86</v>
      </c>
      <c r="BB44">
        <v>71.180000000000007</v>
      </c>
      <c r="BC44">
        <v>71.260000000000005</v>
      </c>
      <c r="BD44">
        <v>71.44</v>
      </c>
      <c r="BE44">
        <v>71</v>
      </c>
      <c r="BF44">
        <v>70.8</v>
      </c>
      <c r="BG44">
        <v>70.86</v>
      </c>
      <c r="BH44">
        <v>72.36</v>
      </c>
      <c r="BI44">
        <v>72.56</v>
      </c>
      <c r="BJ44">
        <v>72.81</v>
      </c>
      <c r="BK44">
        <v>73.05</v>
      </c>
      <c r="BL44">
        <v>72.83</v>
      </c>
      <c r="BM44">
        <v>72.37</v>
      </c>
      <c r="BN44">
        <v>72.739999999999995</v>
      </c>
      <c r="BO44">
        <v>72.11</v>
      </c>
      <c r="BP44">
        <v>72.069999999999993</v>
      </c>
      <c r="BQ44">
        <v>72.17</v>
      </c>
      <c r="BR44">
        <v>72.150000000000006</v>
      </c>
      <c r="BS44">
        <v>72.900000000000006</v>
      </c>
      <c r="BT44">
        <v>72.489999999999995</v>
      </c>
      <c r="BU44">
        <v>72.53</v>
      </c>
      <c r="BV44">
        <v>72.75</v>
      </c>
      <c r="BW44">
        <v>73.12</v>
      </c>
      <c r="BX44">
        <v>72.97</v>
      </c>
      <c r="BY44">
        <v>71.989999999999995</v>
      </c>
      <c r="BZ44">
        <v>71.900000000000006</v>
      </c>
      <c r="CA44">
        <v>71.59</v>
      </c>
      <c r="CB44">
        <v>71.84</v>
      </c>
    </row>
    <row r="45" spans="1:89" x14ac:dyDescent="0.25">
      <c r="A45" t="s">
        <v>96</v>
      </c>
      <c r="B45" s="2">
        <v>44532</v>
      </c>
      <c r="C45" s="2">
        <v>44623</v>
      </c>
      <c r="D45">
        <v>0.1227</v>
      </c>
      <c r="E45">
        <v>10</v>
      </c>
      <c r="F45">
        <v>10</v>
      </c>
      <c r="G45">
        <v>0</v>
      </c>
      <c r="H45">
        <v>16</v>
      </c>
      <c r="I45">
        <v>8.6373968178011712E-2</v>
      </c>
      <c r="J45">
        <v>16</v>
      </c>
      <c r="K45">
        <v>8.6373968178011712E-2</v>
      </c>
      <c r="M45" s="23">
        <f t="shared" si="0"/>
        <v>0.1768266929466423</v>
      </c>
      <c r="N45" s="23">
        <v>4.5842217484008678E-2</v>
      </c>
      <c r="O45" s="23">
        <f t="shared" si="1"/>
        <v>4.6656298600310939E-2</v>
      </c>
      <c r="P45" s="23">
        <f t="shared" si="2"/>
        <v>0.23173307053357728</v>
      </c>
      <c r="Q45" s="23">
        <f t="shared" si="3"/>
        <v>4.6656298600310939E-2</v>
      </c>
      <c r="R45" s="23"/>
      <c r="S45">
        <v>71.03</v>
      </c>
      <c r="T45">
        <v>83.59</v>
      </c>
      <c r="U45">
        <v>85.43</v>
      </c>
      <c r="V45">
        <v>91.51</v>
      </c>
      <c r="W45">
        <v>91.29</v>
      </c>
      <c r="X45">
        <v>90.03</v>
      </c>
      <c r="Y45">
        <v>89.02</v>
      </c>
      <c r="Z45">
        <v>86.59</v>
      </c>
      <c r="AA45">
        <v>85.29</v>
      </c>
      <c r="AB45">
        <v>88.37</v>
      </c>
      <c r="AC45">
        <v>83.59</v>
      </c>
      <c r="AD45">
        <v>84.03</v>
      </c>
      <c r="AE45">
        <v>84.17</v>
      </c>
      <c r="AF45">
        <v>86.3</v>
      </c>
      <c r="AG45">
        <v>88.29</v>
      </c>
      <c r="AH45">
        <v>87.68</v>
      </c>
      <c r="AI45">
        <v>90.81</v>
      </c>
      <c r="AJ45">
        <v>87.99</v>
      </c>
      <c r="AK45">
        <v>88.54</v>
      </c>
      <c r="AL45">
        <v>87.44</v>
      </c>
      <c r="AM45">
        <v>87.49</v>
      </c>
      <c r="AN45">
        <v>89.43</v>
      </c>
      <c r="AO45">
        <v>88.37</v>
      </c>
      <c r="AP45">
        <v>84.12</v>
      </c>
      <c r="AQ45">
        <v>85.53</v>
      </c>
      <c r="AR45">
        <v>83.11</v>
      </c>
      <c r="AS45">
        <v>82.21</v>
      </c>
      <c r="AT45">
        <v>86.23</v>
      </c>
      <c r="AU45">
        <v>84.94</v>
      </c>
      <c r="AV45">
        <v>78.650000000000006</v>
      </c>
      <c r="AW45">
        <v>83</v>
      </c>
      <c r="AX45">
        <v>77.67</v>
      </c>
      <c r="AY45">
        <v>76.89</v>
      </c>
      <c r="AZ45">
        <v>73.8</v>
      </c>
      <c r="BA45">
        <v>72.55</v>
      </c>
      <c r="BB45">
        <v>72.09</v>
      </c>
      <c r="BC45">
        <v>67.02</v>
      </c>
      <c r="BD45">
        <v>67.66</v>
      </c>
      <c r="BE45">
        <v>64.89</v>
      </c>
      <c r="BF45">
        <v>66.319999999999993</v>
      </c>
      <c r="BG45">
        <v>71.400000000000006</v>
      </c>
      <c r="BH45">
        <v>72.42</v>
      </c>
      <c r="BI45">
        <v>74.08</v>
      </c>
      <c r="BJ45">
        <v>68.63</v>
      </c>
      <c r="BK45">
        <v>71.099999999999994</v>
      </c>
      <c r="BL45">
        <v>71.569999999999993</v>
      </c>
      <c r="BM45">
        <v>76.5</v>
      </c>
      <c r="BN45">
        <v>77.739999999999995</v>
      </c>
      <c r="BO45">
        <v>73.84</v>
      </c>
      <c r="BP45">
        <v>67.989999999999995</v>
      </c>
      <c r="BQ45">
        <v>67.75</v>
      </c>
      <c r="BR45">
        <v>74.17</v>
      </c>
      <c r="BS45">
        <v>72.099999999999994</v>
      </c>
      <c r="BT45">
        <v>67.55</v>
      </c>
      <c r="BU45">
        <v>67.34</v>
      </c>
      <c r="BV45">
        <v>66.7</v>
      </c>
      <c r="BW45">
        <v>64.819999999999993</v>
      </c>
      <c r="BX45">
        <v>67.790000000000006</v>
      </c>
      <c r="BY45">
        <v>68.75</v>
      </c>
      <c r="BZ45">
        <v>68.33</v>
      </c>
      <c r="CA45">
        <v>64.95</v>
      </c>
      <c r="CB45">
        <v>67.67</v>
      </c>
      <c r="CC45">
        <v>65.2</v>
      </c>
    </row>
    <row r="46" spans="1:89" x14ac:dyDescent="0.25">
      <c r="A46" t="s">
        <v>96</v>
      </c>
      <c r="B46" s="2">
        <v>42880</v>
      </c>
      <c r="C46" s="2">
        <v>42971</v>
      </c>
      <c r="D46">
        <v>0.1268</v>
      </c>
      <c r="E46">
        <v>2</v>
      </c>
      <c r="F46">
        <v>3</v>
      </c>
      <c r="G46">
        <v>2.4335031126202781E-2</v>
      </c>
      <c r="H46">
        <v>9</v>
      </c>
      <c r="I46">
        <v>9.6208262591962728E-3</v>
      </c>
      <c r="J46">
        <v>9</v>
      </c>
      <c r="K46">
        <v>9.6208262591962728E-3</v>
      </c>
      <c r="M46" s="23">
        <f t="shared" si="0"/>
        <v>4.3093270365997659E-2</v>
      </c>
      <c r="N46" s="23">
        <v>3.3760972316002703E-2</v>
      </c>
      <c r="O46" s="23">
        <f t="shared" si="1"/>
        <v>2.3742837386289524E-2</v>
      </c>
      <c r="P46" s="23">
        <f t="shared" si="2"/>
        <v>4.3093270365997659E-2</v>
      </c>
      <c r="Q46" s="23">
        <f t="shared" si="3"/>
        <v>0</v>
      </c>
      <c r="R46" s="23"/>
      <c r="S46">
        <v>16.940000000000001</v>
      </c>
      <c r="T46">
        <v>17.670000000000002</v>
      </c>
      <c r="U46">
        <v>17.37</v>
      </c>
      <c r="V46">
        <v>17.239999999999998</v>
      </c>
      <c r="W46">
        <v>17.78</v>
      </c>
      <c r="X46">
        <v>17.59</v>
      </c>
      <c r="Y46">
        <v>17.53</v>
      </c>
      <c r="Z46">
        <v>17.809999999999999</v>
      </c>
      <c r="AA46">
        <v>17.72</v>
      </c>
      <c r="AB46">
        <v>17.84</v>
      </c>
      <c r="AC46">
        <v>17.260000000000002</v>
      </c>
      <c r="AD46">
        <v>17.45</v>
      </c>
      <c r="AE46">
        <v>17.739999999999998</v>
      </c>
      <c r="AF46">
        <v>17.54</v>
      </c>
      <c r="AG46">
        <v>17.41</v>
      </c>
      <c r="AH46">
        <v>17.329999999999998</v>
      </c>
      <c r="AI46">
        <v>17.45</v>
      </c>
      <c r="AJ46">
        <v>17.52</v>
      </c>
      <c r="AK46">
        <v>17.54</v>
      </c>
      <c r="AL46">
        <v>17.57</v>
      </c>
      <c r="AM46">
        <v>17.670000000000002</v>
      </c>
      <c r="AN46">
        <v>17.649999999999999</v>
      </c>
      <c r="AO46">
        <v>16.79</v>
      </c>
      <c r="AP46">
        <v>17.13</v>
      </c>
      <c r="AQ46">
        <v>16.829999999999998</v>
      </c>
      <c r="AR46">
        <v>16.52</v>
      </c>
      <c r="AS46">
        <v>16.09</v>
      </c>
      <c r="AT46">
        <v>16.329999999999998</v>
      </c>
      <c r="AU46">
        <v>16.07</v>
      </c>
      <c r="AV46">
        <v>16.13</v>
      </c>
      <c r="AW46">
        <v>16.12</v>
      </c>
      <c r="AX46">
        <v>16.059999999999999</v>
      </c>
      <c r="AY46">
        <v>16.37</v>
      </c>
      <c r="AZ46">
        <v>16.46</v>
      </c>
      <c r="BA46">
        <v>16.579999999999998</v>
      </c>
      <c r="BB46">
        <v>16.260000000000002</v>
      </c>
      <c r="BC46">
        <v>16.21</v>
      </c>
      <c r="BD46">
        <v>16.48</v>
      </c>
      <c r="BE46">
        <v>16.48</v>
      </c>
      <c r="BF46">
        <v>16.25</v>
      </c>
      <c r="BG46">
        <v>16.23</v>
      </c>
      <c r="BH46">
        <v>16</v>
      </c>
      <c r="BI46">
        <v>16.05</v>
      </c>
      <c r="BJ46">
        <v>15.87</v>
      </c>
      <c r="BK46">
        <v>15.59</v>
      </c>
      <c r="BL46">
        <v>15.56</v>
      </c>
      <c r="BM46">
        <v>15.77</v>
      </c>
      <c r="BN46">
        <v>15.68</v>
      </c>
      <c r="BO46">
        <v>15.5</v>
      </c>
      <c r="BP46">
        <v>15.55</v>
      </c>
      <c r="BQ46">
        <v>15.68</v>
      </c>
      <c r="BR46">
        <v>15.6</v>
      </c>
      <c r="BS46">
        <v>15.5</v>
      </c>
      <c r="BT46">
        <v>15.05</v>
      </c>
      <c r="BU46">
        <v>15.39</v>
      </c>
      <c r="BV46">
        <v>15.55</v>
      </c>
      <c r="BW46">
        <v>15.82</v>
      </c>
      <c r="BX46">
        <v>15.95</v>
      </c>
      <c r="BY46">
        <v>15.55</v>
      </c>
      <c r="BZ46">
        <v>15.65</v>
      </c>
      <c r="CA46">
        <v>15.62</v>
      </c>
      <c r="CB46">
        <v>15.92</v>
      </c>
      <c r="CC46">
        <v>15.89</v>
      </c>
      <c r="CD46">
        <v>15.86</v>
      </c>
    </row>
    <row r="47" spans="1:89" x14ac:dyDescent="0.25">
      <c r="A47" t="s">
        <v>96</v>
      </c>
      <c r="B47" s="2">
        <v>42796</v>
      </c>
      <c r="C47" s="2">
        <v>42880</v>
      </c>
      <c r="D47">
        <v>0.15179999999999999</v>
      </c>
      <c r="E47">
        <v>2</v>
      </c>
      <c r="F47">
        <v>5</v>
      </c>
      <c r="G47">
        <v>1.6159105034182709E-2</v>
      </c>
      <c r="H47">
        <v>6</v>
      </c>
      <c r="I47">
        <v>1.86451211932878E-2</v>
      </c>
      <c r="J47">
        <v>59</v>
      </c>
      <c r="K47">
        <v>5.2827843380982058E-2</v>
      </c>
      <c r="M47" s="23">
        <f t="shared" si="0"/>
        <v>1.5141955835962159E-2</v>
      </c>
      <c r="N47" s="23">
        <v>2.9057750759878431E-2</v>
      </c>
      <c r="O47" s="23">
        <f t="shared" si="1"/>
        <v>-1.345214399580363E-2</v>
      </c>
      <c r="P47" s="23">
        <f t="shared" si="2"/>
        <v>-1.5141955835962159E-2</v>
      </c>
      <c r="Q47" s="23">
        <f t="shared" si="3"/>
        <v>-2.9832193909260438E-2</v>
      </c>
      <c r="R47" s="23"/>
      <c r="S47">
        <v>15.85</v>
      </c>
      <c r="T47">
        <v>16.09</v>
      </c>
      <c r="U47">
        <v>16.03</v>
      </c>
      <c r="V47">
        <v>15.94</v>
      </c>
      <c r="W47">
        <v>15.84</v>
      </c>
      <c r="X47">
        <v>15.83</v>
      </c>
      <c r="Y47">
        <v>16.39</v>
      </c>
      <c r="Z47">
        <v>16.27</v>
      </c>
      <c r="AA47">
        <v>16.02</v>
      </c>
      <c r="AB47">
        <v>16</v>
      </c>
      <c r="AC47">
        <v>16.07</v>
      </c>
      <c r="AD47">
        <v>16.12</v>
      </c>
      <c r="AE47">
        <v>16.25</v>
      </c>
      <c r="AF47">
        <v>15.7</v>
      </c>
      <c r="AG47">
        <v>15.85</v>
      </c>
      <c r="AH47">
        <v>15.91</v>
      </c>
      <c r="AI47">
        <v>15.9</v>
      </c>
      <c r="AJ47">
        <v>15.73</v>
      </c>
      <c r="AK47">
        <v>15.7</v>
      </c>
      <c r="AL47">
        <v>15.74</v>
      </c>
      <c r="AM47">
        <v>15.61</v>
      </c>
      <c r="AN47">
        <v>15.26</v>
      </c>
      <c r="AO47">
        <v>15</v>
      </c>
      <c r="AP47">
        <v>14.96</v>
      </c>
      <c r="AQ47">
        <v>14.99</v>
      </c>
      <c r="AR47">
        <v>15.1</v>
      </c>
      <c r="AS47">
        <v>15.14</v>
      </c>
      <c r="AT47">
        <v>15.08</v>
      </c>
      <c r="AU47">
        <v>14.85</v>
      </c>
      <c r="AV47">
        <v>14.81</v>
      </c>
      <c r="AW47">
        <v>14.68</v>
      </c>
      <c r="AX47">
        <v>14.83</v>
      </c>
      <c r="AY47">
        <v>14.89</v>
      </c>
      <c r="AZ47">
        <v>14.9</v>
      </c>
      <c r="BA47">
        <v>14.94</v>
      </c>
      <c r="BB47">
        <v>14.9</v>
      </c>
      <c r="BC47">
        <v>15.06</v>
      </c>
      <c r="BD47">
        <v>15.49</v>
      </c>
      <c r="BE47">
        <v>14.72</v>
      </c>
      <c r="BF47">
        <v>15.09</v>
      </c>
      <c r="BG47">
        <v>15.02</v>
      </c>
      <c r="BH47">
        <v>14.99</v>
      </c>
      <c r="BI47">
        <v>14.74</v>
      </c>
      <c r="BJ47">
        <v>15.11</v>
      </c>
      <c r="BK47">
        <v>15.08</v>
      </c>
      <c r="BL47">
        <v>15.16</v>
      </c>
      <c r="BM47">
        <v>15.14</v>
      </c>
      <c r="BN47">
        <v>15.54</v>
      </c>
      <c r="BO47">
        <v>15.75</v>
      </c>
      <c r="BP47">
        <v>15.71</v>
      </c>
      <c r="BQ47">
        <v>15.53</v>
      </c>
      <c r="BR47">
        <v>16.11</v>
      </c>
      <c r="BS47">
        <v>16.25</v>
      </c>
      <c r="BT47">
        <v>15.26</v>
      </c>
      <c r="BU47">
        <v>15.51</v>
      </c>
      <c r="BV47">
        <v>16.010000000000002</v>
      </c>
      <c r="BW47">
        <v>16.190000000000001</v>
      </c>
      <c r="BX47">
        <v>16.36</v>
      </c>
      <c r="BY47">
        <v>16.78</v>
      </c>
      <c r="BZ47">
        <v>16.940000000000001</v>
      </c>
    </row>
    <row r="48" spans="1:89" x14ac:dyDescent="0.25">
      <c r="A48" t="s">
        <v>96</v>
      </c>
      <c r="B48" s="2">
        <v>42691</v>
      </c>
      <c r="C48" s="2">
        <v>42796</v>
      </c>
      <c r="D48">
        <v>0.68069999999999997</v>
      </c>
      <c r="E48">
        <v>2</v>
      </c>
      <c r="F48">
        <v>2</v>
      </c>
      <c r="G48">
        <v>3.3783783783784258E-3</v>
      </c>
      <c r="H48">
        <v>3</v>
      </c>
      <c r="I48">
        <v>6.7567567567566129E-4</v>
      </c>
      <c r="J48">
        <v>64</v>
      </c>
      <c r="K48">
        <v>0.1</v>
      </c>
      <c r="M48" s="23">
        <f t="shared" si="0"/>
        <v>0.10778443113772465</v>
      </c>
      <c r="N48" s="23">
        <v>2.5167250716788759E-2</v>
      </c>
      <c r="O48" s="23">
        <f t="shared" si="1"/>
        <v>-2.8955898466033581E-2</v>
      </c>
      <c r="P48" s="23">
        <f t="shared" si="2"/>
        <v>7.1856287425149767E-2</v>
      </c>
      <c r="Q48" s="23">
        <f t="shared" si="3"/>
        <v>-3.2432432432432462E-2</v>
      </c>
      <c r="R48" s="23"/>
      <c r="S48">
        <v>13.36</v>
      </c>
      <c r="T48">
        <v>14.8</v>
      </c>
      <c r="U48">
        <v>14.75</v>
      </c>
      <c r="V48">
        <v>14.81</v>
      </c>
      <c r="W48">
        <v>14.69</v>
      </c>
      <c r="X48">
        <v>14.66</v>
      </c>
      <c r="Y48">
        <v>14.48</v>
      </c>
      <c r="Z48">
        <v>14.38</v>
      </c>
      <c r="AA48">
        <v>14.34</v>
      </c>
      <c r="AB48">
        <v>13.98</v>
      </c>
      <c r="AC48">
        <v>14.02</v>
      </c>
      <c r="AD48">
        <v>14.03</v>
      </c>
      <c r="AE48">
        <v>14.06</v>
      </c>
      <c r="AF48">
        <v>14.37</v>
      </c>
      <c r="AG48">
        <v>14.25</v>
      </c>
      <c r="AH48">
        <v>14.35</v>
      </c>
      <c r="AI48">
        <v>14.17</v>
      </c>
      <c r="AJ48">
        <v>14.31</v>
      </c>
      <c r="AK48">
        <v>14.26</v>
      </c>
      <c r="AL48">
        <v>14.49</v>
      </c>
      <c r="AM48">
        <v>14.32</v>
      </c>
      <c r="AN48">
        <v>14.2</v>
      </c>
      <c r="AO48">
        <v>14.34</v>
      </c>
      <c r="AP48">
        <v>14.38</v>
      </c>
      <c r="AQ48">
        <v>14.29</v>
      </c>
      <c r="AR48">
        <v>14.32</v>
      </c>
      <c r="AS48">
        <v>14.34</v>
      </c>
      <c r="AT48">
        <v>14.14</v>
      </c>
      <c r="AU48">
        <v>14.11</v>
      </c>
      <c r="AV48">
        <v>13.87</v>
      </c>
      <c r="AW48">
        <v>14.05</v>
      </c>
      <c r="AX48">
        <v>14.24</v>
      </c>
      <c r="AY48">
        <v>14.04</v>
      </c>
      <c r="AZ48">
        <v>14.18</v>
      </c>
      <c r="BA48">
        <v>14.37</v>
      </c>
      <c r="BB48">
        <v>14.56</v>
      </c>
      <c r="BC48">
        <v>14.54</v>
      </c>
      <c r="BD48">
        <v>14.42</v>
      </c>
      <c r="BE48">
        <v>14.47</v>
      </c>
      <c r="BF48">
        <v>14.22</v>
      </c>
      <c r="BG48">
        <v>14.21</v>
      </c>
      <c r="BH48">
        <v>14.1</v>
      </c>
      <c r="BI48">
        <v>14.11</v>
      </c>
      <c r="BJ48">
        <v>13.95</v>
      </c>
      <c r="BK48">
        <v>14.51</v>
      </c>
      <c r="BL48">
        <v>15.26</v>
      </c>
      <c r="BM48">
        <v>15.12</v>
      </c>
      <c r="BN48">
        <v>15.09</v>
      </c>
      <c r="BO48">
        <v>14.91</v>
      </c>
      <c r="BP48">
        <v>14.87</v>
      </c>
      <c r="BQ48">
        <v>15.33</v>
      </c>
      <c r="BR48">
        <v>15.39</v>
      </c>
      <c r="BS48">
        <v>15.72</v>
      </c>
      <c r="BT48">
        <v>15.76</v>
      </c>
      <c r="BU48">
        <v>15.72</v>
      </c>
      <c r="BV48">
        <v>15.675000000000001</v>
      </c>
      <c r="BW48">
        <v>15.66</v>
      </c>
      <c r="BX48">
        <v>15.48</v>
      </c>
      <c r="BY48">
        <v>15.68</v>
      </c>
      <c r="BZ48">
        <v>15.58</v>
      </c>
      <c r="CA48">
        <v>15.81</v>
      </c>
      <c r="CB48">
        <v>15.79</v>
      </c>
      <c r="CC48">
        <v>15.81</v>
      </c>
      <c r="CD48">
        <v>16.21</v>
      </c>
      <c r="CE48">
        <v>16.28</v>
      </c>
      <c r="CF48">
        <v>16.010000000000002</v>
      </c>
      <c r="CG48">
        <v>16.010000000000002</v>
      </c>
      <c r="CH48">
        <v>16.02</v>
      </c>
      <c r="CI48">
        <v>15.6</v>
      </c>
      <c r="CJ48">
        <v>15.93</v>
      </c>
      <c r="CK48">
        <v>15.85</v>
      </c>
    </row>
    <row r="49" spans="1:86" x14ac:dyDescent="0.25">
      <c r="A49" t="s">
        <v>98</v>
      </c>
      <c r="B49" s="2">
        <v>42773</v>
      </c>
      <c r="C49" s="2">
        <v>42864</v>
      </c>
      <c r="D49">
        <v>0.15890000000000001</v>
      </c>
      <c r="E49">
        <v>2</v>
      </c>
      <c r="F49">
        <v>4</v>
      </c>
      <c r="G49">
        <v>4.2547425474254753E-2</v>
      </c>
      <c r="H49">
        <v>18</v>
      </c>
      <c r="I49">
        <v>1.626016260162663E-3</v>
      </c>
      <c r="J49">
        <v>55</v>
      </c>
      <c r="K49">
        <v>3.9972899728997327E-2</v>
      </c>
      <c r="M49" s="23">
        <f t="shared" si="0"/>
        <v>6.0040218328066539E-2</v>
      </c>
      <c r="N49" s="23">
        <v>2.5534132360604578E-2</v>
      </c>
      <c r="O49" s="23">
        <f t="shared" si="1"/>
        <v>3.7234266787112377E-2</v>
      </c>
      <c r="P49" s="23">
        <f t="shared" si="2"/>
        <v>5.6162022407354156E-2</v>
      </c>
      <c r="Q49" s="23">
        <f t="shared" si="3"/>
        <v>-3.6585365853658001E-3</v>
      </c>
      <c r="R49" s="23"/>
      <c r="S49">
        <v>34.81</v>
      </c>
      <c r="T49">
        <v>36.9</v>
      </c>
      <c r="U49">
        <v>35.465000000000003</v>
      </c>
      <c r="V49">
        <v>35.450000000000003</v>
      </c>
      <c r="W49">
        <v>35.33</v>
      </c>
      <c r="X49">
        <v>35.39</v>
      </c>
      <c r="Y49">
        <v>35.950000000000003</v>
      </c>
      <c r="Z49">
        <v>35.854999999999997</v>
      </c>
      <c r="AA49">
        <v>35.840000000000003</v>
      </c>
      <c r="AB49">
        <v>36.24</v>
      </c>
      <c r="AC49">
        <v>36.520000000000003</v>
      </c>
      <c r="AD49">
        <v>36.354999999999997</v>
      </c>
      <c r="AE49">
        <v>36.414999999999999</v>
      </c>
      <c r="AF49">
        <v>36.564999999999998</v>
      </c>
      <c r="AG49">
        <v>36.26</v>
      </c>
      <c r="AH49">
        <v>36.82</v>
      </c>
      <c r="AI49">
        <v>36.505000000000003</v>
      </c>
      <c r="AJ49">
        <v>36.65</v>
      </c>
      <c r="AK49">
        <v>36.96</v>
      </c>
      <c r="AL49">
        <v>36.92</v>
      </c>
      <c r="AM49">
        <v>36.765000000000001</v>
      </c>
      <c r="AN49">
        <v>36.74</v>
      </c>
      <c r="AO49">
        <v>36.975000000000001</v>
      </c>
      <c r="AP49">
        <v>37.25</v>
      </c>
      <c r="AQ49">
        <v>36.994999999999997</v>
      </c>
      <c r="AR49">
        <v>37.26</v>
      </c>
      <c r="AS49">
        <v>37.06</v>
      </c>
      <c r="AT49">
        <v>37.14</v>
      </c>
      <c r="AU49">
        <v>37.174999999999997</v>
      </c>
      <c r="AV49">
        <v>36.17</v>
      </c>
      <c r="AW49">
        <v>36.75</v>
      </c>
      <c r="AX49">
        <v>36.375</v>
      </c>
      <c r="AY49">
        <v>36.575000000000003</v>
      </c>
      <c r="AZ49">
        <v>36.409999999999997</v>
      </c>
      <c r="BA49">
        <v>36.75</v>
      </c>
      <c r="BB49">
        <v>36.840000000000003</v>
      </c>
      <c r="BC49">
        <v>36.94</v>
      </c>
      <c r="BD49">
        <v>36.89</v>
      </c>
      <c r="BE49">
        <v>36.604999999999997</v>
      </c>
      <c r="BF49">
        <v>36.725000000000001</v>
      </c>
      <c r="BG49">
        <v>36.51</v>
      </c>
      <c r="BH49">
        <v>36.76</v>
      </c>
      <c r="BI49">
        <v>37.03</v>
      </c>
      <c r="BJ49">
        <v>36.704999999999998</v>
      </c>
      <c r="BK49">
        <v>36.33</v>
      </c>
      <c r="BL49">
        <v>36.075000000000003</v>
      </c>
      <c r="BM49">
        <v>36.119999999999997</v>
      </c>
      <c r="BN49">
        <v>36.51</v>
      </c>
      <c r="BO49">
        <v>37.064999999999998</v>
      </c>
      <c r="BP49">
        <v>37.43</v>
      </c>
      <c r="BQ49">
        <v>37.814999999999998</v>
      </c>
      <c r="BR49">
        <v>37.215000000000003</v>
      </c>
      <c r="BS49">
        <v>37.975000000000001</v>
      </c>
      <c r="BT49">
        <v>38.365000000000002</v>
      </c>
      <c r="BU49">
        <v>38.075000000000003</v>
      </c>
      <c r="BV49">
        <v>38.375</v>
      </c>
      <c r="BW49">
        <v>37.79</v>
      </c>
      <c r="BX49">
        <v>38.08</v>
      </c>
      <c r="BY49">
        <v>37.844999999999999</v>
      </c>
      <c r="BZ49">
        <v>37.625</v>
      </c>
      <c r="CA49">
        <v>37.505000000000003</v>
      </c>
      <c r="CB49">
        <v>37.585000000000001</v>
      </c>
      <c r="CC49">
        <v>37.729999999999997</v>
      </c>
      <c r="CD49">
        <v>38.225000000000001</v>
      </c>
    </row>
    <row r="50" spans="1:86" x14ac:dyDescent="0.25">
      <c r="A50" t="s">
        <v>98</v>
      </c>
      <c r="B50" s="2">
        <v>42590</v>
      </c>
      <c r="C50" s="2">
        <v>42681</v>
      </c>
      <c r="D50">
        <v>0.11700000000000001</v>
      </c>
      <c r="E50">
        <v>2</v>
      </c>
      <c r="F50">
        <v>2</v>
      </c>
      <c r="G50">
        <v>4.6181758205509011E-3</v>
      </c>
      <c r="H50">
        <v>18</v>
      </c>
      <c r="I50">
        <v>3.5790862609269253E-2</v>
      </c>
      <c r="J50">
        <v>18</v>
      </c>
      <c r="K50">
        <v>3.5790862609269253E-2</v>
      </c>
      <c r="M50" s="23">
        <f t="shared" si="0"/>
        <v>7.063393960798163E-2</v>
      </c>
      <c r="N50" s="23">
        <v>2.3645320197044351E-2</v>
      </c>
      <c r="O50" s="23">
        <f t="shared" si="1"/>
        <v>3.1521245298112219E-2</v>
      </c>
      <c r="P50" s="23">
        <f t="shared" si="2"/>
        <v>9.959385484725411E-2</v>
      </c>
      <c r="Q50" s="23">
        <f t="shared" si="3"/>
        <v>2.7049315520369464E-2</v>
      </c>
      <c r="R50" s="23"/>
      <c r="S50">
        <v>28.315000000000001</v>
      </c>
      <c r="T50">
        <v>30.315000000000001</v>
      </c>
      <c r="U50">
        <v>30.175000000000001</v>
      </c>
      <c r="V50">
        <v>30.385000000000002</v>
      </c>
      <c r="W50">
        <v>30.254999999999999</v>
      </c>
      <c r="X50">
        <v>30.605</v>
      </c>
      <c r="Y50">
        <v>30.414999999999999</v>
      </c>
      <c r="Z50">
        <v>30.475000000000001</v>
      </c>
      <c r="AA50">
        <v>30.614999999999998</v>
      </c>
      <c r="AB50">
        <v>30.65</v>
      </c>
      <c r="AC50">
        <v>30.635000000000002</v>
      </c>
      <c r="AD50">
        <v>30.7</v>
      </c>
      <c r="AE50">
        <v>30.51</v>
      </c>
      <c r="AF50">
        <v>30.565000000000001</v>
      </c>
      <c r="AG50">
        <v>30.79</v>
      </c>
      <c r="AH50">
        <v>30.8</v>
      </c>
      <c r="AI50">
        <v>30.715</v>
      </c>
      <c r="AJ50">
        <v>30.954999999999998</v>
      </c>
      <c r="AK50">
        <v>31.4</v>
      </c>
      <c r="AL50">
        <v>31.344999999999999</v>
      </c>
      <c r="AM50">
        <v>31.135000000000002</v>
      </c>
      <c r="AN50">
        <v>30.39</v>
      </c>
      <c r="AO50">
        <v>30.33</v>
      </c>
      <c r="AP50">
        <v>29.26</v>
      </c>
      <c r="AQ50">
        <v>29.93</v>
      </c>
      <c r="AR50">
        <v>29.565000000000001</v>
      </c>
      <c r="AS50">
        <v>29.704999999999998</v>
      </c>
      <c r="AT50">
        <v>30.22</v>
      </c>
      <c r="AU50">
        <v>30.155000000000001</v>
      </c>
      <c r="AV50">
        <v>30.295000000000002</v>
      </c>
      <c r="AW50">
        <v>30.1</v>
      </c>
      <c r="AX50">
        <v>30.56</v>
      </c>
      <c r="AY50">
        <v>30.59</v>
      </c>
      <c r="AZ50">
        <v>30.32</v>
      </c>
      <c r="BA50">
        <v>30.234999999999999</v>
      </c>
      <c r="BB50">
        <v>30.66</v>
      </c>
      <c r="BC50">
        <v>30.824999999999999</v>
      </c>
      <c r="BD50">
        <v>30.984999999999999</v>
      </c>
      <c r="BE50">
        <v>31.07</v>
      </c>
      <c r="BF50">
        <v>30.91</v>
      </c>
      <c r="BG50">
        <v>30.66</v>
      </c>
      <c r="BH50">
        <v>31.06</v>
      </c>
      <c r="BI50">
        <v>31.29</v>
      </c>
      <c r="BJ50">
        <v>31.03</v>
      </c>
      <c r="BK50">
        <v>30.655000000000001</v>
      </c>
      <c r="BL50">
        <v>29.844999999999999</v>
      </c>
      <c r="BM50">
        <v>29.5</v>
      </c>
      <c r="BN50">
        <v>29.204999999999998</v>
      </c>
      <c r="BO50">
        <v>29.5</v>
      </c>
      <c r="BP50">
        <v>29.35</v>
      </c>
      <c r="BQ50">
        <v>29.43</v>
      </c>
      <c r="BR50">
        <v>30.004999999999999</v>
      </c>
      <c r="BS50">
        <v>29.855</v>
      </c>
      <c r="BT50">
        <v>29.75</v>
      </c>
      <c r="BU50">
        <v>30.32</v>
      </c>
      <c r="BV50">
        <v>30.454999999999998</v>
      </c>
      <c r="BW50">
        <v>30.274999999999999</v>
      </c>
      <c r="BX50">
        <v>30.18</v>
      </c>
      <c r="BY50">
        <v>30.15</v>
      </c>
      <c r="BZ50">
        <v>30.274999999999999</v>
      </c>
      <c r="CA50">
        <v>30.09</v>
      </c>
      <c r="CB50">
        <v>29.93</v>
      </c>
      <c r="CC50">
        <v>29.815000000000001</v>
      </c>
      <c r="CD50">
        <v>30.11</v>
      </c>
      <c r="CE50">
        <v>31.114999999999998</v>
      </c>
    </row>
    <row r="51" spans="1:86" x14ac:dyDescent="0.25">
      <c r="A51" t="s">
        <v>99</v>
      </c>
      <c r="B51" s="2">
        <v>44600</v>
      </c>
      <c r="C51" s="2">
        <v>44691</v>
      </c>
      <c r="D51">
        <v>0.66670000000000007</v>
      </c>
      <c r="E51">
        <v>3</v>
      </c>
      <c r="F51">
        <v>10</v>
      </c>
      <c r="G51">
        <v>0.15877192982456129</v>
      </c>
      <c r="H51">
        <v>16</v>
      </c>
      <c r="I51">
        <v>9.6140350877192929E-2</v>
      </c>
      <c r="J51">
        <v>32</v>
      </c>
      <c r="K51">
        <v>0.38491228070175437</v>
      </c>
      <c r="M51" s="23">
        <f t="shared" si="0"/>
        <v>1.6949152542372933E-2</v>
      </c>
      <c r="N51" s="23">
        <v>1.7884240190765292E-2</v>
      </c>
      <c r="O51" s="23">
        <f t="shared" si="1"/>
        <v>0.15053554939981528</v>
      </c>
      <c r="P51" s="23">
        <f t="shared" si="2"/>
        <v>3.7466547725245346E-2</v>
      </c>
      <c r="Q51" s="23">
        <f t="shared" si="3"/>
        <v>2.0175438596491204E-2</v>
      </c>
      <c r="R51" s="23"/>
      <c r="S51">
        <v>56.05</v>
      </c>
      <c r="T51">
        <v>57</v>
      </c>
      <c r="U51">
        <v>57.79</v>
      </c>
      <c r="V51">
        <v>53.48</v>
      </c>
      <c r="W51">
        <v>54.47</v>
      </c>
      <c r="X51">
        <v>55.17</v>
      </c>
      <c r="Y51">
        <v>52.93</v>
      </c>
      <c r="Z51">
        <v>48.95</v>
      </c>
      <c r="AA51">
        <v>49.71</v>
      </c>
      <c r="AB51">
        <v>49.33</v>
      </c>
      <c r="AC51">
        <v>47.95</v>
      </c>
      <c r="AD51">
        <v>54.8</v>
      </c>
      <c r="AE51">
        <v>57.03</v>
      </c>
      <c r="AF51">
        <v>60.78</v>
      </c>
      <c r="AG51">
        <v>58.22</v>
      </c>
      <c r="AH51">
        <v>59.6</v>
      </c>
      <c r="AI51">
        <v>62.48</v>
      </c>
      <c r="AJ51">
        <v>60.69</v>
      </c>
      <c r="AK51">
        <v>55.79</v>
      </c>
      <c r="AL51">
        <v>56.44</v>
      </c>
      <c r="AM51">
        <v>58.15</v>
      </c>
      <c r="AN51">
        <v>58.88</v>
      </c>
      <c r="AO51">
        <v>58.46</v>
      </c>
      <c r="AP51">
        <v>58.41</v>
      </c>
      <c r="AQ51">
        <v>65.790000000000006</v>
      </c>
      <c r="AR51">
        <v>70.260000000000005</v>
      </c>
      <c r="AS51">
        <v>71.91</v>
      </c>
      <c r="AT51">
        <v>76.78</v>
      </c>
      <c r="AU51">
        <v>72.47</v>
      </c>
      <c r="AV51">
        <v>73.88</v>
      </c>
      <c r="AW51">
        <v>70.09</v>
      </c>
      <c r="AX51">
        <v>76.22</v>
      </c>
      <c r="AY51">
        <v>78.94</v>
      </c>
      <c r="AZ51">
        <v>73.900000000000006</v>
      </c>
      <c r="BA51">
        <v>74.63</v>
      </c>
      <c r="BB51">
        <v>67.02</v>
      </c>
      <c r="BC51">
        <v>62.42</v>
      </c>
      <c r="BD51">
        <v>60.74</v>
      </c>
      <c r="BE51">
        <v>62.29</v>
      </c>
      <c r="BF51">
        <v>58.4</v>
      </c>
      <c r="BG51">
        <v>56.9</v>
      </c>
      <c r="BH51">
        <v>56.19</v>
      </c>
      <c r="BI51">
        <v>54.75</v>
      </c>
      <c r="BJ51">
        <v>54.04</v>
      </c>
      <c r="BK51">
        <v>53.29</v>
      </c>
      <c r="BL51">
        <v>54.83</v>
      </c>
      <c r="BM51">
        <v>52.1</v>
      </c>
      <c r="BN51">
        <v>52.65</v>
      </c>
      <c r="BO51">
        <v>52.89</v>
      </c>
      <c r="BP51">
        <v>53.19</v>
      </c>
      <c r="BQ51">
        <v>52.04</v>
      </c>
      <c r="BR51">
        <v>50.74</v>
      </c>
      <c r="BS51">
        <v>52.72</v>
      </c>
      <c r="BT51">
        <v>49.5</v>
      </c>
      <c r="BU51">
        <v>51.64</v>
      </c>
      <c r="BV51">
        <v>54.06</v>
      </c>
      <c r="BW51">
        <v>52.29</v>
      </c>
      <c r="BX51">
        <v>53.77</v>
      </c>
      <c r="BY51">
        <v>54.18</v>
      </c>
      <c r="BZ51">
        <v>56.51</v>
      </c>
      <c r="CA51">
        <v>54.93</v>
      </c>
      <c r="CB51">
        <v>56.37</v>
      </c>
      <c r="CC51">
        <v>52.28</v>
      </c>
      <c r="CD51">
        <v>52.73</v>
      </c>
    </row>
    <row r="52" spans="1:86" x14ac:dyDescent="0.25">
      <c r="A52" t="s">
        <v>100</v>
      </c>
      <c r="B52" s="2">
        <v>44865</v>
      </c>
      <c r="C52" s="2">
        <v>44963</v>
      </c>
      <c r="D52">
        <v>0.1027</v>
      </c>
      <c r="E52">
        <v>2</v>
      </c>
      <c r="F52">
        <v>3</v>
      </c>
      <c r="G52">
        <v>4.1302235179786269E-2</v>
      </c>
      <c r="H52">
        <v>9</v>
      </c>
      <c r="I52">
        <v>0.21558147068351141</v>
      </c>
      <c r="J52">
        <v>64</v>
      </c>
      <c r="K52">
        <v>0.33009394233884032</v>
      </c>
      <c r="M52" s="23">
        <f t="shared" si="0"/>
        <v>5.0463942699007372E-3</v>
      </c>
      <c r="N52" s="23">
        <v>6.1919504643961534E-3</v>
      </c>
      <c r="O52" s="23">
        <f t="shared" si="1"/>
        <v>0.17903766161932402</v>
      </c>
      <c r="P52" s="23">
        <f t="shared" si="2"/>
        <v>0.1512290411850887</v>
      </c>
      <c r="Q52" s="23">
        <f t="shared" si="3"/>
        <v>0.14544865565273724</v>
      </c>
      <c r="R52" s="23"/>
      <c r="S52">
        <v>61.43</v>
      </c>
      <c r="T52">
        <v>61.74</v>
      </c>
      <c r="U52">
        <v>60.11</v>
      </c>
      <c r="V52">
        <v>59.19</v>
      </c>
      <c r="W52">
        <v>63.19</v>
      </c>
      <c r="X52">
        <v>65.47</v>
      </c>
      <c r="Y52">
        <v>67.09</v>
      </c>
      <c r="Z52">
        <v>63.83</v>
      </c>
      <c r="AA52">
        <v>72.790000000000006</v>
      </c>
      <c r="AB52">
        <v>75.05</v>
      </c>
      <c r="AC52">
        <v>72.83</v>
      </c>
      <c r="AD52">
        <v>74.3</v>
      </c>
      <c r="AE52">
        <v>70.290000000000006</v>
      </c>
      <c r="AF52">
        <v>71.11</v>
      </c>
      <c r="AG52">
        <v>72.459999999999994</v>
      </c>
      <c r="AH52">
        <v>71.150000000000006</v>
      </c>
      <c r="AI52">
        <v>73.739999999999995</v>
      </c>
      <c r="AJ52">
        <v>74</v>
      </c>
      <c r="AK52">
        <v>73.400000000000006</v>
      </c>
      <c r="AL52">
        <v>69.959999999999994</v>
      </c>
      <c r="AM52">
        <v>70.72</v>
      </c>
      <c r="AN52">
        <v>75.2</v>
      </c>
      <c r="AO52">
        <v>73.989999999999995</v>
      </c>
      <c r="AP52">
        <v>73.040000000000006</v>
      </c>
      <c r="AQ52">
        <v>71.569999999999993</v>
      </c>
      <c r="AR52">
        <v>69.739999999999995</v>
      </c>
      <c r="AS52">
        <v>70.14</v>
      </c>
      <c r="AT52">
        <v>72.16</v>
      </c>
      <c r="AU52">
        <v>70.53</v>
      </c>
      <c r="AV52">
        <v>70.989999999999995</v>
      </c>
      <c r="AW52">
        <v>71.56</v>
      </c>
      <c r="AX52">
        <v>67.59</v>
      </c>
      <c r="AY52">
        <v>64.260000000000005</v>
      </c>
      <c r="AZ52">
        <v>65.38</v>
      </c>
      <c r="BA52">
        <v>64.150000000000006</v>
      </c>
      <c r="BB52">
        <v>64.03</v>
      </c>
      <c r="BC52">
        <v>65.040000000000006</v>
      </c>
      <c r="BD52">
        <v>62.12</v>
      </c>
      <c r="BE52">
        <v>62.39</v>
      </c>
      <c r="BF52">
        <v>61.36</v>
      </c>
      <c r="BG52">
        <v>60.28</v>
      </c>
      <c r="BH52">
        <v>62.71</v>
      </c>
      <c r="BI52">
        <v>62.37</v>
      </c>
      <c r="BJ52">
        <v>61.61</v>
      </c>
      <c r="BK52">
        <v>62.2</v>
      </c>
      <c r="BL52">
        <v>59.74</v>
      </c>
      <c r="BM52">
        <v>62.47</v>
      </c>
      <c r="BN52">
        <v>64.650000000000006</v>
      </c>
      <c r="BO52">
        <v>64.27</v>
      </c>
      <c r="BP52">
        <v>64.63</v>
      </c>
      <c r="BQ52">
        <v>64.930000000000007</v>
      </c>
      <c r="BR52">
        <v>65.150000000000006</v>
      </c>
      <c r="BS52">
        <v>65.87</v>
      </c>
      <c r="BT52">
        <v>66.33</v>
      </c>
      <c r="BU52">
        <v>63.49</v>
      </c>
      <c r="BV52">
        <v>66.260000000000005</v>
      </c>
      <c r="BW52">
        <v>70.8</v>
      </c>
      <c r="BX52">
        <v>70.08</v>
      </c>
      <c r="BY52">
        <v>71.81</v>
      </c>
      <c r="BZ52">
        <v>73.680000000000007</v>
      </c>
      <c r="CA52">
        <v>73.67</v>
      </c>
      <c r="CB52">
        <v>71.02</v>
      </c>
      <c r="CC52">
        <v>73.45</v>
      </c>
      <c r="CD52">
        <v>77.84</v>
      </c>
      <c r="CE52">
        <v>82.12</v>
      </c>
      <c r="CF52">
        <v>80.89</v>
      </c>
      <c r="CG52">
        <v>80.400000000000006</v>
      </c>
    </row>
    <row r="53" spans="1:86" x14ac:dyDescent="0.25">
      <c r="A53" t="s">
        <v>100</v>
      </c>
      <c r="B53" s="2">
        <v>44683</v>
      </c>
      <c r="C53" s="2">
        <v>44774</v>
      </c>
      <c r="D53">
        <v>0.15859999999999999</v>
      </c>
      <c r="E53">
        <v>3</v>
      </c>
      <c r="F53">
        <v>5</v>
      </c>
      <c r="G53">
        <v>0.1006901433374624</v>
      </c>
      <c r="H53">
        <v>19</v>
      </c>
      <c r="I53">
        <v>8.1932401344894754E-2</v>
      </c>
      <c r="J53">
        <v>61</v>
      </c>
      <c r="K53">
        <v>0.18173774553176439</v>
      </c>
      <c r="M53" s="23">
        <f t="shared" si="0"/>
        <v>1.6001438331535431E-2</v>
      </c>
      <c r="N53" s="23">
        <v>1.020408163265321E-2</v>
      </c>
      <c r="O53" s="23">
        <f t="shared" si="1"/>
        <v>0.15691373538652664</v>
      </c>
      <c r="P53" s="23">
        <f t="shared" si="2"/>
        <v>9.0974469615246356E-2</v>
      </c>
      <c r="Q53" s="23">
        <f t="shared" si="3"/>
        <v>7.379224915944084E-2</v>
      </c>
      <c r="R53" s="23"/>
      <c r="S53">
        <v>55.62</v>
      </c>
      <c r="T53">
        <v>56.51</v>
      </c>
      <c r="U53">
        <v>58.92</v>
      </c>
      <c r="V53">
        <v>55.23</v>
      </c>
      <c r="W53">
        <v>55.13</v>
      </c>
      <c r="X53">
        <v>50.82</v>
      </c>
      <c r="Y53">
        <v>53.87</v>
      </c>
      <c r="Z53">
        <v>51.77</v>
      </c>
      <c r="AA53">
        <v>52.98</v>
      </c>
      <c r="AB53">
        <v>56.18</v>
      </c>
      <c r="AC53">
        <v>55.15</v>
      </c>
      <c r="AD53">
        <v>58.5</v>
      </c>
      <c r="AE53">
        <v>55.83</v>
      </c>
      <c r="AF53">
        <v>56.07</v>
      </c>
      <c r="AG53">
        <v>56.46</v>
      </c>
      <c r="AH53">
        <v>55.89</v>
      </c>
      <c r="AI53">
        <v>54.5</v>
      </c>
      <c r="AJ53">
        <v>56.24</v>
      </c>
      <c r="AK53">
        <v>59.33</v>
      </c>
      <c r="AL53">
        <v>61.14</v>
      </c>
      <c r="AM53">
        <v>60.68</v>
      </c>
      <c r="AN53">
        <v>59.27</v>
      </c>
      <c r="AO53">
        <v>63.59</v>
      </c>
      <c r="AP53">
        <v>62.94</v>
      </c>
      <c r="AQ53">
        <v>66.010000000000005</v>
      </c>
      <c r="AR53">
        <v>65.48</v>
      </c>
      <c r="AS53">
        <v>63.81</v>
      </c>
      <c r="AT53">
        <v>62.66</v>
      </c>
      <c r="AU53">
        <v>60.14</v>
      </c>
      <c r="AV53">
        <v>56.07</v>
      </c>
      <c r="AW53">
        <v>56.65</v>
      </c>
      <c r="AX53">
        <v>58.04</v>
      </c>
      <c r="AY53">
        <v>53.46</v>
      </c>
      <c r="AZ53">
        <v>52.46</v>
      </c>
      <c r="BA53">
        <v>51.95</v>
      </c>
      <c r="BB53">
        <v>51.01</v>
      </c>
      <c r="BC53">
        <v>50.47</v>
      </c>
      <c r="BD53">
        <v>52.97</v>
      </c>
      <c r="BE53">
        <v>54.17</v>
      </c>
      <c r="BF53">
        <v>52.81</v>
      </c>
      <c r="BG53">
        <v>51.12</v>
      </c>
      <c r="BH53">
        <v>50.31</v>
      </c>
      <c r="BI53">
        <v>46.84</v>
      </c>
      <c r="BJ53">
        <v>47.3</v>
      </c>
      <c r="BK53">
        <v>47.61</v>
      </c>
      <c r="BL53">
        <v>52.01</v>
      </c>
      <c r="BM53">
        <v>53.47</v>
      </c>
      <c r="BN53">
        <v>52.6</v>
      </c>
      <c r="BO53">
        <v>52.77</v>
      </c>
      <c r="BP53">
        <v>52.48</v>
      </c>
      <c r="BQ53">
        <v>54.05</v>
      </c>
      <c r="BR53">
        <v>56.07</v>
      </c>
      <c r="BS53">
        <v>54.95</v>
      </c>
      <c r="BT53">
        <v>58.78</v>
      </c>
      <c r="BU53">
        <v>60.09</v>
      </c>
      <c r="BV53">
        <v>61.17</v>
      </c>
      <c r="BW53">
        <v>59.42</v>
      </c>
      <c r="BX53">
        <v>59.34</v>
      </c>
      <c r="BY53">
        <v>58.25</v>
      </c>
      <c r="BZ53">
        <v>62.51</v>
      </c>
      <c r="CA53">
        <v>64.56</v>
      </c>
      <c r="CB53">
        <v>66.78</v>
      </c>
      <c r="CC53">
        <v>63.66</v>
      </c>
    </row>
    <row r="54" spans="1:86" x14ac:dyDescent="0.25">
      <c r="A54" t="s">
        <v>100</v>
      </c>
      <c r="B54" s="2">
        <v>44501</v>
      </c>
      <c r="C54" s="2">
        <v>44599</v>
      </c>
      <c r="D54">
        <v>0.18529999999999999</v>
      </c>
      <c r="E54">
        <v>7</v>
      </c>
      <c r="F54">
        <v>7</v>
      </c>
      <c r="G54">
        <v>5.6002800140007051E-3</v>
      </c>
      <c r="H54">
        <v>13</v>
      </c>
      <c r="I54">
        <v>0.11060553027651381</v>
      </c>
      <c r="J54">
        <v>44</v>
      </c>
      <c r="K54">
        <v>0.24168708435421771</v>
      </c>
      <c r="M54" s="23">
        <f t="shared" si="0"/>
        <v>3.9098017821422047E-2</v>
      </c>
      <c r="N54" s="23">
        <v>2.6278742374472079E-2</v>
      </c>
      <c r="O54" s="23">
        <f t="shared" si="1"/>
        <v>8.0227208770309005E-2</v>
      </c>
      <c r="P54" s="23">
        <f t="shared" si="2"/>
        <v>0.11711220221858515</v>
      </c>
      <c r="Q54" s="23">
        <f t="shared" si="3"/>
        <v>7.5078753937696863E-2</v>
      </c>
      <c r="R54" s="23"/>
      <c r="S54">
        <v>54.99</v>
      </c>
      <c r="T54">
        <v>57.14</v>
      </c>
      <c r="U54">
        <v>57.85</v>
      </c>
      <c r="V54">
        <v>59.86</v>
      </c>
      <c r="W54">
        <v>59.13</v>
      </c>
      <c r="X54">
        <v>58.72</v>
      </c>
      <c r="Y54">
        <v>58.2</v>
      </c>
      <c r="Z54">
        <v>56.82</v>
      </c>
      <c r="AA54">
        <v>58.2</v>
      </c>
      <c r="AB54">
        <v>58.6</v>
      </c>
      <c r="AC54">
        <v>59.2</v>
      </c>
      <c r="AD54">
        <v>62.13</v>
      </c>
      <c r="AE54">
        <v>62.4</v>
      </c>
      <c r="AF54">
        <v>63.46</v>
      </c>
      <c r="AG54">
        <v>63.34</v>
      </c>
      <c r="AH54">
        <v>61.71</v>
      </c>
      <c r="AI54">
        <v>61.54</v>
      </c>
      <c r="AJ54">
        <v>62.37</v>
      </c>
      <c r="AK54">
        <v>60.3</v>
      </c>
      <c r="AL54">
        <v>63.02</v>
      </c>
      <c r="AM54">
        <v>61.43</v>
      </c>
      <c r="AN54">
        <v>61.7</v>
      </c>
      <c r="AO54">
        <v>62.54</v>
      </c>
      <c r="AP54">
        <v>64.05</v>
      </c>
      <c r="AQ54">
        <v>61.92</v>
      </c>
      <c r="AR54">
        <v>65.45</v>
      </c>
      <c r="AS54">
        <v>64.239999999999995</v>
      </c>
      <c r="AT54">
        <v>63.3</v>
      </c>
      <c r="AU54">
        <v>65.260000000000005</v>
      </c>
      <c r="AV54">
        <v>62.58</v>
      </c>
      <c r="AW54">
        <v>62.98</v>
      </c>
      <c r="AX54">
        <v>65.28</v>
      </c>
      <c r="AY54">
        <v>60.84</v>
      </c>
      <c r="AZ54">
        <v>61.99</v>
      </c>
      <c r="BA54">
        <v>60.94</v>
      </c>
      <c r="BB54">
        <v>64.790000000000006</v>
      </c>
      <c r="BC54">
        <v>65.53</v>
      </c>
      <c r="BD54">
        <v>66.760000000000005</v>
      </c>
      <c r="BE54">
        <v>69.78</v>
      </c>
      <c r="BF54">
        <v>68.319999999999993</v>
      </c>
      <c r="BG54">
        <v>68.930000000000007</v>
      </c>
      <c r="BH54">
        <v>67.61</v>
      </c>
      <c r="BI54">
        <v>67.92</v>
      </c>
      <c r="BJ54">
        <v>70.17</v>
      </c>
      <c r="BK54">
        <v>70.95</v>
      </c>
      <c r="BL54">
        <v>67.42</v>
      </c>
      <c r="BM54">
        <v>67.25</v>
      </c>
      <c r="BN54">
        <v>64.56</v>
      </c>
      <c r="BO54">
        <v>65.12</v>
      </c>
      <c r="BP54">
        <v>65.930000000000007</v>
      </c>
      <c r="BQ54">
        <v>66.489999999999995</v>
      </c>
      <c r="BR54">
        <v>64.64</v>
      </c>
      <c r="BS54">
        <v>66.2</v>
      </c>
      <c r="BT54">
        <v>63.03</v>
      </c>
      <c r="BU54">
        <v>59.01</v>
      </c>
      <c r="BV54">
        <v>55.54</v>
      </c>
      <c r="BW54">
        <v>54.73</v>
      </c>
      <c r="BX54">
        <v>55.34</v>
      </c>
      <c r="BY54">
        <v>53.32</v>
      </c>
      <c r="BZ54">
        <v>55.76</v>
      </c>
      <c r="CA54">
        <v>53.67</v>
      </c>
      <c r="CB54">
        <v>53.76</v>
      </c>
      <c r="CC54">
        <v>59</v>
      </c>
      <c r="CD54">
        <v>59.65</v>
      </c>
      <c r="CE54">
        <v>61.08</v>
      </c>
      <c r="CF54">
        <v>56.21</v>
      </c>
      <c r="CG54">
        <v>57.42</v>
      </c>
      <c r="CH54">
        <v>62.26</v>
      </c>
    </row>
    <row r="55" spans="1:86" x14ac:dyDescent="0.25">
      <c r="A55" t="s">
        <v>100</v>
      </c>
      <c r="B55" s="2">
        <v>44410</v>
      </c>
      <c r="C55" s="2">
        <v>44501</v>
      </c>
      <c r="D55">
        <v>0.28050000000000003</v>
      </c>
      <c r="E55">
        <v>3</v>
      </c>
      <c r="F55">
        <v>3</v>
      </c>
      <c r="G55">
        <v>1.234023799030415E-2</v>
      </c>
      <c r="H55">
        <v>19</v>
      </c>
      <c r="I55">
        <v>2.6443367122079651E-3</v>
      </c>
      <c r="J55">
        <v>64</v>
      </c>
      <c r="K55">
        <v>0.2117672983693257</v>
      </c>
      <c r="M55" s="23">
        <f t="shared" si="0"/>
        <v>3.9871677360220029E-2</v>
      </c>
      <c r="N55" s="23">
        <v>1.101398601398606E-2</v>
      </c>
      <c r="O55" s="23">
        <f t="shared" si="1"/>
        <v>9.7938936294483456E-3</v>
      </c>
      <c r="P55" s="23">
        <f t="shared" si="2"/>
        <v>3.7351054078826822E-2</v>
      </c>
      <c r="Q55" s="23">
        <f t="shared" si="3"/>
        <v>-2.4239753195240067E-3</v>
      </c>
      <c r="R55" s="23"/>
      <c r="S55">
        <v>43.64</v>
      </c>
      <c r="T55">
        <v>45.38</v>
      </c>
      <c r="U55">
        <v>45.67</v>
      </c>
      <c r="V55">
        <v>44.82</v>
      </c>
      <c r="W55">
        <v>45.28</v>
      </c>
      <c r="X55">
        <v>45.41</v>
      </c>
      <c r="Y55">
        <v>44.39</v>
      </c>
      <c r="Z55">
        <v>44.79</v>
      </c>
      <c r="AA55">
        <v>43.4</v>
      </c>
      <c r="AB55">
        <v>43.45</v>
      </c>
      <c r="AC55">
        <v>43.41</v>
      </c>
      <c r="AD55">
        <v>41.98</v>
      </c>
      <c r="AE55">
        <v>41.75</v>
      </c>
      <c r="AF55">
        <v>40.98</v>
      </c>
      <c r="AG55">
        <v>41.5</v>
      </c>
      <c r="AH55">
        <v>42.43</v>
      </c>
      <c r="AI55">
        <v>43.6</v>
      </c>
      <c r="AJ55">
        <v>43.51</v>
      </c>
      <c r="AK55">
        <v>44.03</v>
      </c>
      <c r="AL55">
        <v>45.5</v>
      </c>
      <c r="AM55">
        <v>45.27</v>
      </c>
      <c r="AN55">
        <v>44.36</v>
      </c>
      <c r="AO55">
        <v>44.68</v>
      </c>
      <c r="AP55">
        <v>45.4</v>
      </c>
      <c r="AQ55">
        <v>45.71</v>
      </c>
      <c r="AR55">
        <v>45.66</v>
      </c>
      <c r="AS55">
        <v>44.85</v>
      </c>
      <c r="AT55">
        <v>45.24</v>
      </c>
      <c r="AU55">
        <v>46.89</v>
      </c>
      <c r="AV55">
        <v>47.64</v>
      </c>
      <c r="AW55">
        <v>47.85</v>
      </c>
      <c r="AX55">
        <v>49.21</v>
      </c>
      <c r="AY55">
        <v>49.4</v>
      </c>
      <c r="AZ55">
        <v>48.89</v>
      </c>
      <c r="BA55">
        <v>47.67</v>
      </c>
      <c r="BB55">
        <v>47.68</v>
      </c>
      <c r="BC55">
        <v>48.6</v>
      </c>
      <c r="BD55">
        <v>49.36</v>
      </c>
      <c r="BE55">
        <v>49.29</v>
      </c>
      <c r="BF55">
        <v>49.48</v>
      </c>
      <c r="BG55">
        <v>47.33</v>
      </c>
      <c r="BH55">
        <v>45.84</v>
      </c>
      <c r="BI55">
        <v>45.77</v>
      </c>
      <c r="BJ55">
        <v>45.61</v>
      </c>
      <c r="BK55">
        <v>44.89</v>
      </c>
      <c r="BL55">
        <v>45.64</v>
      </c>
      <c r="BM55">
        <v>44.7</v>
      </c>
      <c r="BN55">
        <v>45.39</v>
      </c>
      <c r="BO55">
        <v>44.48</v>
      </c>
      <c r="BP55">
        <v>43.35</v>
      </c>
      <c r="BQ55">
        <v>42.35</v>
      </c>
      <c r="BR55">
        <v>41.9</v>
      </c>
      <c r="BS55">
        <v>43.01</v>
      </c>
      <c r="BT55">
        <v>43.33</v>
      </c>
      <c r="BU55">
        <v>44.16</v>
      </c>
      <c r="BV55">
        <v>44.95</v>
      </c>
      <c r="BW55">
        <v>45.56</v>
      </c>
      <c r="BX55">
        <v>46.32</v>
      </c>
      <c r="BY55">
        <v>45.97</v>
      </c>
      <c r="BZ55">
        <v>46.22</v>
      </c>
      <c r="CA55">
        <v>45.14</v>
      </c>
      <c r="CB55">
        <v>44.55</v>
      </c>
      <c r="CC55">
        <v>47.1</v>
      </c>
      <c r="CD55">
        <v>48.07</v>
      </c>
      <c r="CE55">
        <v>54.99</v>
      </c>
    </row>
    <row r="56" spans="1:86" x14ac:dyDescent="0.25">
      <c r="A56" t="s">
        <v>100</v>
      </c>
      <c r="B56" s="2">
        <v>44051</v>
      </c>
      <c r="C56" s="2">
        <v>44135</v>
      </c>
      <c r="D56">
        <v>5.3158000000000003</v>
      </c>
      <c r="E56">
        <v>3</v>
      </c>
      <c r="F56">
        <v>9</v>
      </c>
      <c r="G56">
        <v>5.7683641279855841E-2</v>
      </c>
      <c r="H56">
        <v>19</v>
      </c>
      <c r="I56">
        <v>2.208201892744472E-2</v>
      </c>
      <c r="J56">
        <v>44</v>
      </c>
      <c r="K56">
        <v>0.19468228931951331</v>
      </c>
      <c r="M56" s="23">
        <f t="shared" si="0"/>
        <v>1.2317518248175162E-2</v>
      </c>
      <c r="N56" s="23">
        <v>8.7571265678449334E-2</v>
      </c>
      <c r="O56" s="23">
        <f t="shared" si="1"/>
        <v>8.4931623138361791E-4</v>
      </c>
      <c r="P56" s="23">
        <f t="shared" si="2"/>
        <v>-4.5164233576642426E-2</v>
      </c>
      <c r="Q56" s="23">
        <f t="shared" si="3"/>
        <v>-5.6782334384858114E-2</v>
      </c>
      <c r="R56" s="23"/>
      <c r="S56">
        <v>21.92</v>
      </c>
      <c r="T56">
        <v>22.19</v>
      </c>
      <c r="U56">
        <v>22.38</v>
      </c>
      <c r="V56">
        <v>21.9</v>
      </c>
      <c r="W56">
        <v>22.04</v>
      </c>
      <c r="X56">
        <v>21.96</v>
      </c>
      <c r="Y56">
        <v>21.75</v>
      </c>
      <c r="Z56">
        <v>21.66</v>
      </c>
      <c r="AA56">
        <v>21.06</v>
      </c>
      <c r="AB56">
        <v>20.91</v>
      </c>
      <c r="AC56">
        <v>21.385000000000002</v>
      </c>
      <c r="AD56">
        <v>21.59</v>
      </c>
      <c r="AE56">
        <v>21.68</v>
      </c>
      <c r="AF56">
        <v>21.33</v>
      </c>
      <c r="AG56">
        <v>22.024999999999999</v>
      </c>
      <c r="AH56">
        <v>21.37</v>
      </c>
      <c r="AI56">
        <v>21.75</v>
      </c>
      <c r="AJ56">
        <v>22.38</v>
      </c>
      <c r="AK56">
        <v>21.45</v>
      </c>
      <c r="AL56">
        <v>22.68</v>
      </c>
      <c r="AM56">
        <v>20.93</v>
      </c>
      <c r="AN56">
        <v>21.82</v>
      </c>
      <c r="AO56">
        <v>21.52</v>
      </c>
      <c r="AP56">
        <v>21.574999999999999</v>
      </c>
      <c r="AQ56">
        <v>22.01</v>
      </c>
      <c r="AR56">
        <v>22.02</v>
      </c>
      <c r="AS56">
        <v>22.05</v>
      </c>
      <c r="AT56">
        <v>21.9</v>
      </c>
      <c r="AU56">
        <v>21.42</v>
      </c>
      <c r="AV56">
        <v>20.61</v>
      </c>
      <c r="AW56">
        <v>20.82</v>
      </c>
      <c r="AX56">
        <v>20.079999999999998</v>
      </c>
      <c r="AY56">
        <v>20.309999999999999</v>
      </c>
      <c r="AZ56">
        <v>20.49</v>
      </c>
      <c r="BA56">
        <v>21.725000000000001</v>
      </c>
      <c r="BB56">
        <v>21.78</v>
      </c>
      <c r="BC56">
        <v>21.69</v>
      </c>
      <c r="BD56">
        <v>22.91</v>
      </c>
      <c r="BE56">
        <v>22.44</v>
      </c>
      <c r="BF56">
        <v>23.15</v>
      </c>
      <c r="BG56">
        <v>22.89</v>
      </c>
      <c r="BH56">
        <v>23.35</v>
      </c>
      <c r="BI56">
        <v>26.04</v>
      </c>
      <c r="BJ56">
        <v>26.35</v>
      </c>
      <c r="BK56">
        <v>26.51</v>
      </c>
      <c r="BL56">
        <v>25.905000000000001</v>
      </c>
      <c r="BM56">
        <v>25.93</v>
      </c>
      <c r="BN56">
        <v>26.07</v>
      </c>
      <c r="BO56">
        <v>26.07</v>
      </c>
      <c r="BP56">
        <v>26.21</v>
      </c>
      <c r="BQ56">
        <v>26.1</v>
      </c>
      <c r="BR56">
        <v>25.53</v>
      </c>
      <c r="BS56">
        <v>25.92</v>
      </c>
      <c r="BT56">
        <v>26.16</v>
      </c>
      <c r="BU56">
        <v>25.55</v>
      </c>
      <c r="BV56">
        <v>25.17</v>
      </c>
      <c r="BW56">
        <v>24.54</v>
      </c>
      <c r="BX56">
        <v>25.19</v>
      </c>
      <c r="BY56">
        <v>25.09</v>
      </c>
    </row>
    <row r="57" spans="1:86" x14ac:dyDescent="0.25">
      <c r="A57" t="s">
        <v>100</v>
      </c>
      <c r="B57" s="2">
        <v>43401</v>
      </c>
      <c r="C57" s="2">
        <v>43497</v>
      </c>
      <c r="D57">
        <v>0.1265</v>
      </c>
      <c r="E57">
        <v>10</v>
      </c>
      <c r="F57">
        <v>10</v>
      </c>
      <c r="G57">
        <v>2.371072910492157E-3</v>
      </c>
      <c r="H57">
        <v>19</v>
      </c>
      <c r="I57">
        <v>0.1149970361588617</v>
      </c>
      <c r="J57">
        <v>64</v>
      </c>
      <c r="K57">
        <v>0.23295791345583869</v>
      </c>
      <c r="M57" s="23">
        <f t="shared" si="0"/>
        <v>6.0339409176618529E-2</v>
      </c>
      <c r="N57" s="23">
        <v>1.0958904109589E-2</v>
      </c>
      <c r="O57" s="23">
        <f t="shared" si="1"/>
        <v>8.8704409640442294E-2</v>
      </c>
      <c r="P57" s="23">
        <f t="shared" si="2"/>
        <v>0.15210559396605897</v>
      </c>
      <c r="Q57" s="23">
        <f t="shared" si="3"/>
        <v>8.6544161232957745E-2</v>
      </c>
      <c r="R57" s="23"/>
      <c r="S57">
        <v>15.91</v>
      </c>
      <c r="T57">
        <v>16.87</v>
      </c>
      <c r="U57">
        <v>17</v>
      </c>
      <c r="V57">
        <v>18.399999999999999</v>
      </c>
      <c r="W57">
        <v>18.11</v>
      </c>
      <c r="X57">
        <v>17.72</v>
      </c>
      <c r="Y57">
        <v>17.91</v>
      </c>
      <c r="Z57">
        <v>18.38</v>
      </c>
      <c r="AA57">
        <v>18.399999999999999</v>
      </c>
      <c r="AB57">
        <v>17.88</v>
      </c>
      <c r="AC57">
        <v>16.829999999999998</v>
      </c>
      <c r="AD57">
        <v>17.350000000000001</v>
      </c>
      <c r="AE57">
        <v>17.48</v>
      </c>
      <c r="AF57">
        <v>18.399999999999999</v>
      </c>
      <c r="AG57">
        <v>18.79</v>
      </c>
      <c r="AH57">
        <v>17.61</v>
      </c>
      <c r="AI57">
        <v>18.02</v>
      </c>
      <c r="AJ57">
        <v>18.579999999999998</v>
      </c>
      <c r="AK57">
        <v>18.670000000000002</v>
      </c>
      <c r="AL57">
        <v>18.809999999999999</v>
      </c>
      <c r="AM57">
        <v>18.329999999999998</v>
      </c>
      <c r="AN57">
        <v>18.87</v>
      </c>
      <c r="AO57">
        <v>18.5</v>
      </c>
      <c r="AP57">
        <v>19.18</v>
      </c>
      <c r="AQ57">
        <v>19.350000000000001</v>
      </c>
      <c r="AR57">
        <v>18.47</v>
      </c>
      <c r="AS57">
        <v>18.27</v>
      </c>
      <c r="AT57">
        <v>17.37</v>
      </c>
      <c r="AU57">
        <v>17.59</v>
      </c>
      <c r="AV57">
        <v>17.510000000000002</v>
      </c>
      <c r="AW57">
        <v>17.87</v>
      </c>
      <c r="AX57">
        <v>17.47</v>
      </c>
      <c r="AY57">
        <v>17.53</v>
      </c>
      <c r="AZ57">
        <v>17.32</v>
      </c>
      <c r="BA57">
        <v>17.73</v>
      </c>
      <c r="BB57">
        <v>16.43</v>
      </c>
      <c r="BC57">
        <v>16.100000000000001</v>
      </c>
      <c r="BD57">
        <v>15.48</v>
      </c>
      <c r="BE57">
        <v>15.06</v>
      </c>
      <c r="BF57">
        <v>16.16</v>
      </c>
      <c r="BG57">
        <v>16.170000000000002</v>
      </c>
      <c r="BH57">
        <v>16.329999999999998</v>
      </c>
      <c r="BI57">
        <v>16.510000000000002</v>
      </c>
      <c r="BJ57">
        <v>16.78</v>
      </c>
      <c r="BK57">
        <v>15.65</v>
      </c>
      <c r="BL57">
        <v>16.5</v>
      </c>
      <c r="BM57">
        <v>17</v>
      </c>
      <c r="BN57">
        <v>16.54</v>
      </c>
      <c r="BO57">
        <v>17.809999999999999</v>
      </c>
      <c r="BP57">
        <v>17.89</v>
      </c>
      <c r="BQ57">
        <v>18.489999999999998</v>
      </c>
      <c r="BR57">
        <v>17.71</v>
      </c>
      <c r="BS57">
        <v>17.84</v>
      </c>
      <c r="BT57">
        <v>17.63</v>
      </c>
      <c r="BU57">
        <v>17.82</v>
      </c>
      <c r="BV57">
        <v>18.41</v>
      </c>
      <c r="BW57">
        <v>17.760000000000002</v>
      </c>
      <c r="BX57">
        <v>17.61</v>
      </c>
      <c r="BY57">
        <v>18.989999999999998</v>
      </c>
      <c r="BZ57">
        <v>20.12</v>
      </c>
      <c r="CA57">
        <v>19.66</v>
      </c>
      <c r="CB57">
        <v>19.38</v>
      </c>
      <c r="CC57">
        <v>20.04</v>
      </c>
      <c r="CD57">
        <v>20.04</v>
      </c>
      <c r="CE57">
        <v>20.8</v>
      </c>
    </row>
    <row r="58" spans="1:86" x14ac:dyDescent="0.25">
      <c r="A58" t="s">
        <v>100</v>
      </c>
      <c r="B58" s="2">
        <v>42778</v>
      </c>
      <c r="C58" s="2">
        <v>42862</v>
      </c>
      <c r="D58">
        <v>0.25540000000000002</v>
      </c>
      <c r="E58">
        <v>10</v>
      </c>
      <c r="F58">
        <v>10</v>
      </c>
      <c r="G58">
        <v>1.1757021554539501E-2</v>
      </c>
      <c r="H58">
        <v>20</v>
      </c>
      <c r="I58">
        <v>2.6126714565642812E-3</v>
      </c>
      <c r="J58">
        <v>33</v>
      </c>
      <c r="K58">
        <v>1.1757021554539501E-2</v>
      </c>
      <c r="M58" s="23">
        <f t="shared" si="0"/>
        <v>2.4765729585006762E-2</v>
      </c>
      <c r="N58" s="23">
        <v>2.4337479718766861E-2</v>
      </c>
      <c r="O58" s="23">
        <f t="shared" si="1"/>
        <v>1.4200748220640116E-2</v>
      </c>
      <c r="P58" s="23">
        <f t="shared" si="2"/>
        <v>2.744310575635878E-2</v>
      </c>
      <c r="Q58" s="23">
        <f t="shared" si="3"/>
        <v>2.6126714565642812E-3</v>
      </c>
      <c r="R58" s="23"/>
      <c r="S58">
        <v>14.94</v>
      </c>
      <c r="T58">
        <v>15.31</v>
      </c>
      <c r="U58">
        <v>15.625</v>
      </c>
      <c r="V58">
        <v>15.53</v>
      </c>
      <c r="W58">
        <v>15.6</v>
      </c>
      <c r="X58">
        <v>15.98</v>
      </c>
      <c r="Y58">
        <v>16</v>
      </c>
      <c r="Z58">
        <v>15.62</v>
      </c>
      <c r="AA58">
        <v>15.33</v>
      </c>
      <c r="AB58">
        <v>15.53</v>
      </c>
      <c r="AC58">
        <v>15.13</v>
      </c>
      <c r="AD58">
        <v>15.33</v>
      </c>
      <c r="AE58">
        <v>15.16</v>
      </c>
      <c r="AF58">
        <v>15.21</v>
      </c>
      <c r="AG58">
        <v>15.26</v>
      </c>
      <c r="AH58">
        <v>15.29</v>
      </c>
      <c r="AI58">
        <v>15.03</v>
      </c>
      <c r="AJ58">
        <v>15.2</v>
      </c>
      <c r="AK58">
        <v>15.22</v>
      </c>
      <c r="AL58">
        <v>15.31</v>
      </c>
      <c r="AM58">
        <v>15.35</v>
      </c>
      <c r="AN58">
        <v>15.22</v>
      </c>
      <c r="AO58">
        <v>15.24</v>
      </c>
      <c r="AP58">
        <v>15.25</v>
      </c>
      <c r="AQ58">
        <v>15.25</v>
      </c>
      <c r="AR58">
        <v>14.66</v>
      </c>
      <c r="AS58">
        <v>14.91</v>
      </c>
      <c r="AT58">
        <v>14.96</v>
      </c>
      <c r="AU58">
        <v>15.18</v>
      </c>
      <c r="AV58">
        <v>15.01</v>
      </c>
      <c r="AW58">
        <v>15.29</v>
      </c>
      <c r="AX58">
        <v>15.18</v>
      </c>
      <c r="AY58">
        <v>15.42</v>
      </c>
      <c r="AZ58">
        <v>15.49</v>
      </c>
      <c r="BA58">
        <v>15.07</v>
      </c>
      <c r="BB58">
        <v>14.9</v>
      </c>
      <c r="BC58">
        <v>14.79</v>
      </c>
      <c r="BD58">
        <v>15.08</v>
      </c>
      <c r="BE58">
        <v>15.15</v>
      </c>
      <c r="BF58">
        <v>15.1</v>
      </c>
      <c r="BG58">
        <v>14.6</v>
      </c>
      <c r="BH58">
        <v>14.24</v>
      </c>
      <c r="BI58">
        <v>14.11</v>
      </c>
      <c r="BJ58">
        <v>14.28</v>
      </c>
      <c r="BK58">
        <v>14.45</v>
      </c>
      <c r="BL58">
        <v>14.5</v>
      </c>
      <c r="BM58">
        <v>14.83</v>
      </c>
      <c r="BN58">
        <v>14.19</v>
      </c>
      <c r="BO58">
        <v>14.65</v>
      </c>
      <c r="BP58">
        <v>14.52</v>
      </c>
      <c r="BQ58">
        <v>14.42</v>
      </c>
      <c r="BR58">
        <v>14.66</v>
      </c>
      <c r="BS58">
        <v>14.18</v>
      </c>
      <c r="BT58">
        <v>14.35</v>
      </c>
      <c r="BU58">
        <v>13.95</v>
      </c>
      <c r="BV58">
        <v>13.9</v>
      </c>
      <c r="BW58">
        <v>14.07</v>
      </c>
      <c r="BX58">
        <v>14.42</v>
      </c>
    </row>
    <row r="59" spans="1:86" x14ac:dyDescent="0.25">
      <c r="A59" t="s">
        <v>100</v>
      </c>
      <c r="B59" s="2">
        <v>42498</v>
      </c>
      <c r="C59" s="2">
        <v>42588</v>
      </c>
      <c r="D59">
        <v>0.1409</v>
      </c>
      <c r="E59">
        <v>3</v>
      </c>
      <c r="F59">
        <v>4</v>
      </c>
      <c r="G59">
        <v>4.5842217484008678E-2</v>
      </c>
      <c r="H59">
        <v>20</v>
      </c>
      <c r="I59">
        <v>7.3560767590618276E-2</v>
      </c>
      <c r="J59">
        <v>55</v>
      </c>
      <c r="K59">
        <v>8.7420042643923071E-2</v>
      </c>
      <c r="M59" s="23">
        <f>(T59-S59)/S59</f>
        <v>2.963776070252485E-2</v>
      </c>
      <c r="N59" s="23">
        <v>4.5842217484008678E-2</v>
      </c>
      <c r="O59" s="23">
        <f xml:space="preserve"> (AM59- T59*(1-G59))/T59*(1-G59)</f>
        <v>0.11392928746459607</v>
      </c>
      <c r="P59" s="23">
        <f>(AM59-S59)/S59</f>
        <v>0.10537870472008791</v>
      </c>
      <c r="Q59" s="23">
        <f t="shared" si="3"/>
        <v>7.3560767590618276E-2</v>
      </c>
      <c r="S59">
        <v>9.11</v>
      </c>
      <c r="T59">
        <v>9.3800000000000008</v>
      </c>
      <c r="U59">
        <v>9.39</v>
      </c>
      <c r="V59">
        <v>8.9700000000000006</v>
      </c>
      <c r="W59">
        <v>8.9499999999999993</v>
      </c>
      <c r="X59">
        <v>9</v>
      </c>
      <c r="Y59">
        <v>8.9499999999999993</v>
      </c>
      <c r="Z59">
        <v>9.2100000000000009</v>
      </c>
      <c r="AA59">
        <v>9.0299999999999994</v>
      </c>
      <c r="AB59">
        <v>9.19</v>
      </c>
      <c r="AC59">
        <v>9.18</v>
      </c>
      <c r="AD59">
        <v>9.3800000000000008</v>
      </c>
      <c r="AE59">
        <v>9.51</v>
      </c>
      <c r="AF59">
        <v>9.51</v>
      </c>
      <c r="AG59">
        <v>9.66</v>
      </c>
      <c r="AH59">
        <v>9.77</v>
      </c>
      <c r="AI59">
        <v>9.9499999999999993</v>
      </c>
      <c r="AJ59">
        <v>9.86</v>
      </c>
      <c r="AK59">
        <v>9.7100000000000009</v>
      </c>
      <c r="AL59">
        <v>9.81</v>
      </c>
      <c r="AM59">
        <v>10.07</v>
      </c>
      <c r="AN59">
        <v>10.02</v>
      </c>
      <c r="AO59">
        <v>10.02</v>
      </c>
      <c r="AP59">
        <v>9.8000000000000007</v>
      </c>
      <c r="AQ59">
        <v>9.98</v>
      </c>
      <c r="AR59">
        <v>9.77</v>
      </c>
      <c r="AS59">
        <v>9.6999999999999993</v>
      </c>
      <c r="AT59">
        <v>9.49</v>
      </c>
      <c r="AU59">
        <v>9.4499999999999993</v>
      </c>
      <c r="AV59">
        <v>9.7799999999999994</v>
      </c>
      <c r="AW59">
        <v>9.7799999999999994</v>
      </c>
      <c r="AX59">
        <v>9.69</v>
      </c>
      <c r="AY59">
        <v>9.8699999999999992</v>
      </c>
      <c r="AZ59">
        <v>9.09</v>
      </c>
      <c r="BA59">
        <v>8.24</v>
      </c>
      <c r="BB59">
        <v>8.67</v>
      </c>
      <c r="BC59">
        <v>8.69</v>
      </c>
      <c r="BD59">
        <v>8.82</v>
      </c>
      <c r="BE59">
        <v>8.7799999999999994</v>
      </c>
      <c r="BF59">
        <v>8.4600000000000009</v>
      </c>
      <c r="BG59">
        <v>8.4700000000000006</v>
      </c>
      <c r="BH59">
        <v>8.7200000000000006</v>
      </c>
      <c r="BI59">
        <v>8.91</v>
      </c>
      <c r="BJ59">
        <v>9.17</v>
      </c>
      <c r="BK59">
        <v>9.31</v>
      </c>
      <c r="BL59">
        <v>9.3000000000000007</v>
      </c>
      <c r="BM59">
        <v>9.44</v>
      </c>
      <c r="BN59">
        <v>9.39</v>
      </c>
      <c r="BO59">
        <v>9.51</v>
      </c>
      <c r="BP59">
        <v>9.4700000000000006</v>
      </c>
      <c r="BQ59">
        <v>9.66</v>
      </c>
      <c r="BR59">
        <v>9.5299999999999994</v>
      </c>
      <c r="BS59">
        <v>9.56</v>
      </c>
      <c r="BT59">
        <v>9.6</v>
      </c>
      <c r="BU59">
        <v>10.17</v>
      </c>
      <c r="BV59">
        <v>10.199999999999999</v>
      </c>
      <c r="BW59">
        <v>10.07</v>
      </c>
      <c r="BX59">
        <v>10.029999999999999</v>
      </c>
      <c r="BY59">
        <v>10.029999999999999</v>
      </c>
      <c r="BZ59">
        <v>9.7100000000000009</v>
      </c>
      <c r="CA59">
        <v>9.6999999999999993</v>
      </c>
      <c r="CB59">
        <v>9.7799999999999994</v>
      </c>
      <c r="CC59">
        <v>9.99</v>
      </c>
    </row>
    <row r="60" spans="1:86" x14ac:dyDescent="0.25">
      <c r="A60" t="s">
        <v>101</v>
      </c>
      <c r="B60" s="2">
        <v>44951</v>
      </c>
      <c r="C60" s="2">
        <v>45042</v>
      </c>
      <c r="D60">
        <v>0.22989999999999999</v>
      </c>
      <c r="E60">
        <v>2</v>
      </c>
      <c r="F60">
        <v>3</v>
      </c>
      <c r="G60">
        <v>3.3760972316002703E-2</v>
      </c>
      <c r="H60">
        <v>6</v>
      </c>
      <c r="I60">
        <v>7.5913957750554692E-2</v>
      </c>
      <c r="J60">
        <v>6</v>
      </c>
      <c r="K60">
        <v>7.5913957750554692E-2</v>
      </c>
      <c r="M60" s="23">
        <f t="shared" si="0"/>
        <v>2.2235112142305101E-3</v>
      </c>
      <c r="N60" s="23">
        <v>3.3760972316002703E-2</v>
      </c>
      <c r="O60" s="23">
        <f t="shared" si="1"/>
        <v>2.6283341931791892E-2</v>
      </c>
      <c r="P60" s="23">
        <f t="shared" si="2"/>
        <v>-4.350348027842255E-3</v>
      </c>
      <c r="Q60" s="23">
        <f t="shared" si="3"/>
        <v>-6.559274621394876E-3</v>
      </c>
      <c r="S60">
        <v>103.44</v>
      </c>
      <c r="T60">
        <v>103.67</v>
      </c>
      <c r="U60">
        <v>103.44</v>
      </c>
      <c r="V60">
        <v>100.17</v>
      </c>
      <c r="W60">
        <v>101.7</v>
      </c>
      <c r="X60">
        <v>107.99</v>
      </c>
      <c r="Y60">
        <v>111.54</v>
      </c>
      <c r="Z60">
        <v>107.99</v>
      </c>
      <c r="AA60">
        <v>106.95</v>
      </c>
      <c r="AB60">
        <v>110.2</v>
      </c>
      <c r="AC60">
        <v>107.63</v>
      </c>
      <c r="AD60">
        <v>107.66</v>
      </c>
      <c r="AE60">
        <v>105.56</v>
      </c>
      <c r="AF60">
        <v>106.75</v>
      </c>
      <c r="AG60">
        <v>108.01</v>
      </c>
      <c r="AH60">
        <v>108.46</v>
      </c>
      <c r="AI60">
        <v>106.3</v>
      </c>
      <c r="AJ60">
        <v>105.25</v>
      </c>
      <c r="AK60">
        <v>101.16</v>
      </c>
      <c r="AL60">
        <v>100.77</v>
      </c>
      <c r="AM60">
        <v>102.99</v>
      </c>
      <c r="AN60">
        <v>100.64</v>
      </c>
      <c r="AO60">
        <v>100.97</v>
      </c>
      <c r="AP60">
        <v>101.14</v>
      </c>
      <c r="AQ60">
        <v>101.38</v>
      </c>
      <c r="AR60">
        <v>102.05</v>
      </c>
      <c r="AS60">
        <v>103.03</v>
      </c>
      <c r="AT60">
        <v>101.65</v>
      </c>
      <c r="AU60">
        <v>100.58</v>
      </c>
      <c r="AV60">
        <v>103.25</v>
      </c>
      <c r="AW60">
        <v>102.14</v>
      </c>
      <c r="AX60">
        <v>101.29</v>
      </c>
      <c r="AY60">
        <v>102.73</v>
      </c>
      <c r="AZ60">
        <v>105.17</v>
      </c>
      <c r="BA60">
        <v>102.63</v>
      </c>
      <c r="BB60">
        <v>105.97</v>
      </c>
      <c r="BC60">
        <v>105.1</v>
      </c>
      <c r="BD60">
        <v>106.5</v>
      </c>
      <c r="BE60">
        <v>106.36</v>
      </c>
      <c r="BF60">
        <v>104.37</v>
      </c>
      <c r="BG60">
        <v>107.61</v>
      </c>
      <c r="BH60">
        <v>106.34</v>
      </c>
      <c r="BI60">
        <v>105.35</v>
      </c>
      <c r="BJ60">
        <v>104.21</v>
      </c>
      <c r="BK60">
        <v>107.39</v>
      </c>
      <c r="BL60">
        <v>107.6</v>
      </c>
      <c r="BM60">
        <v>107.51</v>
      </c>
      <c r="BN60">
        <v>106.8</v>
      </c>
      <c r="BO60">
        <v>103.09</v>
      </c>
      <c r="BP60">
        <v>101.23</v>
      </c>
      <c r="BQ60">
        <v>100.39</v>
      </c>
      <c r="BR60">
        <v>102.73</v>
      </c>
      <c r="BS60">
        <v>102.28</v>
      </c>
      <c r="BT60">
        <v>101.48</v>
      </c>
      <c r="BU60">
        <v>101.94</v>
      </c>
      <c r="BV60">
        <v>100.75</v>
      </c>
      <c r="BW60">
        <v>98.11</v>
      </c>
      <c r="BX60">
        <v>99.65</v>
      </c>
      <c r="BY60">
        <v>98.56</v>
      </c>
      <c r="BZ60">
        <v>99.41</v>
      </c>
      <c r="CA60">
        <v>97.99</v>
      </c>
      <c r="CB60">
        <v>97.6</v>
      </c>
      <c r="CC60">
        <v>94.35</v>
      </c>
      <c r="CD60">
        <v>93.33</v>
      </c>
    </row>
    <row r="61" spans="1:86" x14ac:dyDescent="0.25">
      <c r="A61" t="s">
        <v>101</v>
      </c>
      <c r="B61" s="2">
        <v>44859</v>
      </c>
      <c r="C61" s="2">
        <v>44951</v>
      </c>
      <c r="D61">
        <v>0.10580000000000001</v>
      </c>
      <c r="E61">
        <v>2</v>
      </c>
      <c r="F61">
        <v>2</v>
      </c>
      <c r="G61">
        <v>2.9057750759878431E-2</v>
      </c>
      <c r="H61">
        <v>15</v>
      </c>
      <c r="I61">
        <v>0.17434650455927059</v>
      </c>
      <c r="J61">
        <v>60</v>
      </c>
      <c r="K61">
        <v>0.25835866261398183</v>
      </c>
      <c r="M61" s="23">
        <f t="shared" si="0"/>
        <v>3.2642812303829177E-2</v>
      </c>
      <c r="N61" s="23">
        <v>2.9057750759878431E-2</v>
      </c>
      <c r="O61" s="23">
        <f t="shared" si="1"/>
        <v>0.15428833066952458</v>
      </c>
      <c r="P61" s="23">
        <f t="shared" si="2"/>
        <v>0.16672944130571249</v>
      </c>
      <c r="Q61" s="23">
        <f t="shared" si="3"/>
        <v>0.12984802431610951</v>
      </c>
      <c r="S61">
        <v>79.650000000000006</v>
      </c>
      <c r="T61">
        <v>82.25</v>
      </c>
      <c r="U61">
        <v>79.86</v>
      </c>
      <c r="V61">
        <v>83.35</v>
      </c>
      <c r="W61">
        <v>81.349999999999994</v>
      </c>
      <c r="X61">
        <v>82.22</v>
      </c>
      <c r="Y61">
        <v>79.44</v>
      </c>
      <c r="Z61">
        <v>80.09</v>
      </c>
      <c r="AA61">
        <v>84.72</v>
      </c>
      <c r="AB61">
        <v>85.54</v>
      </c>
      <c r="AC61">
        <v>86.45</v>
      </c>
      <c r="AD61">
        <v>84.37</v>
      </c>
      <c r="AE61">
        <v>93.33</v>
      </c>
      <c r="AF61">
        <v>96.31</v>
      </c>
      <c r="AG61">
        <v>94.14</v>
      </c>
      <c r="AH61">
        <v>96.59</v>
      </c>
      <c r="AI61">
        <v>91.48</v>
      </c>
      <c r="AJ61">
        <v>92.51</v>
      </c>
      <c r="AK61">
        <v>92.9</v>
      </c>
      <c r="AL61">
        <v>91.1</v>
      </c>
      <c r="AM61">
        <v>92.93</v>
      </c>
      <c r="AN61">
        <v>94.03</v>
      </c>
      <c r="AO61">
        <v>92.59</v>
      </c>
      <c r="AP61">
        <v>90.22</v>
      </c>
      <c r="AQ61">
        <v>89.19</v>
      </c>
      <c r="AR61">
        <v>93.45</v>
      </c>
      <c r="AS61">
        <v>92.29</v>
      </c>
      <c r="AT61">
        <v>92.67</v>
      </c>
      <c r="AU61">
        <v>93.39</v>
      </c>
      <c r="AV61">
        <v>90.39</v>
      </c>
      <c r="AW61">
        <v>91.36</v>
      </c>
      <c r="AX61">
        <v>94.79</v>
      </c>
      <c r="AY61">
        <v>92.41</v>
      </c>
      <c r="AZ61">
        <v>94.59</v>
      </c>
      <c r="BA61">
        <v>96.51</v>
      </c>
      <c r="BB61">
        <v>94.15</v>
      </c>
      <c r="BC61">
        <v>88.52</v>
      </c>
      <c r="BD61">
        <v>89.02</v>
      </c>
      <c r="BE61">
        <v>88.4</v>
      </c>
      <c r="BF61">
        <v>87.79</v>
      </c>
      <c r="BG61">
        <v>89.75</v>
      </c>
      <c r="BH61">
        <v>86.11</v>
      </c>
      <c r="BI61">
        <v>86.56</v>
      </c>
      <c r="BJ61">
        <v>84.76</v>
      </c>
      <c r="BK61">
        <v>84.24</v>
      </c>
      <c r="BL61">
        <v>87.49</v>
      </c>
      <c r="BM61">
        <v>87.35</v>
      </c>
      <c r="BN61">
        <v>85.93</v>
      </c>
      <c r="BO61">
        <v>87.42</v>
      </c>
      <c r="BP61">
        <v>87.12</v>
      </c>
      <c r="BQ61">
        <v>91.24</v>
      </c>
      <c r="BR61">
        <v>93.21</v>
      </c>
      <c r="BS61">
        <v>94.78</v>
      </c>
      <c r="BT61">
        <v>96.34</v>
      </c>
      <c r="BU61">
        <v>96.14</v>
      </c>
      <c r="BV61">
        <v>97.44</v>
      </c>
      <c r="BW61">
        <v>96.64</v>
      </c>
      <c r="BX61">
        <v>95.91</v>
      </c>
      <c r="BY61">
        <v>93.85</v>
      </c>
      <c r="BZ61">
        <v>97.53</v>
      </c>
      <c r="CA61">
        <v>103.5</v>
      </c>
      <c r="CB61">
        <v>103.02</v>
      </c>
      <c r="CC61">
        <v>103.44</v>
      </c>
    </row>
    <row r="62" spans="1:86" x14ac:dyDescent="0.25">
      <c r="A62" t="s">
        <v>101</v>
      </c>
      <c r="B62" s="2">
        <v>43942</v>
      </c>
      <c r="C62" s="2">
        <v>44033</v>
      </c>
      <c r="D62">
        <v>0.1351</v>
      </c>
      <c r="E62">
        <v>2</v>
      </c>
      <c r="F62">
        <v>2</v>
      </c>
      <c r="G62">
        <v>2.5167250716788759E-2</v>
      </c>
      <c r="H62">
        <v>6</v>
      </c>
      <c r="I62">
        <v>7.2316024211532201E-2</v>
      </c>
      <c r="J62">
        <v>62</v>
      </c>
      <c r="K62">
        <v>0.42943612615482629</v>
      </c>
      <c r="M62" s="23">
        <f t="shared" si="0"/>
        <v>3.0362711308058451E-2</v>
      </c>
      <c r="N62" s="23">
        <v>2.5167250716788759E-2</v>
      </c>
      <c r="O62" s="23">
        <f t="shared" si="1"/>
        <v>-1.2422207700328476E-3</v>
      </c>
      <c r="P62" s="23">
        <f t="shared" si="2"/>
        <v>3.1183325127194768E-3</v>
      </c>
      <c r="Q62" s="23">
        <f t="shared" si="3"/>
        <v>-2.6441541892322454E-2</v>
      </c>
      <c r="S62">
        <v>60.93</v>
      </c>
      <c r="T62">
        <v>62.78</v>
      </c>
      <c r="U62">
        <v>61.2</v>
      </c>
      <c r="V62">
        <v>62</v>
      </c>
      <c r="W62">
        <v>63.75</v>
      </c>
      <c r="X62">
        <v>63.19</v>
      </c>
      <c r="Y62">
        <v>67.319999999999993</v>
      </c>
      <c r="Z62">
        <v>62.54</v>
      </c>
      <c r="AA62">
        <v>57.85</v>
      </c>
      <c r="AB62">
        <v>58.58</v>
      </c>
      <c r="AC62">
        <v>59.44</v>
      </c>
      <c r="AD62">
        <v>60.5</v>
      </c>
      <c r="AE62">
        <v>62.43</v>
      </c>
      <c r="AF62">
        <v>65.09</v>
      </c>
      <c r="AG62">
        <v>63.11</v>
      </c>
      <c r="AH62">
        <v>61.3</v>
      </c>
      <c r="AI62">
        <v>59.73</v>
      </c>
      <c r="AJ62">
        <v>61.39</v>
      </c>
      <c r="AK62">
        <v>56.89</v>
      </c>
      <c r="AL62">
        <v>60.65</v>
      </c>
      <c r="AM62">
        <v>61.12</v>
      </c>
      <c r="AN62">
        <v>63.53</v>
      </c>
      <c r="AO62">
        <v>61.74</v>
      </c>
      <c r="AP62">
        <v>62.75</v>
      </c>
      <c r="AQ62">
        <v>64.849999999999994</v>
      </c>
      <c r="AR62">
        <v>67.59</v>
      </c>
      <c r="AS62">
        <v>64.56</v>
      </c>
      <c r="AT62">
        <v>67.02</v>
      </c>
      <c r="AU62">
        <v>67.16</v>
      </c>
      <c r="AV62">
        <v>69.45</v>
      </c>
      <c r="AW62">
        <v>72.319999999999993</v>
      </c>
      <c r="AX62">
        <v>73.19</v>
      </c>
      <c r="AY62">
        <v>76.760000000000005</v>
      </c>
      <c r="AZ62">
        <v>74.900000000000006</v>
      </c>
      <c r="BA62">
        <v>74.864999999999995</v>
      </c>
      <c r="BB62">
        <v>76.28</v>
      </c>
      <c r="BC62">
        <v>70.81</v>
      </c>
      <c r="BD62">
        <v>71.75</v>
      </c>
      <c r="BE62">
        <v>74.569999999999993</v>
      </c>
      <c r="BF62">
        <v>77.03</v>
      </c>
      <c r="BG62">
        <v>78.42</v>
      </c>
      <c r="BH62">
        <v>79.61</v>
      </c>
      <c r="BI62">
        <v>82.75</v>
      </c>
      <c r="BJ62">
        <v>83.85</v>
      </c>
      <c r="BK62">
        <v>83.74</v>
      </c>
      <c r="BL62">
        <v>81.36</v>
      </c>
      <c r="BM62">
        <v>84.83</v>
      </c>
      <c r="BN62">
        <v>81.849999999999994</v>
      </c>
      <c r="BO62">
        <v>82.83</v>
      </c>
      <c r="BP62">
        <v>84.51</v>
      </c>
      <c r="BQ62">
        <v>82.91</v>
      </c>
      <c r="BR62">
        <v>84.58</v>
      </c>
      <c r="BS62">
        <v>88.13</v>
      </c>
      <c r="BT62">
        <v>86.34</v>
      </c>
      <c r="BU62">
        <v>87.75</v>
      </c>
      <c r="BV62">
        <v>88.46</v>
      </c>
      <c r="BW62">
        <v>87.38</v>
      </c>
      <c r="BX62">
        <v>86.85</v>
      </c>
      <c r="BY62">
        <v>86.61</v>
      </c>
      <c r="BZ62">
        <v>86.53</v>
      </c>
      <c r="CA62">
        <v>86.1</v>
      </c>
      <c r="CB62">
        <v>86.42</v>
      </c>
      <c r="CC62">
        <v>89.74</v>
      </c>
      <c r="CD62">
        <v>89.72</v>
      </c>
    </row>
    <row r="63" spans="1:86" x14ac:dyDescent="0.25">
      <c r="A63" t="s">
        <v>101</v>
      </c>
      <c r="B63" s="2">
        <v>43488</v>
      </c>
      <c r="C63" s="2">
        <v>43578</v>
      </c>
      <c r="D63">
        <v>0.25750000000000001</v>
      </c>
      <c r="E63">
        <v>6</v>
      </c>
      <c r="F63">
        <v>6</v>
      </c>
      <c r="G63">
        <v>1.3873473917868249E-3</v>
      </c>
      <c r="H63">
        <v>19</v>
      </c>
      <c r="I63">
        <v>0.14567147613762491</v>
      </c>
      <c r="J63">
        <v>58</v>
      </c>
      <c r="K63">
        <v>0.25221975582685913</v>
      </c>
      <c r="M63" s="23">
        <f t="shared" si="0"/>
        <v>0.12871907297212651</v>
      </c>
      <c r="N63" s="23">
        <v>1.3873473917868249E-3</v>
      </c>
      <c r="O63" s="23">
        <f xml:space="preserve"> (AM63- T63*(1-G63))/T63*(1-G63)</f>
        <v>0.14159019574994366</v>
      </c>
      <c r="P63" s="23">
        <f t="shared" si="2"/>
        <v>0.2871907297212653</v>
      </c>
      <c r="Q63" s="23">
        <f t="shared" si="3"/>
        <v>0.14039955604883469</v>
      </c>
      <c r="S63">
        <v>31.93</v>
      </c>
      <c r="T63">
        <v>36.04</v>
      </c>
      <c r="U63">
        <v>36.75</v>
      </c>
      <c r="V63">
        <v>36.770000000000003</v>
      </c>
      <c r="W63">
        <v>36.340000000000003</v>
      </c>
      <c r="X63">
        <v>36.9</v>
      </c>
      <c r="Y63">
        <v>35.99</v>
      </c>
      <c r="Z63">
        <v>36.76</v>
      </c>
      <c r="AA63">
        <v>36.93</v>
      </c>
      <c r="AB63">
        <v>37.35</v>
      </c>
      <c r="AC63">
        <v>38.5</v>
      </c>
      <c r="AD63">
        <v>37.64</v>
      </c>
      <c r="AE63">
        <v>37.54</v>
      </c>
      <c r="AF63">
        <v>37.869999999999997</v>
      </c>
      <c r="AG63">
        <v>38.909999999999997</v>
      </c>
      <c r="AH63">
        <v>39.15</v>
      </c>
      <c r="AI63">
        <v>39.53</v>
      </c>
      <c r="AJ63">
        <v>39.770000000000003</v>
      </c>
      <c r="AK63">
        <v>40.380000000000003</v>
      </c>
      <c r="AL63">
        <v>41.29</v>
      </c>
      <c r="AM63">
        <v>41.1</v>
      </c>
      <c r="AN63">
        <v>41.24</v>
      </c>
      <c r="AO63">
        <v>42.07</v>
      </c>
      <c r="AP63">
        <v>41.47</v>
      </c>
      <c r="AQ63">
        <v>41.22</v>
      </c>
      <c r="AR63">
        <v>40.83</v>
      </c>
      <c r="AS63">
        <v>41</v>
      </c>
      <c r="AT63">
        <v>40.64</v>
      </c>
      <c r="AU63">
        <v>40.4</v>
      </c>
      <c r="AV63">
        <v>39.94</v>
      </c>
      <c r="AW63">
        <v>38.869999999999997</v>
      </c>
      <c r="AX63">
        <v>38.75</v>
      </c>
      <c r="AY63">
        <v>39.53</v>
      </c>
      <c r="AZ63">
        <v>39.590000000000003</v>
      </c>
      <c r="BA63">
        <v>39.61</v>
      </c>
      <c r="BB63">
        <v>39.270000000000003</v>
      </c>
      <c r="BC63">
        <v>40.46</v>
      </c>
      <c r="BD63">
        <v>40.39</v>
      </c>
      <c r="BE63">
        <v>40.54</v>
      </c>
      <c r="BF63">
        <v>39.58</v>
      </c>
      <c r="BG63">
        <v>40.51</v>
      </c>
      <c r="BH63">
        <v>39.61</v>
      </c>
      <c r="BI63">
        <v>39.51</v>
      </c>
      <c r="BJ63">
        <v>39.799999999999997</v>
      </c>
      <c r="BK63">
        <v>39.299999999999997</v>
      </c>
      <c r="BL63">
        <v>39.22</v>
      </c>
      <c r="BM63">
        <v>39.840000000000003</v>
      </c>
      <c r="BN63">
        <v>41.78</v>
      </c>
      <c r="BO63">
        <v>42.02</v>
      </c>
      <c r="BP63">
        <v>43.6</v>
      </c>
      <c r="BQ63">
        <v>43.63</v>
      </c>
      <c r="BR63">
        <v>44.15</v>
      </c>
      <c r="BS63">
        <v>44.31</v>
      </c>
      <c r="BT63">
        <v>43.7</v>
      </c>
      <c r="BU63">
        <v>43.92</v>
      </c>
      <c r="BV63">
        <v>43.61</v>
      </c>
      <c r="BW63">
        <v>44.14</v>
      </c>
      <c r="BX63">
        <v>43.94</v>
      </c>
      <c r="BY63">
        <v>45.13</v>
      </c>
      <c r="BZ63">
        <v>44.85</v>
      </c>
      <c r="CA63">
        <v>44.81</v>
      </c>
      <c r="CB63">
        <v>44.85</v>
      </c>
      <c r="CC63">
        <v>44.59</v>
      </c>
    </row>
    <row r="64" spans="1:86" x14ac:dyDescent="0.25">
      <c r="A64" t="s">
        <v>101</v>
      </c>
      <c r="B64" s="2">
        <v>42214</v>
      </c>
      <c r="C64" s="2">
        <v>42304</v>
      </c>
      <c r="D64">
        <v>0.16739999999999999</v>
      </c>
      <c r="E64">
        <v>3</v>
      </c>
      <c r="F64">
        <v>4</v>
      </c>
      <c r="G64">
        <v>2.5534132360604578E-2</v>
      </c>
      <c r="H64">
        <v>8</v>
      </c>
      <c r="I64">
        <v>5.2110474205314151E-3</v>
      </c>
      <c r="J64">
        <v>34</v>
      </c>
      <c r="K64">
        <v>6.2532569046376994E-3</v>
      </c>
      <c r="M64" s="23">
        <f t="shared" si="0"/>
        <v>3.1166039763568073E-2</v>
      </c>
      <c r="N64" s="23">
        <v>2.5534132360604578E-2</v>
      </c>
      <c r="O64" s="23">
        <f t="shared" si="1"/>
        <v>-6.0428055366903509E-2</v>
      </c>
      <c r="P64" s="23">
        <f t="shared" si="2"/>
        <v>-5.9108006448146046E-2</v>
      </c>
      <c r="Q64" s="23">
        <f t="shared" si="3"/>
        <v>-8.7545596664929629E-2</v>
      </c>
      <c r="S64">
        <v>18.61</v>
      </c>
      <c r="T64">
        <v>19.190000000000001</v>
      </c>
      <c r="U64">
        <v>19.260000000000002</v>
      </c>
      <c r="V64">
        <v>18.82</v>
      </c>
      <c r="W64">
        <v>18.7</v>
      </c>
      <c r="X64">
        <v>18.95</v>
      </c>
      <c r="Y64">
        <v>18.899999999999999</v>
      </c>
      <c r="Z64">
        <v>18.93</v>
      </c>
      <c r="AA64">
        <v>19.29</v>
      </c>
      <c r="AB64">
        <v>18.920000000000002</v>
      </c>
      <c r="AC64">
        <v>18.87</v>
      </c>
      <c r="AD64">
        <v>18.57</v>
      </c>
      <c r="AE64">
        <v>18.649999999999999</v>
      </c>
      <c r="AF64">
        <v>18.75</v>
      </c>
      <c r="AG64">
        <v>18.45</v>
      </c>
      <c r="AH64">
        <v>18.25</v>
      </c>
      <c r="AI64">
        <v>17.75</v>
      </c>
      <c r="AJ64">
        <v>17.260000000000002</v>
      </c>
      <c r="AK64">
        <v>16.79</v>
      </c>
      <c r="AL64">
        <v>16.78</v>
      </c>
      <c r="AM64">
        <v>17.510000000000002</v>
      </c>
      <c r="AN64">
        <v>17.989999999999998</v>
      </c>
      <c r="AO64">
        <v>18.02</v>
      </c>
      <c r="AP64">
        <v>18.04</v>
      </c>
      <c r="AQ64">
        <v>17.559999999999999</v>
      </c>
      <c r="AR64">
        <v>17.809999999999999</v>
      </c>
      <c r="AS64">
        <v>18.010000000000002</v>
      </c>
      <c r="AT64">
        <v>17.62</v>
      </c>
      <c r="AU64">
        <v>18.11</v>
      </c>
      <c r="AV64">
        <v>17.77</v>
      </c>
      <c r="AW64">
        <v>17.89</v>
      </c>
      <c r="AX64">
        <v>17.89</v>
      </c>
      <c r="AY64">
        <v>17.93</v>
      </c>
      <c r="AZ64">
        <v>18.97</v>
      </c>
      <c r="BA64">
        <v>19.309999999999999</v>
      </c>
      <c r="BB64">
        <v>18.86</v>
      </c>
      <c r="BC64">
        <v>18.43</v>
      </c>
      <c r="BD64">
        <v>18.03</v>
      </c>
      <c r="BE64">
        <v>17.54</v>
      </c>
      <c r="BF64">
        <v>17.329999999999998</v>
      </c>
      <c r="BG64">
        <v>17.350000000000001</v>
      </c>
      <c r="BH64">
        <v>17.32</v>
      </c>
      <c r="BI64">
        <v>16.96</v>
      </c>
      <c r="BJ64">
        <v>17.13</v>
      </c>
      <c r="BK64">
        <v>18.010000000000002</v>
      </c>
      <c r="BL64">
        <v>17.8</v>
      </c>
      <c r="BM64">
        <v>18.22</v>
      </c>
      <c r="BN64">
        <v>18.7</v>
      </c>
      <c r="BO64">
        <v>18.850000000000001</v>
      </c>
      <c r="BP64">
        <v>19.02</v>
      </c>
      <c r="BQ64">
        <v>19.09</v>
      </c>
      <c r="BR64">
        <v>18.68</v>
      </c>
      <c r="BS64">
        <v>18.54</v>
      </c>
      <c r="BT64">
        <v>18.170000000000002</v>
      </c>
      <c r="BU64">
        <v>18.600000000000001</v>
      </c>
      <c r="BV64">
        <v>18.5</v>
      </c>
      <c r="BW64">
        <v>18.21</v>
      </c>
      <c r="BX64">
        <v>18.239999999999998</v>
      </c>
      <c r="BY64">
        <v>18.29</v>
      </c>
      <c r="BZ64">
        <v>18.600000000000001</v>
      </c>
      <c r="CA64">
        <v>18.63</v>
      </c>
      <c r="CB64">
        <v>19.05</v>
      </c>
      <c r="CC64">
        <v>18.75</v>
      </c>
      <c r="CD64">
        <v>18.54</v>
      </c>
    </row>
    <row r="65" spans="1:92" x14ac:dyDescent="0.25">
      <c r="A65" t="s">
        <v>101</v>
      </c>
      <c r="B65" s="2">
        <v>42124</v>
      </c>
      <c r="C65" s="2">
        <v>42214</v>
      </c>
      <c r="D65">
        <v>0.3821</v>
      </c>
      <c r="E65">
        <v>2</v>
      </c>
      <c r="F65">
        <v>3</v>
      </c>
      <c r="G65">
        <v>2.3645320197044351E-2</v>
      </c>
      <c r="H65">
        <v>19</v>
      </c>
      <c r="I65">
        <v>4.3842364532019729E-2</v>
      </c>
      <c r="J65">
        <v>21</v>
      </c>
      <c r="K65">
        <v>4.4827586206896558E-2</v>
      </c>
      <c r="M65" s="23">
        <f t="shared" si="0"/>
        <v>0.11232876712328771</v>
      </c>
      <c r="N65" s="23">
        <v>2.3645320197044351E-2</v>
      </c>
      <c r="O65" s="23">
        <f t="shared" si="1"/>
        <v>6.3968065228469415E-2</v>
      </c>
      <c r="P65" s="23">
        <f t="shared" si="2"/>
        <v>0.15890410958904103</v>
      </c>
      <c r="Q65" s="23">
        <f t="shared" si="3"/>
        <v>4.1871921182265903E-2</v>
      </c>
      <c r="S65">
        <v>18.25</v>
      </c>
      <c r="T65">
        <v>20.3</v>
      </c>
      <c r="U65">
        <v>20.28</v>
      </c>
      <c r="V65">
        <v>19.82</v>
      </c>
      <c r="W65">
        <v>19.91</v>
      </c>
      <c r="X65">
        <v>20.05</v>
      </c>
      <c r="Y65">
        <v>20.51</v>
      </c>
      <c r="Z65">
        <v>20.68</v>
      </c>
      <c r="AA65">
        <v>20.45</v>
      </c>
      <c r="AB65">
        <v>20.420000000000002</v>
      </c>
      <c r="AC65">
        <v>20.72</v>
      </c>
      <c r="AD65">
        <v>20.63</v>
      </c>
      <c r="AE65">
        <v>20.72</v>
      </c>
      <c r="AF65">
        <v>20.71</v>
      </c>
      <c r="AG65">
        <v>20.69</v>
      </c>
      <c r="AH65">
        <v>20.8</v>
      </c>
      <c r="AI65">
        <v>20.71</v>
      </c>
      <c r="AJ65">
        <v>20.56</v>
      </c>
      <c r="AK65">
        <v>21.15</v>
      </c>
      <c r="AL65">
        <v>21.19</v>
      </c>
      <c r="AM65">
        <v>21.15</v>
      </c>
      <c r="AN65">
        <v>21.21</v>
      </c>
      <c r="AO65">
        <v>20.94</v>
      </c>
      <c r="AP65">
        <v>21.06</v>
      </c>
      <c r="AQ65">
        <v>20.75</v>
      </c>
      <c r="AR65">
        <v>21.16</v>
      </c>
      <c r="AS65">
        <v>20.83</v>
      </c>
      <c r="AT65">
        <v>20.85</v>
      </c>
      <c r="AU65">
        <v>21.13</v>
      </c>
      <c r="AV65">
        <v>21.21</v>
      </c>
      <c r="AW65">
        <v>21.02</v>
      </c>
      <c r="AX65">
        <v>20.83</v>
      </c>
      <c r="AY65">
        <v>20.84</v>
      </c>
      <c r="AZ65">
        <v>20.91</v>
      </c>
      <c r="BA65">
        <v>21.07</v>
      </c>
      <c r="BB65">
        <v>20.76</v>
      </c>
      <c r="BC65">
        <v>20.62</v>
      </c>
      <c r="BD65">
        <v>20.49</v>
      </c>
      <c r="BE65">
        <v>20.13</v>
      </c>
      <c r="BF65">
        <v>20.07</v>
      </c>
      <c r="BG65">
        <v>19.71</v>
      </c>
      <c r="BH65">
        <v>19.239999999999998</v>
      </c>
      <c r="BI65">
        <v>19.29</v>
      </c>
      <c r="BJ65">
        <v>19.350000000000001</v>
      </c>
      <c r="BK65">
        <v>19.43</v>
      </c>
      <c r="BL65">
        <v>19.38</v>
      </c>
      <c r="BM65">
        <v>19.36</v>
      </c>
      <c r="BN65">
        <v>19.04</v>
      </c>
      <c r="BO65">
        <v>19.13</v>
      </c>
      <c r="BP65">
        <v>19.34</v>
      </c>
      <c r="BQ65">
        <v>19.53</v>
      </c>
      <c r="BR65">
        <v>19.53</v>
      </c>
      <c r="BS65">
        <v>19.260000000000002</v>
      </c>
      <c r="BT65">
        <v>19.29</v>
      </c>
      <c r="BU65">
        <v>19.21</v>
      </c>
      <c r="BV65">
        <v>18.93</v>
      </c>
      <c r="BW65">
        <v>18.989999999999998</v>
      </c>
      <c r="BX65">
        <v>18.600000000000001</v>
      </c>
      <c r="BY65">
        <v>18.82</v>
      </c>
      <c r="BZ65">
        <v>18.36</v>
      </c>
      <c r="CA65">
        <v>18.29</v>
      </c>
      <c r="CB65">
        <v>18.559999999999999</v>
      </c>
      <c r="CC65">
        <v>18.61</v>
      </c>
    </row>
    <row r="66" spans="1:92" x14ac:dyDescent="0.25">
      <c r="A66" t="s">
        <v>102</v>
      </c>
      <c r="B66" s="2">
        <v>45232</v>
      </c>
      <c r="C66" s="2">
        <v>45335</v>
      </c>
      <c r="D66">
        <v>0.1221</v>
      </c>
      <c r="E66">
        <v>2</v>
      </c>
      <c r="F66">
        <v>5</v>
      </c>
      <c r="G66">
        <v>1.7884240190765292E-2</v>
      </c>
      <c r="H66">
        <v>20</v>
      </c>
      <c r="I66">
        <v>0.1738564925211358</v>
      </c>
      <c r="J66">
        <v>67</v>
      </c>
      <c r="K66">
        <v>0.37578582267504879</v>
      </c>
      <c r="M66" s="23">
        <f t="shared" si="0"/>
        <v>7.6420487691051364E-2</v>
      </c>
      <c r="N66" s="23">
        <v>1.7884240190765292E-2</v>
      </c>
      <c r="O66" s="23">
        <f t="shared" si="1"/>
        <v>0.18831159539372816</v>
      </c>
      <c r="P66" s="23">
        <f>(AM66-S66)/S66</f>
        <v>0.26356317815890801</v>
      </c>
      <c r="Q66" s="23">
        <f t="shared" si="3"/>
        <v>0.17385649252113583</v>
      </c>
      <c r="S66">
        <v>85.71</v>
      </c>
      <c r="T66">
        <v>92.26</v>
      </c>
      <c r="U66">
        <v>91.02</v>
      </c>
      <c r="V66">
        <v>91.37</v>
      </c>
      <c r="W66">
        <v>91.98</v>
      </c>
      <c r="X66">
        <v>90.61</v>
      </c>
      <c r="Y66">
        <v>95.52</v>
      </c>
      <c r="Z66">
        <v>94.01</v>
      </c>
      <c r="AA66">
        <v>100.56</v>
      </c>
      <c r="AB66">
        <v>102.84</v>
      </c>
      <c r="AC66">
        <v>103.13</v>
      </c>
      <c r="AD66">
        <v>102.86</v>
      </c>
      <c r="AE66">
        <v>105.27</v>
      </c>
      <c r="AF66">
        <v>102.38</v>
      </c>
      <c r="AG66">
        <v>103.19</v>
      </c>
      <c r="AH66">
        <v>103.87</v>
      </c>
      <c r="AI66">
        <v>104.74</v>
      </c>
      <c r="AJ66">
        <v>103.65</v>
      </c>
      <c r="AK66">
        <v>104.51</v>
      </c>
      <c r="AL66">
        <v>104.4</v>
      </c>
      <c r="AM66">
        <v>108.3</v>
      </c>
      <c r="AN66">
        <v>106.88</v>
      </c>
      <c r="AO66">
        <v>104.91</v>
      </c>
      <c r="AP66">
        <v>105.01</v>
      </c>
      <c r="AQ66">
        <v>106.2</v>
      </c>
      <c r="AR66">
        <v>106.99</v>
      </c>
      <c r="AS66">
        <v>110.06</v>
      </c>
      <c r="AT66">
        <v>110.18</v>
      </c>
      <c r="AU66">
        <v>113.42</v>
      </c>
      <c r="AV66">
        <v>119.25</v>
      </c>
      <c r="AW66">
        <v>118.35</v>
      </c>
      <c r="AX66">
        <v>118.97</v>
      </c>
      <c r="AY66">
        <v>119.23</v>
      </c>
      <c r="AZ66">
        <v>115.6</v>
      </c>
      <c r="BA66">
        <v>119.63</v>
      </c>
      <c r="BB66">
        <v>120.01</v>
      </c>
      <c r="BC66">
        <v>121.47</v>
      </c>
      <c r="BD66">
        <v>121.6</v>
      </c>
      <c r="BE66">
        <v>121.43</v>
      </c>
      <c r="BF66">
        <v>119.82</v>
      </c>
      <c r="BG66">
        <v>114.04</v>
      </c>
      <c r="BH66">
        <v>110.16</v>
      </c>
      <c r="BI66">
        <v>109.04</v>
      </c>
      <c r="BJ66">
        <v>109.93</v>
      </c>
      <c r="BK66">
        <v>112.87</v>
      </c>
      <c r="BL66">
        <v>112.61</v>
      </c>
      <c r="BM66">
        <v>112.94</v>
      </c>
      <c r="BN66">
        <v>112.07</v>
      </c>
      <c r="BO66">
        <v>111.79</v>
      </c>
      <c r="BP66">
        <v>112.73</v>
      </c>
      <c r="BQ66">
        <v>111.62</v>
      </c>
      <c r="BR66">
        <v>116.02</v>
      </c>
      <c r="BS66">
        <v>120.34</v>
      </c>
      <c r="BT66">
        <v>120.87</v>
      </c>
      <c r="BU66">
        <v>123.29</v>
      </c>
      <c r="BV66">
        <v>123.19</v>
      </c>
      <c r="BW66">
        <v>123.43</v>
      </c>
      <c r="BX66">
        <v>120.39</v>
      </c>
      <c r="BY66">
        <v>122.99</v>
      </c>
      <c r="BZ66">
        <v>121.96</v>
      </c>
      <c r="CA66">
        <v>117.7</v>
      </c>
      <c r="CB66">
        <v>117.99</v>
      </c>
      <c r="CC66">
        <v>119.44</v>
      </c>
      <c r="CD66">
        <v>119.61</v>
      </c>
      <c r="CE66">
        <v>118.57</v>
      </c>
      <c r="CF66">
        <v>119.88</v>
      </c>
      <c r="CG66">
        <v>124.75</v>
      </c>
      <c r="CH66">
        <v>126.93</v>
      </c>
      <c r="CI66">
        <v>126.12</v>
      </c>
      <c r="CJ66">
        <v>124.09</v>
      </c>
    </row>
    <row r="67" spans="1:92" x14ac:dyDescent="0.25">
      <c r="A67" t="s">
        <v>102</v>
      </c>
      <c r="B67" s="2">
        <v>43762</v>
      </c>
      <c r="C67" s="2">
        <v>43865</v>
      </c>
      <c r="D67">
        <v>0.1062</v>
      </c>
      <c r="E67">
        <v>10</v>
      </c>
      <c r="F67">
        <v>10</v>
      </c>
      <c r="G67">
        <v>7.2947061275530304E-3</v>
      </c>
      <c r="H67">
        <v>16</v>
      </c>
      <c r="I67">
        <v>3.2721967486452702E-2</v>
      </c>
      <c r="J67">
        <v>59</v>
      </c>
      <c r="K67">
        <v>0.1984160066694457</v>
      </c>
      <c r="M67" s="23">
        <f t="shared" ref="M67:M69" si="4">(T67-S67)/S67</f>
        <v>8.618877443767008E-3</v>
      </c>
      <c r="N67" s="23">
        <v>7.2947061275530304E-3</v>
      </c>
      <c r="O67" s="23">
        <f t="shared" ref="O67:O76" si="5" xml:space="preserve"> (AM67- T67*(1-G67))/T67*(1-G67)</f>
        <v>-3.5172967894605306E-2</v>
      </c>
      <c r="P67" s="23">
        <f t="shared" ref="P67:P76" si="6">(AM67-S67)/S67</f>
        <v>-3.447550977506833E-2</v>
      </c>
      <c r="Q67" s="23">
        <f t="shared" ref="Q67:Q76" si="7">(AM67-T67)/T67</f>
        <v>-4.2726135889954088E-2</v>
      </c>
      <c r="S67">
        <v>47.57</v>
      </c>
      <c r="T67">
        <v>47.98</v>
      </c>
      <c r="U67">
        <v>49.63</v>
      </c>
      <c r="V67">
        <v>49.19</v>
      </c>
      <c r="W67">
        <v>49.02</v>
      </c>
      <c r="X67">
        <v>48</v>
      </c>
      <c r="Y67">
        <v>48.25</v>
      </c>
      <c r="Z67">
        <v>48.44</v>
      </c>
      <c r="AA67">
        <v>48.47</v>
      </c>
      <c r="AB67">
        <v>48.06</v>
      </c>
      <c r="AC67">
        <v>47.63</v>
      </c>
      <c r="AD67">
        <v>47.75</v>
      </c>
      <c r="AE67">
        <v>47.89</v>
      </c>
      <c r="AF67">
        <v>47.98</v>
      </c>
      <c r="AG67">
        <v>48.57</v>
      </c>
      <c r="AH67">
        <v>48.05</v>
      </c>
      <c r="AI67">
        <v>49.55</v>
      </c>
      <c r="AJ67">
        <v>47.68</v>
      </c>
      <c r="AK67">
        <v>48.32</v>
      </c>
      <c r="AL67">
        <v>47.01</v>
      </c>
      <c r="AM67">
        <v>45.93</v>
      </c>
      <c r="AN67">
        <v>46.46</v>
      </c>
      <c r="AO67">
        <v>47.32</v>
      </c>
      <c r="AP67">
        <v>47.38</v>
      </c>
      <c r="AQ67">
        <v>48.09</v>
      </c>
      <c r="AR67">
        <v>47.32</v>
      </c>
      <c r="AS67">
        <v>46.82</v>
      </c>
      <c r="AT67">
        <v>46.195</v>
      </c>
      <c r="AU67">
        <v>46.28</v>
      </c>
      <c r="AV67">
        <v>46.5</v>
      </c>
      <c r="AW67">
        <v>47.12</v>
      </c>
      <c r="AX67">
        <v>46.79</v>
      </c>
      <c r="AY67">
        <v>47.41</v>
      </c>
      <c r="AZ67">
        <v>48.7</v>
      </c>
      <c r="BA67">
        <v>49.78</v>
      </c>
      <c r="BB67">
        <v>50.01</v>
      </c>
      <c r="BC67">
        <v>50.63</v>
      </c>
      <c r="BD67">
        <v>51.03</v>
      </c>
      <c r="BE67">
        <v>50.87</v>
      </c>
      <c r="BF67">
        <v>51.02</v>
      </c>
      <c r="BG67">
        <v>51.11</v>
      </c>
      <c r="BH67">
        <v>51.21</v>
      </c>
      <c r="BI67">
        <v>51.2</v>
      </c>
      <c r="BJ67">
        <v>51.03</v>
      </c>
      <c r="BK67">
        <v>50.6</v>
      </c>
      <c r="BL67">
        <v>50.27</v>
      </c>
      <c r="BM67">
        <v>50.09</v>
      </c>
      <c r="BN67">
        <v>50.97</v>
      </c>
      <c r="BO67">
        <v>50.57</v>
      </c>
      <c r="BP67">
        <v>49.89</v>
      </c>
      <c r="BQ67">
        <v>51.43</v>
      </c>
      <c r="BR67">
        <v>51.5</v>
      </c>
      <c r="BS67">
        <v>52.19</v>
      </c>
      <c r="BT67">
        <v>52.11</v>
      </c>
      <c r="BU67">
        <v>53.39</v>
      </c>
      <c r="BV67">
        <v>53.63</v>
      </c>
      <c r="BW67">
        <v>53.48</v>
      </c>
      <c r="BX67">
        <v>55.03</v>
      </c>
      <c r="BY67">
        <v>56.23</v>
      </c>
      <c r="BZ67">
        <v>57.5</v>
      </c>
      <c r="CA67">
        <v>57.32</v>
      </c>
      <c r="CB67">
        <v>57.49</v>
      </c>
      <c r="CC67">
        <v>55.93</v>
      </c>
      <c r="CD67">
        <v>53.68</v>
      </c>
      <c r="CE67">
        <v>54.38</v>
      </c>
      <c r="CF67">
        <v>53.32</v>
      </c>
      <c r="CG67">
        <v>53.33</v>
      </c>
      <c r="CH67">
        <v>51.76</v>
      </c>
      <c r="CI67">
        <v>52.4</v>
      </c>
      <c r="CJ67">
        <v>55.72</v>
      </c>
    </row>
    <row r="68" spans="1:92" x14ac:dyDescent="0.25">
      <c r="A68" t="s">
        <v>102</v>
      </c>
      <c r="B68" s="2">
        <v>43034</v>
      </c>
      <c r="C68" s="2">
        <v>43137</v>
      </c>
      <c r="D68">
        <v>0.1799</v>
      </c>
      <c r="E68">
        <v>2</v>
      </c>
      <c r="F68">
        <v>2</v>
      </c>
      <c r="G68">
        <v>6.1919504643961534E-3</v>
      </c>
      <c r="H68">
        <v>7</v>
      </c>
      <c r="I68">
        <v>1.547987616099071E-2</v>
      </c>
      <c r="J68">
        <v>59</v>
      </c>
      <c r="K68">
        <v>8.3591331269349936E-2</v>
      </c>
      <c r="M68" s="23">
        <f t="shared" si="4"/>
        <v>9.3749999999999112E-3</v>
      </c>
      <c r="N68" s="23">
        <v>6.1919504643961534E-3</v>
      </c>
      <c r="O68" s="23">
        <f t="shared" si="5"/>
        <v>3.0768051069214185E-3</v>
      </c>
      <c r="P68" s="23">
        <f t="shared" si="6"/>
        <v>6.2500000000000888E-3</v>
      </c>
      <c r="Q68" s="23">
        <f t="shared" si="7"/>
        <v>-3.0959752321979665E-3</v>
      </c>
      <c r="S68">
        <v>32</v>
      </c>
      <c r="T68">
        <v>32.299999999999997</v>
      </c>
      <c r="U68">
        <v>32.1</v>
      </c>
      <c r="V68">
        <v>32.75</v>
      </c>
      <c r="W68">
        <v>31.625</v>
      </c>
      <c r="X68">
        <v>31.8</v>
      </c>
      <c r="Y68">
        <v>32.4</v>
      </c>
      <c r="Z68">
        <v>32.799999999999997</v>
      </c>
      <c r="AA68">
        <v>32.549999999999997</v>
      </c>
      <c r="AB68">
        <v>32.5</v>
      </c>
      <c r="AC68">
        <v>31.3</v>
      </c>
      <c r="AD68">
        <v>31.6</v>
      </c>
      <c r="AE68">
        <v>31.7</v>
      </c>
      <c r="AF68">
        <v>30.95</v>
      </c>
      <c r="AG68">
        <v>30.75</v>
      </c>
      <c r="AH68">
        <v>31.45</v>
      </c>
      <c r="AI68">
        <v>31.25</v>
      </c>
      <c r="AJ68">
        <v>31.7</v>
      </c>
      <c r="AK68">
        <v>32.6</v>
      </c>
      <c r="AL68">
        <v>31.95</v>
      </c>
      <c r="AM68">
        <v>32.200000000000003</v>
      </c>
      <c r="AN68">
        <v>32.1</v>
      </c>
      <c r="AO68">
        <v>32.15</v>
      </c>
      <c r="AP68">
        <v>29.8</v>
      </c>
      <c r="AQ68">
        <v>30.3</v>
      </c>
      <c r="AR68">
        <v>29.9</v>
      </c>
      <c r="AS68">
        <v>28.8</v>
      </c>
      <c r="AT68">
        <v>29.1</v>
      </c>
      <c r="AU68">
        <v>29.15</v>
      </c>
      <c r="AV68">
        <v>30.4</v>
      </c>
      <c r="AW68">
        <v>29.5</v>
      </c>
      <c r="AX68">
        <v>29.85</v>
      </c>
      <c r="AY68">
        <v>29.55</v>
      </c>
      <c r="AZ68">
        <v>29.5</v>
      </c>
      <c r="BA68">
        <v>30</v>
      </c>
      <c r="BB68">
        <v>31.25</v>
      </c>
      <c r="BC68">
        <v>31.45</v>
      </c>
      <c r="BD68">
        <v>31</v>
      </c>
      <c r="BE68">
        <v>31.05</v>
      </c>
      <c r="BF68">
        <v>30.65</v>
      </c>
      <c r="BG68">
        <v>30.85</v>
      </c>
      <c r="BH68">
        <v>30.4</v>
      </c>
      <c r="BI68">
        <v>30.65</v>
      </c>
      <c r="BJ68">
        <v>30.8</v>
      </c>
      <c r="BK68">
        <v>30.45</v>
      </c>
      <c r="BL68">
        <v>31.65</v>
      </c>
      <c r="BM68">
        <v>31.7</v>
      </c>
      <c r="BN68">
        <v>32.25</v>
      </c>
      <c r="BO68">
        <v>32.75</v>
      </c>
      <c r="BP68">
        <v>33.4</v>
      </c>
      <c r="BQ68">
        <v>32.6</v>
      </c>
      <c r="BR68">
        <v>32.35</v>
      </c>
      <c r="BS68">
        <v>32.5</v>
      </c>
      <c r="BT68">
        <v>32.5</v>
      </c>
      <c r="BU68">
        <v>32.299999999999997</v>
      </c>
      <c r="BV68">
        <v>33.450000000000003</v>
      </c>
      <c r="BW68">
        <v>33.950000000000003</v>
      </c>
      <c r="BX68">
        <v>34.549999999999997</v>
      </c>
      <c r="BY68">
        <v>34.575000000000003</v>
      </c>
      <c r="BZ68">
        <v>35</v>
      </c>
      <c r="CA68">
        <v>34.65</v>
      </c>
      <c r="CB68">
        <v>34.049999999999997</v>
      </c>
      <c r="CC68">
        <v>34.5</v>
      </c>
      <c r="CD68">
        <v>34</v>
      </c>
      <c r="CE68">
        <v>33.35</v>
      </c>
      <c r="CF68">
        <v>32.549999999999997</v>
      </c>
      <c r="CG68">
        <v>33</v>
      </c>
      <c r="CH68">
        <v>32.35</v>
      </c>
      <c r="CI68">
        <v>30.9</v>
      </c>
      <c r="CJ68">
        <v>32.65</v>
      </c>
    </row>
    <row r="69" spans="1:92" x14ac:dyDescent="0.25">
      <c r="A69" t="s">
        <v>102</v>
      </c>
      <c r="B69" s="2">
        <v>42768</v>
      </c>
      <c r="C69" s="2">
        <v>42852</v>
      </c>
      <c r="D69">
        <v>0.1429</v>
      </c>
      <c r="E69">
        <v>2</v>
      </c>
      <c r="F69">
        <v>2</v>
      </c>
      <c r="G69">
        <v>1.020408163265321E-2</v>
      </c>
      <c r="H69">
        <v>13</v>
      </c>
      <c r="I69">
        <v>0.13775510204081631</v>
      </c>
      <c r="J69">
        <v>58</v>
      </c>
      <c r="K69">
        <v>0.2959183673469386</v>
      </c>
      <c r="M69" s="23">
        <f t="shared" si="4"/>
        <v>7.7120822622109069E-3</v>
      </c>
      <c r="N69" s="23">
        <v>1.020408163265321E-2</v>
      </c>
      <c r="O69" s="23">
        <f t="shared" si="5"/>
        <v>9.0899625156184938E-2</v>
      </c>
      <c r="P69" s="23">
        <f t="shared" si="6"/>
        <v>8.9974293059125965E-2</v>
      </c>
      <c r="Q69" s="23">
        <f t="shared" si="7"/>
        <v>8.1632653061224372E-2</v>
      </c>
      <c r="S69">
        <v>19.45</v>
      </c>
      <c r="T69">
        <v>19.600000000000001</v>
      </c>
      <c r="U69">
        <v>19.399999999999999</v>
      </c>
      <c r="V69">
        <v>19.649999999999999</v>
      </c>
      <c r="W69">
        <v>19.725000000000001</v>
      </c>
      <c r="X69">
        <v>20.2</v>
      </c>
      <c r="Y69">
        <v>20.95</v>
      </c>
      <c r="Z69">
        <v>21.35</v>
      </c>
      <c r="AA69">
        <v>21.6</v>
      </c>
      <c r="AB69">
        <v>21.8</v>
      </c>
      <c r="AC69">
        <v>21.75</v>
      </c>
      <c r="AD69">
        <v>21.95</v>
      </c>
      <c r="AE69">
        <v>22.15</v>
      </c>
      <c r="AF69">
        <v>22.3</v>
      </c>
      <c r="AG69">
        <v>21.75</v>
      </c>
      <c r="AH69">
        <v>21.75</v>
      </c>
      <c r="AI69">
        <v>21.75</v>
      </c>
      <c r="AJ69">
        <v>21.2</v>
      </c>
      <c r="AK69">
        <v>21.8</v>
      </c>
      <c r="AL69">
        <v>21.55</v>
      </c>
      <c r="AM69">
        <v>21.2</v>
      </c>
      <c r="AN69">
        <v>21.3</v>
      </c>
      <c r="AO69">
        <v>21.35</v>
      </c>
      <c r="AP69">
        <v>21.05</v>
      </c>
      <c r="AQ69">
        <v>21.25</v>
      </c>
      <c r="AR69">
        <v>21.35</v>
      </c>
      <c r="AS69">
        <v>22.05</v>
      </c>
      <c r="AT69">
        <v>21.8</v>
      </c>
      <c r="AU69">
        <v>22.2</v>
      </c>
      <c r="AV69">
        <v>22.425000000000001</v>
      </c>
      <c r="AW69">
        <v>23.35</v>
      </c>
      <c r="AX69">
        <v>23.3</v>
      </c>
      <c r="AY69">
        <v>22.65</v>
      </c>
      <c r="AZ69">
        <v>22.75</v>
      </c>
      <c r="BA69">
        <v>22.8</v>
      </c>
      <c r="BB69">
        <v>22.75</v>
      </c>
      <c r="BC69">
        <v>22.95</v>
      </c>
      <c r="BD69">
        <v>23.05</v>
      </c>
      <c r="BE69">
        <v>22.8</v>
      </c>
      <c r="BF69">
        <v>23</v>
      </c>
      <c r="BG69">
        <v>23.4</v>
      </c>
      <c r="BH69">
        <v>23.35</v>
      </c>
      <c r="BI69">
        <v>23.3</v>
      </c>
      <c r="BJ69">
        <v>23</v>
      </c>
      <c r="BK69">
        <v>23.4</v>
      </c>
      <c r="BL69">
        <v>23.5</v>
      </c>
      <c r="BM69">
        <v>23.25</v>
      </c>
      <c r="BN69">
        <v>23.3</v>
      </c>
      <c r="BO69">
        <v>22.9</v>
      </c>
      <c r="BP69">
        <v>22.55</v>
      </c>
      <c r="BQ69">
        <v>22.85</v>
      </c>
      <c r="BR69">
        <v>23.05</v>
      </c>
      <c r="BS69">
        <v>23.1</v>
      </c>
      <c r="BT69">
        <v>23.9</v>
      </c>
      <c r="BU69">
        <v>23.9</v>
      </c>
      <c r="BV69">
        <v>24.05</v>
      </c>
      <c r="BW69">
        <v>24.25</v>
      </c>
      <c r="BX69">
        <v>24.5</v>
      </c>
      <c r="BY69">
        <v>25.4</v>
      </c>
    </row>
    <row r="70" spans="1:92" x14ac:dyDescent="0.25">
      <c r="A70" t="s">
        <v>103</v>
      </c>
      <c r="B70" s="2">
        <v>45602</v>
      </c>
      <c r="C70" s="2">
        <v>45693</v>
      </c>
      <c r="D70">
        <v>0.20519999999999999</v>
      </c>
      <c r="E70">
        <v>3</v>
      </c>
      <c r="F70">
        <v>7</v>
      </c>
      <c r="G70">
        <v>0.1310187300137049</v>
      </c>
      <c r="H70">
        <v>19</v>
      </c>
      <c r="I70">
        <v>2.348104157149377E-2</v>
      </c>
      <c r="J70">
        <v>19</v>
      </c>
      <c r="K70">
        <v>2.348104157149377E-2</v>
      </c>
      <c r="M70" s="23">
        <f>(T70-S70)/S70</f>
        <v>0.10077441416071603</v>
      </c>
      <c r="N70" s="23">
        <v>0.1310187300137049</v>
      </c>
      <c r="O70" s="23">
        <f t="shared" si="5"/>
        <v>0.10758059578176607</v>
      </c>
      <c r="P70" s="23">
        <f t="shared" si="6"/>
        <v>9.2829126018304231E-2</v>
      </c>
      <c r="Q70" s="23">
        <f t="shared" si="7"/>
        <v>-7.2179077204203405E-3</v>
      </c>
      <c r="S70">
        <v>99.43</v>
      </c>
      <c r="T70">
        <v>109.45</v>
      </c>
      <c r="U70">
        <v>110.02</v>
      </c>
      <c r="V70">
        <v>104.67</v>
      </c>
      <c r="W70">
        <v>104</v>
      </c>
      <c r="X70">
        <v>102.71</v>
      </c>
      <c r="Y70">
        <v>100.01</v>
      </c>
      <c r="Z70">
        <v>95.11</v>
      </c>
      <c r="AA70">
        <v>95.35</v>
      </c>
      <c r="AB70">
        <v>104.25</v>
      </c>
      <c r="AC70">
        <v>103.38</v>
      </c>
      <c r="AD70">
        <v>105.72</v>
      </c>
      <c r="AE70">
        <v>105.34</v>
      </c>
      <c r="AF70">
        <v>99.8</v>
      </c>
      <c r="AG70">
        <v>101.04</v>
      </c>
      <c r="AH70">
        <v>98.09</v>
      </c>
      <c r="AI70">
        <v>100.16</v>
      </c>
      <c r="AJ70">
        <v>103.62</v>
      </c>
      <c r="AK70">
        <v>106.54</v>
      </c>
      <c r="AL70">
        <v>112.02</v>
      </c>
      <c r="AM70">
        <v>108.66</v>
      </c>
      <c r="AN70">
        <v>111.24</v>
      </c>
      <c r="AO70">
        <v>103.95</v>
      </c>
      <c r="AP70">
        <v>100.21</v>
      </c>
      <c r="AQ70">
        <v>103.84</v>
      </c>
      <c r="AR70">
        <v>104.08</v>
      </c>
      <c r="AS70">
        <v>106.64</v>
      </c>
      <c r="AT70">
        <v>107.85</v>
      </c>
      <c r="AU70">
        <v>103.29</v>
      </c>
      <c r="AV70">
        <v>97.33</v>
      </c>
      <c r="AW70">
        <v>96.18</v>
      </c>
      <c r="AX70">
        <v>97.67</v>
      </c>
      <c r="AY70">
        <v>99.02</v>
      </c>
      <c r="AZ70">
        <v>99.78</v>
      </c>
      <c r="BA70">
        <v>99.6</v>
      </c>
      <c r="BB70">
        <v>96.99</v>
      </c>
      <c r="BC70">
        <v>94.84</v>
      </c>
      <c r="BD70">
        <v>94.73</v>
      </c>
      <c r="BE70">
        <v>100.59</v>
      </c>
      <c r="BF70">
        <v>106.24</v>
      </c>
      <c r="BG70">
        <v>100.96</v>
      </c>
      <c r="BH70">
        <v>97.43</v>
      </c>
      <c r="BI70">
        <v>93.66</v>
      </c>
      <c r="BJ70">
        <v>89.87</v>
      </c>
      <c r="BK70">
        <v>92.05</v>
      </c>
      <c r="BL70">
        <v>93</v>
      </c>
      <c r="BM70">
        <v>96.45</v>
      </c>
      <c r="BN70">
        <v>95.67</v>
      </c>
      <c r="BO70">
        <v>98.29</v>
      </c>
      <c r="BP70">
        <v>103.2</v>
      </c>
      <c r="BQ70">
        <v>107.96</v>
      </c>
      <c r="BR70">
        <v>107.76</v>
      </c>
      <c r="BS70">
        <v>100.33</v>
      </c>
      <c r="BT70">
        <v>81.319999999999993</v>
      </c>
      <c r="BU70">
        <v>82.49</v>
      </c>
      <c r="BV70">
        <v>85.58</v>
      </c>
      <c r="BW70">
        <v>89.68</v>
      </c>
      <c r="BX70">
        <v>90.49</v>
      </c>
      <c r="BY70">
        <v>87.5</v>
      </c>
      <c r="BZ70">
        <v>87.74</v>
      </c>
      <c r="CA70">
        <v>90.1</v>
      </c>
    </row>
    <row r="71" spans="1:92" x14ac:dyDescent="0.25">
      <c r="A71" t="s">
        <v>103</v>
      </c>
      <c r="B71" s="2">
        <v>45327</v>
      </c>
      <c r="C71" s="2">
        <v>45418</v>
      </c>
      <c r="D71">
        <v>0.49380000000000002</v>
      </c>
      <c r="E71">
        <v>10</v>
      </c>
      <c r="F71">
        <v>10</v>
      </c>
      <c r="G71">
        <v>2.103448275862067E-2</v>
      </c>
      <c r="H71">
        <v>19</v>
      </c>
      <c r="I71">
        <v>0.15327586206896551</v>
      </c>
      <c r="J71">
        <v>19</v>
      </c>
      <c r="K71">
        <v>0.15327586206896551</v>
      </c>
      <c r="M71" s="23">
        <f t="shared" ref="M71:M76" si="8">(T71-S71)/S71</f>
        <v>0.17361392148927557</v>
      </c>
      <c r="N71" s="23">
        <v>2.103448275862067E-2</v>
      </c>
      <c r="O71" s="23">
        <f t="shared" si="5"/>
        <v>0.15460903686087984</v>
      </c>
      <c r="P71" s="23">
        <f t="shared" si="6"/>
        <v>0.33427762039660047</v>
      </c>
      <c r="Q71" s="23">
        <f t="shared" si="7"/>
        <v>0.13689655172413789</v>
      </c>
      <c r="S71">
        <v>49.42</v>
      </c>
      <c r="T71">
        <v>58</v>
      </c>
      <c r="U71">
        <v>61.89</v>
      </c>
      <c r="V71">
        <v>61.81</v>
      </c>
      <c r="W71">
        <v>62.35</v>
      </c>
      <c r="X71">
        <v>61.9</v>
      </c>
      <c r="Y71">
        <v>60.57</v>
      </c>
      <c r="Z71">
        <v>62.01</v>
      </c>
      <c r="AA71">
        <v>60.51</v>
      </c>
      <c r="AB71">
        <v>59.72</v>
      </c>
      <c r="AC71">
        <v>56.78</v>
      </c>
      <c r="AD71">
        <v>57.45</v>
      </c>
      <c r="AE71">
        <v>60.47</v>
      </c>
      <c r="AF71">
        <v>58.86</v>
      </c>
      <c r="AG71">
        <v>58.57</v>
      </c>
      <c r="AH71">
        <v>58.02</v>
      </c>
      <c r="AI71">
        <v>57.97</v>
      </c>
      <c r="AJ71">
        <v>59.48</v>
      </c>
      <c r="AK71">
        <v>63.47</v>
      </c>
      <c r="AL71">
        <v>66.89</v>
      </c>
      <c r="AM71">
        <v>65.94</v>
      </c>
      <c r="AN71">
        <v>64.72</v>
      </c>
      <c r="AO71">
        <v>64.319999999999993</v>
      </c>
      <c r="AP71">
        <v>63.86</v>
      </c>
      <c r="AQ71">
        <v>61.49</v>
      </c>
      <c r="AR71">
        <v>62.86</v>
      </c>
      <c r="AS71">
        <v>61.77</v>
      </c>
      <c r="AT71">
        <v>59.73</v>
      </c>
      <c r="AU71">
        <v>58.76</v>
      </c>
      <c r="AV71">
        <v>59.59</v>
      </c>
      <c r="AW71">
        <v>58</v>
      </c>
      <c r="AX71">
        <v>60.01</v>
      </c>
      <c r="AY71">
        <v>63.24</v>
      </c>
      <c r="AZ71">
        <v>63.3</v>
      </c>
      <c r="BA71">
        <v>62.12</v>
      </c>
      <c r="BB71">
        <v>59.68</v>
      </c>
      <c r="BC71">
        <v>60.88</v>
      </c>
      <c r="BD71">
        <v>60.62</v>
      </c>
      <c r="BE71">
        <v>60</v>
      </c>
      <c r="BF71">
        <v>58.9</v>
      </c>
      <c r="BG71">
        <v>59.44</v>
      </c>
      <c r="BH71">
        <v>57.57</v>
      </c>
      <c r="BI71">
        <v>57.64</v>
      </c>
      <c r="BJ71">
        <v>57.39</v>
      </c>
      <c r="BK71">
        <v>57.48</v>
      </c>
      <c r="BL71">
        <v>55.85</v>
      </c>
      <c r="BM71">
        <v>56.03</v>
      </c>
      <c r="BN71">
        <v>53.6</v>
      </c>
      <c r="BO71">
        <v>52.12</v>
      </c>
      <c r="BP71">
        <v>53.05</v>
      </c>
      <c r="BQ71">
        <v>51.81</v>
      </c>
      <c r="BR71">
        <v>51</v>
      </c>
      <c r="BS71">
        <v>49.26</v>
      </c>
      <c r="BT71">
        <v>51.51</v>
      </c>
      <c r="BU71">
        <v>52.35</v>
      </c>
      <c r="BV71">
        <v>52.1</v>
      </c>
      <c r="BW71">
        <v>52.88</v>
      </c>
      <c r="BX71">
        <v>55.06</v>
      </c>
      <c r="BY71">
        <v>55.84</v>
      </c>
      <c r="BZ71">
        <v>54.63</v>
      </c>
      <c r="CA71">
        <v>54.34</v>
      </c>
      <c r="CB71">
        <v>55.36</v>
      </c>
      <c r="CC71">
        <v>56.51</v>
      </c>
      <c r="CD71">
        <v>57.92</v>
      </c>
    </row>
    <row r="72" spans="1:92" x14ac:dyDescent="0.25">
      <c r="A72" t="s">
        <v>103</v>
      </c>
      <c r="B72" s="2">
        <v>44691</v>
      </c>
      <c r="C72" s="2">
        <v>44797</v>
      </c>
      <c r="D72">
        <v>0.1124</v>
      </c>
      <c r="E72">
        <v>2</v>
      </c>
      <c r="F72">
        <v>4</v>
      </c>
      <c r="G72">
        <v>2.6278742374472079E-2</v>
      </c>
      <c r="H72">
        <v>5</v>
      </c>
      <c r="I72">
        <v>1.8144845925230781E-2</v>
      </c>
      <c r="J72">
        <v>5</v>
      </c>
      <c r="K72">
        <v>1.8144845925230781E-2</v>
      </c>
      <c r="M72" s="23">
        <f t="shared" si="8"/>
        <v>1.3957176843774823E-2</v>
      </c>
      <c r="N72" s="23">
        <v>2.6278742374472079E-2</v>
      </c>
      <c r="O72" s="23">
        <f t="shared" si="5"/>
        <v>1.4774122006831864E-2</v>
      </c>
      <c r="P72" s="23">
        <f t="shared" si="6"/>
        <v>2.6962727993656102E-3</v>
      </c>
      <c r="Q72" s="23">
        <f t="shared" si="7"/>
        <v>-1.1105897074925713E-2</v>
      </c>
      <c r="S72">
        <v>63.05</v>
      </c>
      <c r="T72">
        <v>63.93</v>
      </c>
      <c r="U72">
        <v>62.53</v>
      </c>
      <c r="V72">
        <v>63.88</v>
      </c>
      <c r="W72">
        <v>62.25</v>
      </c>
      <c r="X72">
        <v>65.09</v>
      </c>
      <c r="Y72">
        <v>63.58</v>
      </c>
      <c r="Z72">
        <v>58.67</v>
      </c>
      <c r="AA72">
        <v>59.08</v>
      </c>
      <c r="AB72">
        <v>61.83</v>
      </c>
      <c r="AC72">
        <v>57.28</v>
      </c>
      <c r="AD72">
        <v>56.57</v>
      </c>
      <c r="AE72">
        <v>58.25</v>
      </c>
      <c r="AF72">
        <v>62.08</v>
      </c>
      <c r="AG72">
        <v>62.5</v>
      </c>
      <c r="AH72">
        <v>61.92</v>
      </c>
      <c r="AI72">
        <v>63.83</v>
      </c>
      <c r="AJ72">
        <v>62.31</v>
      </c>
      <c r="AK72">
        <v>64.209999999999994</v>
      </c>
      <c r="AL72">
        <v>64.459999999999994</v>
      </c>
      <c r="AM72">
        <v>63.22</v>
      </c>
      <c r="AN72">
        <v>59.88</v>
      </c>
      <c r="AO72">
        <v>58.98</v>
      </c>
      <c r="AP72">
        <v>56.7</v>
      </c>
      <c r="AQ72">
        <v>55.86</v>
      </c>
      <c r="AR72">
        <v>56.18</v>
      </c>
      <c r="AS72">
        <v>53.04</v>
      </c>
      <c r="AT72">
        <v>51.77</v>
      </c>
      <c r="AU72">
        <v>52.85</v>
      </c>
      <c r="AV72">
        <v>51.33</v>
      </c>
      <c r="AW72">
        <v>52.75</v>
      </c>
      <c r="AX72">
        <v>55.72</v>
      </c>
      <c r="AY72">
        <v>56.11</v>
      </c>
      <c r="AZ72">
        <v>53.29</v>
      </c>
      <c r="BA72">
        <v>51.89</v>
      </c>
      <c r="BB72">
        <v>50.95</v>
      </c>
      <c r="BC72">
        <v>49.13</v>
      </c>
      <c r="BD72">
        <v>48.34</v>
      </c>
      <c r="BE72">
        <v>47.15</v>
      </c>
      <c r="BF72">
        <v>48.72</v>
      </c>
      <c r="BG72">
        <v>48.7</v>
      </c>
      <c r="BH72">
        <v>47.82</v>
      </c>
      <c r="BI72">
        <v>47</v>
      </c>
      <c r="BJ72">
        <v>47.11</v>
      </c>
      <c r="BK72">
        <v>47.49</v>
      </c>
      <c r="BL72">
        <v>49.3</v>
      </c>
      <c r="BM72">
        <v>48.73</v>
      </c>
      <c r="BN72">
        <v>49.93</v>
      </c>
      <c r="BO72">
        <v>51.79</v>
      </c>
      <c r="BP72">
        <v>52.6</v>
      </c>
      <c r="BQ72">
        <v>51.79</v>
      </c>
      <c r="BR72">
        <v>51.14</v>
      </c>
      <c r="BS72">
        <v>51.3</v>
      </c>
      <c r="BT72">
        <v>52.03</v>
      </c>
      <c r="BU72">
        <v>52.37</v>
      </c>
      <c r="BV72">
        <v>52.64</v>
      </c>
      <c r="BW72">
        <v>52.92</v>
      </c>
      <c r="BX72">
        <v>52.8</v>
      </c>
      <c r="BY72">
        <v>53.23</v>
      </c>
      <c r="BZ72">
        <v>53.4</v>
      </c>
      <c r="CA72">
        <v>52.99</v>
      </c>
      <c r="CB72">
        <v>53.2</v>
      </c>
      <c r="CC72">
        <v>50.94</v>
      </c>
      <c r="CD72">
        <v>52.15</v>
      </c>
      <c r="CE72">
        <v>52.54</v>
      </c>
      <c r="CF72">
        <v>52.94</v>
      </c>
      <c r="CG72">
        <v>53.25</v>
      </c>
      <c r="CH72">
        <v>54.6</v>
      </c>
      <c r="CI72">
        <v>53.19</v>
      </c>
      <c r="CJ72">
        <v>56.83</v>
      </c>
      <c r="CK72">
        <v>55.85</v>
      </c>
      <c r="CL72">
        <v>54.86</v>
      </c>
      <c r="CM72">
        <v>55.64</v>
      </c>
      <c r="CN72">
        <v>54.88</v>
      </c>
    </row>
    <row r="73" spans="1:92" x14ac:dyDescent="0.25">
      <c r="A73" t="s">
        <v>103</v>
      </c>
      <c r="B73" s="2">
        <v>44140</v>
      </c>
      <c r="C73" s="2">
        <v>44236</v>
      </c>
      <c r="D73">
        <v>0.52170000000000005</v>
      </c>
      <c r="E73">
        <v>2</v>
      </c>
      <c r="F73">
        <v>2</v>
      </c>
      <c r="G73">
        <v>1.101398601398606E-2</v>
      </c>
      <c r="H73">
        <v>20</v>
      </c>
      <c r="I73">
        <v>0.24370629370629371</v>
      </c>
      <c r="J73">
        <v>64</v>
      </c>
      <c r="K73">
        <v>0.64388111888111887</v>
      </c>
      <c r="M73" s="23">
        <f t="shared" si="8"/>
        <v>1.7612524461839564E-2</v>
      </c>
      <c r="N73" s="23">
        <v>1.101398601398606E-2</v>
      </c>
      <c r="O73" s="23">
        <f t="shared" si="5"/>
        <v>0.25191479412196194</v>
      </c>
      <c r="P73" s="23">
        <f t="shared" si="6"/>
        <v>0.26561110122753956</v>
      </c>
      <c r="Q73" s="23">
        <f t="shared" si="7"/>
        <v>0.24370629370629365</v>
      </c>
      <c r="S73">
        <v>56.21</v>
      </c>
      <c r="T73">
        <v>57.2</v>
      </c>
      <c r="U73">
        <v>56.57</v>
      </c>
      <c r="V73">
        <v>56.87</v>
      </c>
      <c r="W73">
        <v>58.53</v>
      </c>
      <c r="X73">
        <v>58.28</v>
      </c>
      <c r="Y73">
        <v>59.48</v>
      </c>
      <c r="Z73">
        <v>60.27</v>
      </c>
      <c r="AA73">
        <v>60.76</v>
      </c>
      <c r="AB73">
        <v>60.83</v>
      </c>
      <c r="AC73">
        <v>63.2</v>
      </c>
      <c r="AD73">
        <v>64.78</v>
      </c>
      <c r="AE73">
        <v>66.459999999999994</v>
      </c>
      <c r="AF73">
        <v>67.02</v>
      </c>
      <c r="AG73">
        <v>66.900000000000006</v>
      </c>
      <c r="AH73">
        <v>66.41</v>
      </c>
      <c r="AI73">
        <v>67.650000000000006</v>
      </c>
      <c r="AJ73">
        <v>68.75</v>
      </c>
      <c r="AK73">
        <v>69.7</v>
      </c>
      <c r="AL73">
        <v>69</v>
      </c>
      <c r="AM73">
        <v>71.14</v>
      </c>
      <c r="AN73">
        <v>72.319999999999993</v>
      </c>
      <c r="AO73">
        <v>73.180000000000007</v>
      </c>
      <c r="AP73">
        <v>70.83</v>
      </c>
      <c r="AQ73">
        <v>68.849999999999994</v>
      </c>
      <c r="AR73">
        <v>70.08</v>
      </c>
      <c r="AS73">
        <v>71.569999999999993</v>
      </c>
      <c r="AT73">
        <v>73.66</v>
      </c>
      <c r="AU73">
        <v>72.099999999999994</v>
      </c>
      <c r="AV73">
        <v>73.349999999999994</v>
      </c>
      <c r="AW73">
        <v>74.569999999999993</v>
      </c>
      <c r="AX73">
        <v>74.599999999999994</v>
      </c>
      <c r="AY73">
        <v>78.11</v>
      </c>
      <c r="AZ73">
        <v>76.900000000000006</v>
      </c>
      <c r="BA73">
        <v>77.83</v>
      </c>
      <c r="BB73">
        <v>78.19</v>
      </c>
      <c r="BC73">
        <v>74.430000000000007</v>
      </c>
      <c r="BD73">
        <v>76.325000000000003</v>
      </c>
      <c r="BE73">
        <v>75.959999999999994</v>
      </c>
      <c r="BF73">
        <v>76.010000000000005</v>
      </c>
      <c r="BG73">
        <v>79.09</v>
      </c>
      <c r="BH73">
        <v>79.39</v>
      </c>
      <c r="BI73">
        <v>83.24</v>
      </c>
      <c r="BJ73">
        <v>82.37</v>
      </c>
      <c r="BK73">
        <v>85.22</v>
      </c>
      <c r="BL73">
        <v>87.21</v>
      </c>
      <c r="BM73">
        <v>87.53</v>
      </c>
      <c r="BN73">
        <v>88.68</v>
      </c>
      <c r="BO73">
        <v>88.27</v>
      </c>
      <c r="BP73">
        <v>92.94</v>
      </c>
      <c r="BQ73">
        <v>91.9</v>
      </c>
      <c r="BR73">
        <v>93.27</v>
      </c>
      <c r="BS73">
        <v>93.87</v>
      </c>
      <c r="BT73">
        <v>91.49</v>
      </c>
      <c r="BU73">
        <v>89.91</v>
      </c>
      <c r="BV73">
        <v>87.23</v>
      </c>
      <c r="BW73">
        <v>87.05</v>
      </c>
      <c r="BX73">
        <v>84.07</v>
      </c>
      <c r="BY73">
        <v>87.28</v>
      </c>
      <c r="BZ73">
        <v>87.82</v>
      </c>
      <c r="CA73">
        <v>86.62</v>
      </c>
      <c r="CB73">
        <v>89.05</v>
      </c>
      <c r="CC73">
        <v>88</v>
      </c>
      <c r="CD73">
        <v>88.73</v>
      </c>
      <c r="CE73">
        <v>94.03</v>
      </c>
    </row>
    <row r="74" spans="1:92" x14ac:dyDescent="0.25">
      <c r="A74" t="s">
        <v>103</v>
      </c>
      <c r="B74" s="2">
        <v>43962</v>
      </c>
      <c r="C74" s="2">
        <v>44056</v>
      </c>
      <c r="D74">
        <v>2.76</v>
      </c>
      <c r="E74">
        <v>3</v>
      </c>
      <c r="F74">
        <v>4</v>
      </c>
      <c r="G74">
        <v>8.7571265678449334E-2</v>
      </c>
      <c r="H74">
        <v>18</v>
      </c>
      <c r="I74">
        <v>0.15165336374002281</v>
      </c>
      <c r="J74">
        <v>60</v>
      </c>
      <c r="K74">
        <v>0.19566704675028501</v>
      </c>
      <c r="M74" s="23">
        <f t="shared" si="8"/>
        <v>0.20998896247240614</v>
      </c>
      <c r="N74" s="23">
        <v>8.7571265678449334E-2</v>
      </c>
      <c r="O74" s="23">
        <f t="shared" si="5"/>
        <v>0.19788363200451428</v>
      </c>
      <c r="P74" s="23">
        <f t="shared" si="6"/>
        <v>0.36644591611479027</v>
      </c>
      <c r="Q74" s="23">
        <f t="shared" si="7"/>
        <v>0.12930444697833526</v>
      </c>
      <c r="S74">
        <v>36.24</v>
      </c>
      <c r="T74">
        <v>43.85</v>
      </c>
      <c r="U74">
        <v>44.77</v>
      </c>
      <c r="V74">
        <v>43.28</v>
      </c>
      <c r="W74">
        <v>40.01</v>
      </c>
      <c r="X74">
        <v>42.36</v>
      </c>
      <c r="Y74">
        <v>45.46</v>
      </c>
      <c r="Z74">
        <v>47.75</v>
      </c>
      <c r="AA74">
        <v>45.28</v>
      </c>
      <c r="AB74">
        <v>44.78</v>
      </c>
      <c r="AC74">
        <v>46.01</v>
      </c>
      <c r="AD74">
        <v>45.85</v>
      </c>
      <c r="AE74">
        <v>46.48</v>
      </c>
      <c r="AF74">
        <v>47.53</v>
      </c>
      <c r="AG74">
        <v>47.28</v>
      </c>
      <c r="AH74">
        <v>47.22</v>
      </c>
      <c r="AI74">
        <v>49.25</v>
      </c>
      <c r="AJ74">
        <v>48.2</v>
      </c>
      <c r="AK74">
        <v>50.5</v>
      </c>
      <c r="AL74">
        <v>48.64</v>
      </c>
      <c r="AM74">
        <v>49.52</v>
      </c>
      <c r="AN74">
        <v>49.65</v>
      </c>
      <c r="AO74">
        <v>45.74</v>
      </c>
      <c r="AP74">
        <v>46.32</v>
      </c>
      <c r="AQ74">
        <v>48.02</v>
      </c>
      <c r="AR74">
        <v>49.07</v>
      </c>
      <c r="AS74">
        <v>48.24</v>
      </c>
      <c r="AT74">
        <v>50.18</v>
      </c>
      <c r="AU74">
        <v>49.15</v>
      </c>
      <c r="AV74">
        <v>50.84</v>
      </c>
      <c r="AW74">
        <v>50.16</v>
      </c>
      <c r="AX74">
        <v>48.48</v>
      </c>
      <c r="AY74">
        <v>50.04</v>
      </c>
      <c r="AZ74">
        <v>48.32</v>
      </c>
      <c r="BA74">
        <v>48.39</v>
      </c>
      <c r="BB74">
        <v>47.22</v>
      </c>
      <c r="BC74">
        <v>43.505000000000003</v>
      </c>
      <c r="BD74">
        <v>44.1</v>
      </c>
      <c r="BE74">
        <v>46.15</v>
      </c>
      <c r="BF74">
        <v>44.44</v>
      </c>
      <c r="BG74">
        <v>43.155000000000001</v>
      </c>
      <c r="BH74">
        <v>44.33</v>
      </c>
      <c r="BI74">
        <v>44.53</v>
      </c>
      <c r="BJ74">
        <v>43.38</v>
      </c>
      <c r="BK74">
        <v>44.02</v>
      </c>
      <c r="BL74">
        <v>45.62</v>
      </c>
      <c r="BM74">
        <v>44.15</v>
      </c>
      <c r="BN74">
        <v>44.84</v>
      </c>
      <c r="BO74">
        <v>46.79</v>
      </c>
      <c r="BP74">
        <v>45.36</v>
      </c>
      <c r="BQ74">
        <v>45.25</v>
      </c>
      <c r="BR74">
        <v>46.17</v>
      </c>
      <c r="BS74">
        <v>44.71</v>
      </c>
      <c r="BT74">
        <v>47.24</v>
      </c>
      <c r="BU74">
        <v>46.66</v>
      </c>
      <c r="BV74">
        <v>49.24</v>
      </c>
      <c r="BW74">
        <v>49.15</v>
      </c>
      <c r="BX74">
        <v>50.72</v>
      </c>
      <c r="BY74">
        <v>51.76</v>
      </c>
      <c r="BZ74">
        <v>51.87</v>
      </c>
      <c r="CA74">
        <v>52.43</v>
      </c>
      <c r="CB74">
        <v>52.26</v>
      </c>
      <c r="CC74">
        <v>51.81</v>
      </c>
      <c r="CD74">
        <v>50.49</v>
      </c>
      <c r="CE74">
        <v>50.96</v>
      </c>
      <c r="CF74">
        <v>52.024999999999999</v>
      </c>
      <c r="CG74">
        <v>49.85</v>
      </c>
    </row>
    <row r="75" spans="1:92" x14ac:dyDescent="0.25">
      <c r="A75" t="s">
        <v>103</v>
      </c>
      <c r="B75" s="2">
        <v>42759</v>
      </c>
      <c r="C75" s="2">
        <v>42857</v>
      </c>
      <c r="D75">
        <v>0.86309999999999998</v>
      </c>
      <c r="E75">
        <v>2</v>
      </c>
      <c r="F75">
        <v>4</v>
      </c>
      <c r="G75">
        <v>1.0958904109589E-2</v>
      </c>
      <c r="H75">
        <v>16</v>
      </c>
      <c r="I75">
        <v>9.5890410958904104E-2</v>
      </c>
      <c r="J75">
        <v>16</v>
      </c>
      <c r="K75">
        <v>9.5890410958904104E-2</v>
      </c>
      <c r="M75" s="23">
        <f t="shared" si="8"/>
        <v>1.2482662968099941E-2</v>
      </c>
      <c r="N75" s="23">
        <v>1.0958904109589E-2</v>
      </c>
      <c r="O75" s="23">
        <f t="shared" si="5"/>
        <v>5.8258585100394035E-2</v>
      </c>
      <c r="P75" s="23">
        <f t="shared" si="6"/>
        <v>6.1026352288488295E-2</v>
      </c>
      <c r="Q75" s="23">
        <f t="shared" si="7"/>
        <v>4.7945205479452052E-2</v>
      </c>
      <c r="S75">
        <v>36.049999999999997</v>
      </c>
      <c r="T75">
        <v>36.5</v>
      </c>
      <c r="U75">
        <v>36.25</v>
      </c>
      <c r="V75">
        <v>36.25</v>
      </c>
      <c r="W75">
        <v>36.1</v>
      </c>
      <c r="X75">
        <v>36.5</v>
      </c>
      <c r="Y75">
        <v>36.35</v>
      </c>
      <c r="Z75">
        <v>36.15</v>
      </c>
      <c r="AA75">
        <v>37.1</v>
      </c>
      <c r="AB75">
        <v>36.6</v>
      </c>
      <c r="AC75">
        <v>36.6</v>
      </c>
      <c r="AD75">
        <v>38.75</v>
      </c>
      <c r="AE75">
        <v>39.549999999999997</v>
      </c>
      <c r="AF75">
        <v>39.65</v>
      </c>
      <c r="AG75">
        <v>39.1</v>
      </c>
      <c r="AH75">
        <v>39.450000000000003</v>
      </c>
      <c r="AI75">
        <v>40</v>
      </c>
      <c r="AJ75">
        <v>39.35</v>
      </c>
      <c r="AK75">
        <v>39</v>
      </c>
      <c r="AL75">
        <v>39.35</v>
      </c>
      <c r="AM75">
        <v>38.25</v>
      </c>
      <c r="AN75">
        <v>37.4</v>
      </c>
      <c r="AO75">
        <v>37.299999999999997</v>
      </c>
      <c r="AP75">
        <v>36.65</v>
      </c>
      <c r="AQ75">
        <v>35.6</v>
      </c>
      <c r="AR75">
        <v>36.4</v>
      </c>
      <c r="AS75">
        <v>35.549999999999997</v>
      </c>
      <c r="AT75">
        <v>35.6</v>
      </c>
      <c r="AU75">
        <v>35.5</v>
      </c>
      <c r="AV75">
        <v>35.549999999999997</v>
      </c>
      <c r="AW75">
        <v>35.450000000000003</v>
      </c>
      <c r="AX75">
        <v>35.75</v>
      </c>
      <c r="AY75">
        <v>35.424999999999997</v>
      </c>
      <c r="AZ75">
        <v>34.6</v>
      </c>
      <c r="BA75">
        <v>33</v>
      </c>
      <c r="BB75">
        <v>33.65</v>
      </c>
      <c r="BC75">
        <v>33.6</v>
      </c>
      <c r="BD75">
        <v>35.15</v>
      </c>
      <c r="BE75">
        <v>36.75</v>
      </c>
      <c r="BF75">
        <v>35.15</v>
      </c>
      <c r="BG75">
        <v>35.9</v>
      </c>
      <c r="BH75">
        <v>37</v>
      </c>
      <c r="BI75">
        <v>38</v>
      </c>
      <c r="BJ75">
        <v>39.4</v>
      </c>
      <c r="BK75">
        <v>39.6</v>
      </c>
      <c r="BL75">
        <v>38.6</v>
      </c>
      <c r="BM75">
        <v>37.35</v>
      </c>
      <c r="BN75">
        <v>36.049999999999997</v>
      </c>
      <c r="BO75">
        <v>34.700000000000003</v>
      </c>
      <c r="BP75">
        <v>34</v>
      </c>
      <c r="BQ75">
        <v>32.799999999999997</v>
      </c>
      <c r="BR75">
        <v>33.299999999999997</v>
      </c>
      <c r="BS75">
        <v>32.950000000000003</v>
      </c>
      <c r="BT75">
        <v>32.450000000000003</v>
      </c>
      <c r="BU75">
        <v>32</v>
      </c>
      <c r="BV75">
        <v>31.3</v>
      </c>
      <c r="BW75">
        <v>31.5</v>
      </c>
      <c r="BX75">
        <v>31.9</v>
      </c>
      <c r="BY75">
        <v>32.200000000000003</v>
      </c>
      <c r="BZ75">
        <v>31.8</v>
      </c>
      <c r="CA75">
        <v>32.75</v>
      </c>
      <c r="CB75">
        <v>32.5</v>
      </c>
      <c r="CC75">
        <v>33.6</v>
      </c>
      <c r="CD75">
        <v>34.049999999999997</v>
      </c>
      <c r="CE75">
        <v>32.75</v>
      </c>
      <c r="CF75">
        <v>33.4</v>
      </c>
      <c r="CG75">
        <v>33.15</v>
      </c>
      <c r="CH75">
        <v>34.1</v>
      </c>
      <c r="CI75">
        <v>28.55</v>
      </c>
    </row>
    <row r="76" spans="1:92" x14ac:dyDescent="0.25">
      <c r="A76" t="s">
        <v>103</v>
      </c>
      <c r="B76" s="2">
        <v>42304</v>
      </c>
      <c r="C76" s="2">
        <v>42395</v>
      </c>
      <c r="D76">
        <v>0.20169999999999999</v>
      </c>
      <c r="E76">
        <v>2</v>
      </c>
      <c r="F76">
        <v>2</v>
      </c>
      <c r="G76">
        <v>2.4337479718766861E-2</v>
      </c>
      <c r="H76">
        <v>18</v>
      </c>
      <c r="I76">
        <v>1.5684153596538821E-2</v>
      </c>
      <c r="J76">
        <v>61</v>
      </c>
      <c r="K76">
        <v>5.6246619794483657E-2</v>
      </c>
      <c r="M76" s="23">
        <f t="shared" si="8"/>
        <v>4.0517726505346026E-2</v>
      </c>
      <c r="N76" s="23">
        <v>2.4337479718766861E-2</v>
      </c>
      <c r="O76" s="23">
        <f t="shared" si="5"/>
        <v>1.4774770453150158E-2</v>
      </c>
      <c r="P76" s="23">
        <f t="shared" si="6"/>
        <v>3.0951041080472749E-2</v>
      </c>
      <c r="Q76" s="23">
        <f t="shared" si="7"/>
        <v>-9.1941590048673968E-3</v>
      </c>
      <c r="S76">
        <v>17.77</v>
      </c>
      <c r="T76">
        <v>18.489999999999998</v>
      </c>
      <c r="U76">
        <v>18.04</v>
      </c>
      <c r="V76">
        <v>18.12</v>
      </c>
      <c r="W76">
        <v>18.3</v>
      </c>
      <c r="X76">
        <v>18.149999999999999</v>
      </c>
      <c r="Y76">
        <v>18.11</v>
      </c>
      <c r="Z76">
        <v>18.350000000000001</v>
      </c>
      <c r="AA76">
        <v>18.73</v>
      </c>
      <c r="AB76">
        <v>18.489999999999998</v>
      </c>
      <c r="AC76">
        <v>18.43</v>
      </c>
      <c r="AD76">
        <v>18.45</v>
      </c>
      <c r="AE76">
        <v>18.510000000000002</v>
      </c>
      <c r="AF76">
        <v>18.350000000000001</v>
      </c>
      <c r="AG76">
        <v>18.38</v>
      </c>
      <c r="AH76">
        <v>18.32</v>
      </c>
      <c r="AI76">
        <v>18.690000000000001</v>
      </c>
      <c r="AJ76">
        <v>18.68</v>
      </c>
      <c r="AK76">
        <v>18.78</v>
      </c>
      <c r="AL76">
        <v>18.64</v>
      </c>
      <c r="AM76">
        <v>18.32</v>
      </c>
      <c r="AN76">
        <v>18.510000000000002</v>
      </c>
      <c r="AO76">
        <v>18.739999999999998</v>
      </c>
      <c r="AP76">
        <v>18.62</v>
      </c>
      <c r="AQ76">
        <v>18.920000000000002</v>
      </c>
      <c r="AR76">
        <v>19.149999999999999</v>
      </c>
      <c r="AS76">
        <v>18.75</v>
      </c>
      <c r="AT76">
        <v>19.12</v>
      </c>
      <c r="AU76">
        <v>18.75</v>
      </c>
      <c r="AV76">
        <v>18.57</v>
      </c>
      <c r="AW76">
        <v>17.88</v>
      </c>
      <c r="AX76">
        <v>18.03</v>
      </c>
      <c r="AY76">
        <v>17.97</v>
      </c>
      <c r="AZ76">
        <v>17.93</v>
      </c>
      <c r="BA76">
        <v>18.190000000000001</v>
      </c>
      <c r="BB76">
        <v>18.53</v>
      </c>
      <c r="BC76">
        <v>18.77</v>
      </c>
      <c r="BD76">
        <v>18.670000000000002</v>
      </c>
      <c r="BE76">
        <v>18.64</v>
      </c>
      <c r="BF76">
        <v>18.86</v>
      </c>
      <c r="BG76">
        <v>18.79</v>
      </c>
      <c r="BH76">
        <v>18.88</v>
      </c>
      <c r="BI76">
        <v>18.71</v>
      </c>
      <c r="BJ76">
        <v>19.05</v>
      </c>
      <c r="BK76">
        <v>19.13</v>
      </c>
      <c r="BL76">
        <v>18.559999999999999</v>
      </c>
      <c r="BM76">
        <v>17.68</v>
      </c>
      <c r="BN76">
        <v>17.7</v>
      </c>
      <c r="BO76">
        <v>17.329999999999998</v>
      </c>
      <c r="BP76">
        <v>16.989999999999998</v>
      </c>
      <c r="BQ76">
        <v>16.420000000000002</v>
      </c>
      <c r="BR76">
        <v>16.57</v>
      </c>
      <c r="BS76">
        <v>16.739999999999998</v>
      </c>
      <c r="BT76">
        <v>16.66</v>
      </c>
      <c r="BU76">
        <v>16.79</v>
      </c>
      <c r="BV76">
        <v>16.489999999999998</v>
      </c>
      <c r="BW76">
        <v>16.57</v>
      </c>
      <c r="BX76">
        <v>16.89</v>
      </c>
      <c r="BY76">
        <v>16.54</v>
      </c>
      <c r="BZ76">
        <v>16.86</v>
      </c>
      <c r="CA76">
        <v>17</v>
      </c>
      <c r="CB76">
        <v>19.53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7AC2A-0097-4700-9A32-6466CB481DCE}">
  <dimension ref="A1:J14"/>
  <sheetViews>
    <sheetView tabSelected="1" zoomScaleNormal="100" workbookViewId="0">
      <selection activeCell="I23" sqref="I23"/>
    </sheetView>
  </sheetViews>
  <sheetFormatPr defaultRowHeight="15" x14ac:dyDescent="0.25"/>
  <cols>
    <col min="1" max="1" width="15.5703125" style="7" bestFit="1" customWidth="1"/>
    <col min="2" max="2" width="21" style="7" bestFit="1" customWidth="1"/>
    <col min="3" max="3" width="31" style="7" bestFit="1" customWidth="1"/>
    <col min="4" max="4" width="24.7109375" style="7" bestFit="1" customWidth="1"/>
    <col min="5" max="5" width="20.42578125" style="7" bestFit="1" customWidth="1"/>
    <col min="6" max="6" width="20.42578125" style="7" customWidth="1"/>
    <col min="7" max="7" width="6.5703125" style="7" bestFit="1" customWidth="1"/>
    <col min="8" max="8" width="20.42578125" style="7" bestFit="1" customWidth="1"/>
    <col min="9" max="9" width="24.85546875" style="7" bestFit="1" customWidth="1"/>
    <col min="10" max="10" width="18.5703125" style="7" bestFit="1" customWidth="1"/>
    <col min="11" max="16384" width="9.140625" style="7"/>
  </cols>
  <sheetData>
    <row r="1" spans="1:10" x14ac:dyDescent="0.25">
      <c r="A1" s="46"/>
      <c r="B1" s="46" t="s">
        <v>172</v>
      </c>
      <c r="C1" s="46" t="s">
        <v>171</v>
      </c>
      <c r="D1" s="46" t="s">
        <v>173</v>
      </c>
      <c r="E1" s="46"/>
      <c r="F1" s="46"/>
      <c r="G1" s="46" t="s">
        <v>174</v>
      </c>
      <c r="H1" s="46"/>
      <c r="I1" s="47" t="s">
        <v>175</v>
      </c>
      <c r="J1" s="28"/>
    </row>
    <row r="2" spans="1:10" x14ac:dyDescent="0.25">
      <c r="A2" s="46"/>
      <c r="B2" s="46"/>
      <c r="C2" s="46"/>
      <c r="D2" s="26" t="s">
        <v>176</v>
      </c>
      <c r="E2" s="26" t="s">
        <v>157</v>
      </c>
      <c r="F2" s="46"/>
      <c r="G2" s="28" t="s">
        <v>176</v>
      </c>
      <c r="H2" s="26" t="s">
        <v>157</v>
      </c>
      <c r="I2" s="48"/>
    </row>
    <row r="3" spans="1:10" x14ac:dyDescent="0.25">
      <c r="A3" s="25" t="s">
        <v>151</v>
      </c>
      <c r="B3" s="30">
        <f>AVERAGE('group2-5'!M2:M58)</f>
        <v>6.3629630698777848E-2</v>
      </c>
      <c r="C3" s="27">
        <v>-2.6078404358675301E-2</v>
      </c>
      <c r="D3" s="27">
        <f>AVERAGE('group2-5'!O2:O58)</f>
        <v>4.984192740346953E-2</v>
      </c>
      <c r="E3" s="27">
        <f>COUNTIF('group2-5'!O2:O58, "&gt;0")/COUNT('group2-5'!O2:O58)</f>
        <v>0.7192982456140351</v>
      </c>
      <c r="F3" s="25" t="s">
        <v>151</v>
      </c>
      <c r="G3" s="30">
        <f>AVERAGE('group2-5'!P2:P58)</f>
        <v>9.2141327176481908E-2</v>
      </c>
      <c r="H3" s="31">
        <f>COUNTIF('group2-5'!P2:P58, "&gt;0")/COUNT('group2-5'!P2:P58)</f>
        <v>0.80701754385964908</v>
      </c>
      <c r="I3" s="30">
        <f>AVERAGE('group2-5'!Q2:Q58)</f>
        <v>2.5789061084095909E-2</v>
      </c>
    </row>
    <row r="4" spans="1:10" x14ac:dyDescent="0.25">
      <c r="A4" s="25" t="s">
        <v>152</v>
      </c>
      <c r="B4" s="27">
        <f>AVERAGE('group6-10'!M2:M19)</f>
        <v>5.998186611212239E-2</v>
      </c>
      <c r="C4" s="30">
        <v>-2.67894475759234E-2</v>
      </c>
      <c r="D4" s="30">
        <f>AVERAGE('group6-10'!O2:O19)</f>
        <v>6.1489344707451411E-2</v>
      </c>
      <c r="E4" s="30">
        <f>COUNTIF('group6-10'!O2:O19, "&gt;0")/COUNT('group6-10'!O2:O19)</f>
        <v>0.83333333333333337</v>
      </c>
      <c r="F4" s="25" t="s">
        <v>152</v>
      </c>
      <c r="G4" s="27">
        <f>AVERAGE('group6-10'!P2:P19)</f>
        <v>8.6626742782104665E-2</v>
      </c>
      <c r="H4" s="29">
        <f>COUNTIF('group6-10'!P2:P19, "&gt;0")/COUNT('group6-10'!P2:P19)</f>
        <v>0.72222222222222221</v>
      </c>
      <c r="I4" s="27">
        <f>AVERAGE('group6-10'!Q2:Q19)</f>
        <v>2.303130915542698E-2</v>
      </c>
    </row>
    <row r="5" spans="1:10" x14ac:dyDescent="0.25">
      <c r="A5" s="25" t="s">
        <v>153</v>
      </c>
      <c r="B5" s="27">
        <f>AVERAGE('group2-10'!M2:M76)</f>
        <v>6.2754167197980548E-2</v>
      </c>
      <c r="C5" s="30">
        <v>-2.69953681167142E-2</v>
      </c>
      <c r="D5" s="27">
        <f>AVERAGE('group2-10'!O2:O76)</f>
        <v>5.2637307556425185E-2</v>
      </c>
      <c r="E5" s="27">
        <f>COUNTIF('group2-10'!O2:O76, "&gt;0")/COUNT('group2-10'!O2:O76)</f>
        <v>0.7466666666666667</v>
      </c>
      <c r="F5" s="25" t="s">
        <v>153</v>
      </c>
      <c r="G5" s="27">
        <f>AVERAGE('group2-10'!P2:P76)</f>
        <v>9.0817826921831379E-2</v>
      </c>
      <c r="H5" s="29">
        <f>COUNTIF('group2-10'!P2:P76, "&gt;0")/COUNT('group2-10'!P2:P76)</f>
        <v>0.78666666666666663</v>
      </c>
      <c r="I5" s="27">
        <f>AVERAGE('group2-10'!Q2:Q76)</f>
        <v>2.512720062121537E-2</v>
      </c>
    </row>
    <row r="10" spans="1:10" x14ac:dyDescent="0.25">
      <c r="A10" s="46"/>
      <c r="B10" s="7" t="s">
        <v>174</v>
      </c>
      <c r="D10" s="7" t="s">
        <v>175</v>
      </c>
    </row>
    <row r="11" spans="1:10" x14ac:dyDescent="0.25">
      <c r="A11" s="46"/>
      <c r="B11" s="7" t="s">
        <v>176</v>
      </c>
      <c r="C11" s="7" t="s">
        <v>157</v>
      </c>
    </row>
    <row r="12" spans="1:10" x14ac:dyDescent="0.25">
      <c r="A12" s="25" t="s">
        <v>151</v>
      </c>
      <c r="B12" s="19">
        <v>9.2141327176481908E-2</v>
      </c>
      <c r="C12" s="19">
        <v>0.80701754385964908</v>
      </c>
      <c r="D12" s="19">
        <v>2.5789061084095909E-2</v>
      </c>
    </row>
    <row r="13" spans="1:10" x14ac:dyDescent="0.25">
      <c r="A13" s="25" t="s">
        <v>152</v>
      </c>
      <c r="B13" s="19">
        <v>8.6626742782104665E-2</v>
      </c>
      <c r="C13" s="19">
        <v>0.72222222222222221</v>
      </c>
      <c r="D13" s="19">
        <v>2.303130915542698E-2</v>
      </c>
    </row>
    <row r="14" spans="1:10" x14ac:dyDescent="0.25">
      <c r="A14" s="25" t="s">
        <v>153</v>
      </c>
      <c r="B14" s="19">
        <v>9.0817826921831379E-2</v>
      </c>
      <c r="C14" s="19">
        <v>0.78666666666666663</v>
      </c>
      <c r="D14" s="19">
        <v>2.512720062121537E-2</v>
      </c>
    </row>
  </sheetData>
  <mergeCells count="8">
    <mergeCell ref="G1:H1"/>
    <mergeCell ref="I1:I2"/>
    <mergeCell ref="A10:A11"/>
    <mergeCell ref="F1:F2"/>
    <mergeCell ref="B1:B2"/>
    <mergeCell ref="C1:C2"/>
    <mergeCell ref="D1:E1"/>
    <mergeCell ref="A1:A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6CD50-E8E7-4003-86C9-77E7FB5E4963}">
  <dimension ref="A1:DV87"/>
  <sheetViews>
    <sheetView topLeftCell="AA41" zoomScale="115" zoomScaleNormal="115" workbookViewId="0">
      <selection activeCell="DJ56" sqref="DJ56"/>
    </sheetView>
  </sheetViews>
  <sheetFormatPr defaultRowHeight="15" x14ac:dyDescent="0.25"/>
  <cols>
    <col min="2" max="2" width="28.140625" bestFit="1" customWidth="1"/>
    <col min="3" max="3" width="20.42578125" bestFit="1" customWidth="1"/>
    <col min="4" max="4" width="21" bestFit="1" customWidth="1"/>
    <col min="6" max="6" width="8.7109375" bestFit="1" customWidth="1"/>
    <col min="7" max="7" width="28.140625" bestFit="1" customWidth="1"/>
    <col min="8" max="8" width="8.7109375" bestFit="1" customWidth="1"/>
    <col min="9" max="9" width="27.140625" bestFit="1" customWidth="1"/>
    <col min="10" max="10" width="8.7109375" bestFit="1" customWidth="1"/>
    <col min="11" max="11" width="27.140625" bestFit="1" customWidth="1"/>
    <col min="12" max="12" width="27.140625" customWidth="1"/>
    <col min="13" max="13" width="12" bestFit="1" customWidth="1"/>
    <col min="35" max="105" width="0" hidden="1" customWidth="1"/>
  </cols>
  <sheetData>
    <row r="1" spans="1:126" x14ac:dyDescent="0.25">
      <c r="A1" t="s">
        <v>154</v>
      </c>
      <c r="B1" t="s">
        <v>156</v>
      </c>
      <c r="C1" t="s">
        <v>157</v>
      </c>
      <c r="D1" t="s">
        <v>158</v>
      </c>
      <c r="F1" t="s">
        <v>154</v>
      </c>
      <c r="G1" t="s">
        <v>164</v>
      </c>
      <c r="K1" t="s">
        <v>161</v>
      </c>
      <c r="M1" t="s">
        <v>162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22" t="s">
        <v>165</v>
      </c>
      <c r="AJ1">
        <v>0</v>
      </c>
      <c r="AK1">
        <v>1</v>
      </c>
      <c r="AL1">
        <v>2</v>
      </c>
      <c r="AM1">
        <v>3</v>
      </c>
      <c r="AN1">
        <v>4</v>
      </c>
      <c r="AO1">
        <v>5</v>
      </c>
      <c r="AP1">
        <v>6</v>
      </c>
      <c r="AQ1">
        <v>7</v>
      </c>
      <c r="AR1">
        <v>8</v>
      </c>
      <c r="AS1">
        <v>9</v>
      </c>
      <c r="AT1">
        <v>10</v>
      </c>
      <c r="AU1">
        <v>11</v>
      </c>
      <c r="AV1">
        <v>12</v>
      </c>
      <c r="AW1">
        <v>13</v>
      </c>
      <c r="AX1">
        <v>14</v>
      </c>
      <c r="AY1">
        <v>15</v>
      </c>
      <c r="AZ1">
        <v>16</v>
      </c>
      <c r="BA1">
        <v>17</v>
      </c>
      <c r="BB1">
        <v>18</v>
      </c>
      <c r="BC1">
        <v>19</v>
      </c>
      <c r="BE1" t="s">
        <v>166</v>
      </c>
      <c r="BF1">
        <v>6</v>
      </c>
      <c r="BG1">
        <v>7</v>
      </c>
      <c r="BH1">
        <v>8</v>
      </c>
      <c r="BI1">
        <v>9</v>
      </c>
      <c r="BJ1">
        <v>10</v>
      </c>
      <c r="BK1">
        <v>11</v>
      </c>
      <c r="BL1">
        <v>12</v>
      </c>
      <c r="BM1">
        <v>13</v>
      </c>
      <c r="BN1">
        <v>14</v>
      </c>
      <c r="BO1">
        <v>15</v>
      </c>
      <c r="BP1">
        <v>16</v>
      </c>
      <c r="BQ1">
        <v>17</v>
      </c>
      <c r="BR1">
        <v>18</v>
      </c>
      <c r="BS1">
        <v>19</v>
      </c>
      <c r="BT1">
        <v>20</v>
      </c>
      <c r="BV1" s="34" t="s">
        <v>168</v>
      </c>
      <c r="BW1">
        <v>3</v>
      </c>
      <c r="BX1">
        <v>4</v>
      </c>
      <c r="BY1">
        <v>5</v>
      </c>
      <c r="BZ1">
        <v>6</v>
      </c>
      <c r="CA1">
        <v>7</v>
      </c>
      <c r="CB1">
        <v>8</v>
      </c>
      <c r="CC1">
        <v>9</v>
      </c>
      <c r="CD1">
        <v>10</v>
      </c>
      <c r="CE1">
        <v>11</v>
      </c>
      <c r="CF1">
        <v>12</v>
      </c>
      <c r="CG1">
        <v>13</v>
      </c>
      <c r="CH1">
        <v>14</v>
      </c>
      <c r="CI1">
        <v>15</v>
      </c>
      <c r="CJ1">
        <v>16</v>
      </c>
      <c r="CK1">
        <v>17</v>
      </c>
      <c r="CL1">
        <v>18</v>
      </c>
      <c r="CM1">
        <v>19</v>
      </c>
      <c r="CN1">
        <v>20</v>
      </c>
      <c r="CP1" t="s">
        <v>170</v>
      </c>
      <c r="CQ1">
        <v>11</v>
      </c>
      <c r="CR1">
        <v>12</v>
      </c>
      <c r="CS1">
        <v>13</v>
      </c>
      <c r="CT1">
        <v>14</v>
      </c>
      <c r="CU1">
        <v>15</v>
      </c>
      <c r="CV1">
        <v>16</v>
      </c>
      <c r="CW1">
        <v>17</v>
      </c>
      <c r="CX1">
        <v>18</v>
      </c>
      <c r="CY1">
        <v>19</v>
      </c>
      <c r="CZ1">
        <v>20</v>
      </c>
      <c r="DB1" t="s">
        <v>189</v>
      </c>
      <c r="DC1">
        <v>1</v>
      </c>
      <c r="DD1">
        <v>2</v>
      </c>
      <c r="DE1">
        <v>3</v>
      </c>
      <c r="DF1">
        <v>4</v>
      </c>
      <c r="DG1">
        <v>5</v>
      </c>
      <c r="DH1">
        <v>6</v>
      </c>
      <c r="DI1">
        <v>7</v>
      </c>
      <c r="DJ1">
        <v>8</v>
      </c>
      <c r="DK1">
        <v>9</v>
      </c>
      <c r="DL1">
        <v>10</v>
      </c>
      <c r="DM1">
        <v>11</v>
      </c>
      <c r="DN1">
        <v>12</v>
      </c>
      <c r="DO1">
        <v>13</v>
      </c>
      <c r="DP1">
        <v>14</v>
      </c>
      <c r="DQ1">
        <v>15</v>
      </c>
      <c r="DR1">
        <v>16</v>
      </c>
      <c r="DS1">
        <v>17</v>
      </c>
      <c r="DT1">
        <v>18</v>
      </c>
      <c r="DU1">
        <v>19</v>
      </c>
      <c r="DV1">
        <v>20</v>
      </c>
    </row>
    <row r="2" spans="1:126" x14ac:dyDescent="0.25">
      <c r="A2">
        <v>0</v>
      </c>
      <c r="B2" s="6">
        <f>AVERAGE(AJ$2:AJ$85)</f>
        <v>8.699407661479093E-2</v>
      </c>
      <c r="C2" s="6">
        <f>COUNTIF(AJ$2:AJ$85,"&gt;0")/COUNT(AJ$2:AJ$85)</f>
        <v>0.7857142857142857</v>
      </c>
      <c r="D2" s="6">
        <f>1-C2</f>
        <v>0.2142857142857143</v>
      </c>
      <c r="F2">
        <v>0</v>
      </c>
      <c r="G2" s="6">
        <f>AVERAGE(AO$2:AO$85)</f>
        <v>1.4988448973112982E-2</v>
      </c>
      <c r="H2" s="6"/>
      <c r="I2" s="6"/>
      <c r="J2" s="6"/>
      <c r="K2" s="6">
        <f>AVERAGE(M2:M85)</f>
        <v>6.1489319847937582E-2</v>
      </c>
      <c r="L2" s="6"/>
      <c r="M2">
        <f>(O2-N2)/N2</f>
        <v>0.16400877400995975</v>
      </c>
      <c r="N2">
        <v>67.471999999999994</v>
      </c>
      <c r="O2">
        <v>78.537999999999997</v>
      </c>
      <c r="P2">
        <v>78.816999999999993</v>
      </c>
      <c r="Q2">
        <v>79.091999999999999</v>
      </c>
      <c r="R2">
        <v>78.700999999999993</v>
      </c>
      <c r="S2">
        <v>77.662999999999997</v>
      </c>
      <c r="T2">
        <v>79.111999999999995</v>
      </c>
      <c r="U2">
        <v>82.278999999999996</v>
      </c>
      <c r="V2">
        <v>85.236999999999995</v>
      </c>
      <c r="W2">
        <v>85.963999999999999</v>
      </c>
      <c r="X2">
        <v>88.7</v>
      </c>
      <c r="Y2">
        <v>92.668999999999997</v>
      </c>
      <c r="Z2">
        <v>87.528000000000006</v>
      </c>
      <c r="AA2">
        <v>85.774000000000001</v>
      </c>
      <c r="AB2">
        <v>91.912999999999997</v>
      </c>
      <c r="AC2">
        <v>90.888000000000005</v>
      </c>
      <c r="AD2">
        <v>87.944000000000003</v>
      </c>
      <c r="AE2">
        <v>87.836500000000001</v>
      </c>
      <c r="AF2">
        <v>88.454999999999998</v>
      </c>
      <c r="AG2">
        <v>89.397999999999996</v>
      </c>
      <c r="AH2">
        <v>90.372</v>
      </c>
      <c r="AJ2">
        <f>($AH2-N2)/N2</f>
        <v>0.33940004742708096</v>
      </c>
      <c r="AK2">
        <f>($AH2-O2)/O2</f>
        <v>0.15067865237210018</v>
      </c>
      <c r="AL2">
        <f>($AH2-P2)/P2</f>
        <v>0.14660542776304614</v>
      </c>
      <c r="AM2">
        <f>($AH2-Q2)/Q2</f>
        <v>0.14261872250037932</v>
      </c>
      <c r="AN2">
        <f t="shared" ref="AN2:BB2" si="0">($AH2-R2)/R2</f>
        <v>0.14829544732595529</v>
      </c>
      <c r="AO2">
        <f t="shared" si="0"/>
        <v>0.16364291876440523</v>
      </c>
      <c r="AP2">
        <f t="shared" si="0"/>
        <v>0.14232986146223084</v>
      </c>
      <c r="AQ2">
        <f t="shared" si="0"/>
        <v>9.8360456495582158E-2</v>
      </c>
      <c r="AR2">
        <f t="shared" si="0"/>
        <v>6.0243790842005297E-2</v>
      </c>
      <c r="AS2">
        <f t="shared" si="0"/>
        <v>5.127727886091854E-2</v>
      </c>
      <c r="AT2">
        <f t="shared" si="0"/>
        <v>1.8850056369785761E-2</v>
      </c>
      <c r="AU2">
        <f t="shared" si="0"/>
        <v>-2.4787145647411725E-2</v>
      </c>
      <c r="AV2">
        <f t="shared" si="0"/>
        <v>3.249245955579922E-2</v>
      </c>
      <c r="AW2">
        <f t="shared" si="0"/>
        <v>5.360598782847948E-2</v>
      </c>
      <c r="AX2">
        <f t="shared" si="0"/>
        <v>-1.6765854666913244E-2</v>
      </c>
      <c r="AY2">
        <f t="shared" si="0"/>
        <v>-5.6773171375759761E-3</v>
      </c>
      <c r="AZ2">
        <f t="shared" si="0"/>
        <v>2.7608478122441521E-2</v>
      </c>
      <c r="BA2">
        <f t="shared" si="0"/>
        <v>2.8866131961086779E-2</v>
      </c>
      <c r="BB2">
        <f t="shared" si="0"/>
        <v>2.1672036628794321E-2</v>
      </c>
      <c r="BC2">
        <f>($AH2-AG2)/AG2</f>
        <v>1.0895098324347343E-2</v>
      </c>
      <c r="BF2">
        <f t="shared" ref="BF2:BT2" si="1">(T2-$S2)/$S2</f>
        <v>1.8657533188262083E-2</v>
      </c>
      <c r="BG2">
        <f t="shared" si="1"/>
        <v>5.9436282399598264E-2</v>
      </c>
      <c r="BH2">
        <f t="shared" si="1"/>
        <v>9.75239174381623E-2</v>
      </c>
      <c r="BI2">
        <f t="shared" si="1"/>
        <v>0.10688487439321173</v>
      </c>
      <c r="BJ2">
        <f t="shared" si="1"/>
        <v>0.14211400538222843</v>
      </c>
      <c r="BK2">
        <f t="shared" si="1"/>
        <v>0.19321942237616369</v>
      </c>
      <c r="BL2">
        <f t="shared" si="1"/>
        <v>0.12702316418371695</v>
      </c>
      <c r="BM2">
        <f t="shared" si="1"/>
        <v>0.10443840696341894</v>
      </c>
      <c r="BN2">
        <f t="shared" si="1"/>
        <v>0.18348505723446171</v>
      </c>
      <c r="BO2">
        <f t="shared" si="1"/>
        <v>0.17028700925794793</v>
      </c>
      <c r="BP2">
        <f t="shared" si="1"/>
        <v>0.13237964024052645</v>
      </c>
      <c r="BQ2">
        <f t="shared" si="1"/>
        <v>0.13099545472103838</v>
      </c>
      <c r="BR2">
        <f t="shared" si="1"/>
        <v>0.13895935001223236</v>
      </c>
      <c r="BS2">
        <f t="shared" si="1"/>
        <v>0.15110155415062512</v>
      </c>
      <c r="BT2">
        <f t="shared" si="1"/>
        <v>0.16364291876440523</v>
      </c>
      <c r="BW2">
        <f t="shared" ref="BW2:CN2" si="2">(Q2-$P2)/$P2</f>
        <v>3.4890949921971871E-3</v>
      </c>
      <c r="BX2">
        <f t="shared" si="2"/>
        <v>-1.4717637057995061E-3</v>
      </c>
      <c r="BY2">
        <f t="shared" si="2"/>
        <v>-1.4641511349074394E-2</v>
      </c>
      <c r="BZ2">
        <f t="shared" si="2"/>
        <v>3.7428473552660181E-3</v>
      </c>
      <c r="CA2">
        <f t="shared" si="2"/>
        <v>4.3924534047223358E-2</v>
      </c>
      <c r="CB2">
        <f t="shared" si="2"/>
        <v>8.1454508545110854E-2</v>
      </c>
      <c r="CC2">
        <f t="shared" si="2"/>
        <v>9.0678406942664727E-2</v>
      </c>
      <c r="CD2">
        <f t="shared" si="2"/>
        <v>0.12539173021048772</v>
      </c>
      <c r="CE2">
        <f t="shared" si="2"/>
        <v>0.17574888666150709</v>
      </c>
      <c r="CF2">
        <f t="shared" si="2"/>
        <v>0.11052184173465132</v>
      </c>
      <c r="CG2">
        <f t="shared" si="2"/>
        <v>8.8267759493510387E-2</v>
      </c>
      <c r="CH2">
        <f t="shared" si="2"/>
        <v>0.16615704733750339</v>
      </c>
      <c r="CI2">
        <f t="shared" si="2"/>
        <v>0.15315223873022335</v>
      </c>
      <c r="CJ2">
        <f t="shared" si="2"/>
        <v>0.11579989088648401</v>
      </c>
      <c r="CK2">
        <f t="shared" si="2"/>
        <v>0.11443597193498875</v>
      </c>
      <c r="CL2">
        <f t="shared" si="2"/>
        <v>0.12228326376289386</v>
      </c>
      <c r="CM2">
        <f t="shared" si="2"/>
        <v>0.13424768768159159</v>
      </c>
      <c r="CN2">
        <f t="shared" si="2"/>
        <v>0.14660542776304614</v>
      </c>
      <c r="CQ2">
        <f>(Y2-$X2)/$X2</f>
        <v>4.4746335963923266E-2</v>
      </c>
      <c r="CR2">
        <f t="shared" ref="CR2:CZ17" si="3">(Z2-$X2)/$X2</f>
        <v>-1.3213077790304364E-2</v>
      </c>
      <c r="CS2">
        <f t="shared" si="3"/>
        <v>-3.2987598647125159E-2</v>
      </c>
      <c r="CT2">
        <f t="shared" si="3"/>
        <v>3.6223224351747393E-2</v>
      </c>
      <c r="CU2">
        <f t="shared" si="3"/>
        <v>2.4667418263810623E-2</v>
      </c>
      <c r="CV2">
        <f t="shared" si="3"/>
        <v>-8.5231116121758758E-3</v>
      </c>
      <c r="CW2">
        <f t="shared" si="3"/>
        <v>-9.7350620067643955E-3</v>
      </c>
      <c r="CX2">
        <f t="shared" si="3"/>
        <v>-2.7621195039459361E-3</v>
      </c>
      <c r="CY2">
        <f t="shared" si="3"/>
        <v>7.8692220969559558E-3</v>
      </c>
      <c r="CZ2">
        <f t="shared" si="3"/>
        <v>1.8850056369785761E-2</v>
      </c>
      <c r="DC2">
        <f>(O2-N2)/N2</f>
        <v>0.16400877400995975</v>
      </c>
    </row>
    <row r="3" spans="1:126" x14ac:dyDescent="0.25">
      <c r="A3">
        <v>1</v>
      </c>
      <c r="B3" s="6">
        <f>AVERAGE(AK$2:AK$85)</f>
        <v>2.2951669074059527E-2</v>
      </c>
      <c r="C3" s="6">
        <f>COUNTIF(AK$2:AK$85,"&gt;0")/COUNT(AK$2:AK$85)</f>
        <v>0.59523809523809523</v>
      </c>
      <c r="D3" s="6">
        <f t="shared" ref="D3:D21" si="4">1-C3</f>
        <v>0.40476190476190477</v>
      </c>
      <c r="F3">
        <v>1</v>
      </c>
      <c r="G3" s="6">
        <f>AVERAGE(AP$2:AP$85)</f>
        <v>1.3164248523069341E-2</v>
      </c>
      <c r="H3" s="6"/>
      <c r="I3" s="6"/>
      <c r="J3" s="6"/>
      <c r="K3" s="6"/>
      <c r="L3" s="6"/>
      <c r="M3">
        <f t="shared" ref="M3:M66" si="5">(O3-N3)/N3</f>
        <v>9.9753799134045845E-4</v>
      </c>
      <c r="N3">
        <v>47.116</v>
      </c>
      <c r="O3">
        <v>47.162999999999997</v>
      </c>
      <c r="P3">
        <v>46.018000000000001</v>
      </c>
      <c r="Q3">
        <v>46.835000000000001</v>
      </c>
      <c r="R3">
        <v>48.783999999999999</v>
      </c>
      <c r="S3">
        <v>49.264000000000003</v>
      </c>
      <c r="T3">
        <v>49.354999999999997</v>
      </c>
      <c r="U3">
        <v>48.509</v>
      </c>
      <c r="V3">
        <v>48.548000000000002</v>
      </c>
      <c r="W3">
        <v>47.061</v>
      </c>
      <c r="X3">
        <v>46.241</v>
      </c>
      <c r="Y3">
        <v>45.572000000000003</v>
      </c>
      <c r="Z3">
        <v>45.177999999999997</v>
      </c>
      <c r="AA3">
        <v>44.87</v>
      </c>
      <c r="AB3">
        <v>45.484999999999999</v>
      </c>
      <c r="AC3">
        <v>45.581000000000003</v>
      </c>
      <c r="AD3">
        <v>43.9</v>
      </c>
      <c r="AE3">
        <v>43.966000000000001</v>
      </c>
      <c r="AF3">
        <v>43.52</v>
      </c>
      <c r="AG3">
        <v>42.238999999999997</v>
      </c>
      <c r="AH3">
        <v>41.017000000000003</v>
      </c>
      <c r="AJ3">
        <f t="shared" ref="AJ3:AJ66" si="6">($AH3-N3)/N3</f>
        <v>-0.12944647253586886</v>
      </c>
      <c r="AK3">
        <f t="shared" ref="AK3:AK66" si="7">($AH3-O3)/O3</f>
        <v>-0.13031401734410436</v>
      </c>
      <c r="AL3">
        <f t="shared" ref="AL3:AL66" si="8">($AH3-P3)/P3</f>
        <v>-0.108674866356643</v>
      </c>
      <c r="AM3">
        <f t="shared" ref="AM3:AM66" si="9">($AH3-Q3)/Q3</f>
        <v>-0.12422333724778473</v>
      </c>
      <c r="AN3">
        <f t="shared" ref="AN3:AN66" si="10">($AH3-R3)/R3</f>
        <v>-0.15921203673335513</v>
      </c>
      <c r="AO3">
        <f t="shared" ref="AO3:AO66" si="11">($AH3-S3)/S3</f>
        <v>-0.1674041896719714</v>
      </c>
      <c r="AP3">
        <f t="shared" ref="AP3:AP66" si="12">($AH3-T3)/T3</f>
        <v>-0.16893931719177377</v>
      </c>
      <c r="AQ3">
        <f t="shared" ref="AQ3:AQ66" si="13">($AH3-U3)/U3</f>
        <v>-0.15444556680203667</v>
      </c>
      <c r="AR3">
        <f t="shared" ref="AR3:AR66" si="14">($AH3-V3)/V3</f>
        <v>-0.15512482491554747</v>
      </c>
      <c r="AS3">
        <f t="shared" ref="AS3:AS66" si="15">($AH3-W3)/W3</f>
        <v>-0.12842906015596772</v>
      </c>
      <c r="AT3">
        <f t="shared" ref="AT3:AT66" si="16">($AH3-X3)/X3</f>
        <v>-0.11297333535174404</v>
      </c>
      <c r="AU3">
        <f t="shared" ref="AU3:AU66" si="17">($AH3-Y3)/Y3</f>
        <v>-9.9951724743263401E-2</v>
      </c>
      <c r="AV3">
        <f t="shared" ref="AV3:AV66" si="18">($AH3-Z3)/Z3</f>
        <v>-9.2102350701668834E-2</v>
      </c>
      <c r="AW3">
        <f t="shared" ref="AW3:AW66" si="19">($AH3-AA3)/AA3</f>
        <v>-8.5870291954535202E-2</v>
      </c>
      <c r="AX3">
        <f t="shared" ref="AX3:AX66" si="20">($AH3-AB3)/AB3</f>
        <v>-9.8230185775530318E-2</v>
      </c>
      <c r="AY3">
        <f t="shared" ref="AY3:AY66" si="21">($AH3-AC3)/AC3</f>
        <v>-0.10012943989820319</v>
      </c>
      <c r="AZ3">
        <f t="shared" ref="AZ3:AZ66" si="22">($AH3-AD3)/AD3</f>
        <v>-6.5671981776765281E-2</v>
      </c>
      <c r="BA3">
        <f t="shared" ref="BA3:BA66" si="23">($AH3-AE3)/AE3</f>
        <v>-6.7074557612700675E-2</v>
      </c>
      <c r="BB3">
        <f t="shared" ref="BB3:BB66" si="24">($AH3-AF3)/AF3</f>
        <v>-5.7513786764705879E-2</v>
      </c>
      <c r="BC3">
        <f t="shared" ref="BC3:BC66" si="25">($AH3-AG3)/AG3</f>
        <v>-2.8930609152678668E-2</v>
      </c>
      <c r="BF3">
        <f t="shared" ref="BF3:BF66" si="26">(T3-$S3)/$S3</f>
        <v>1.8471906463136158E-3</v>
      </c>
      <c r="BG3">
        <f t="shared" ref="BG3:BG16" si="27">(U3-$S3)/$S3</f>
        <v>-1.5325592724910736E-2</v>
      </c>
      <c r="BH3">
        <f t="shared" ref="BH3:BH16" si="28">(V3-$S3)/$S3</f>
        <v>-1.4533939590776247E-2</v>
      </c>
      <c r="BI3">
        <f t="shared" ref="BI3:BI16" si="29">(W3-$S3)/$S3</f>
        <v>-4.4718252679441434E-2</v>
      </c>
      <c r="BJ3">
        <f t="shared" ref="BJ3:BJ16" si="30">(X3-$S3)/$S3</f>
        <v>-6.1363267294576224E-2</v>
      </c>
      <c r="BK3">
        <f t="shared" ref="BK3:BK16" si="31">(Y3-$S3)/$S3</f>
        <v>-7.494316336472881E-2</v>
      </c>
      <c r="BL3">
        <f t="shared" ref="BL3:BL16" si="32">(Z3-$S3)/$S3</f>
        <v>-8.2940889899318068E-2</v>
      </c>
      <c r="BM3">
        <f t="shared" ref="BM3:BM16" si="33">(AA3-$S3)/$S3</f>
        <v>-8.9192919779149185E-2</v>
      </c>
      <c r="BN3">
        <f t="shared" ref="BN3:BN16" si="34">(AB3-$S3)/$S3</f>
        <v>-7.6709158817798051E-2</v>
      </c>
      <c r="BO3">
        <f t="shared" ref="BO3:BO16" si="35">(AC3-$S3)/$S3</f>
        <v>-7.4760474179928538E-2</v>
      </c>
      <c r="BP3">
        <f t="shared" ref="BP3:BP16" si="36">(AD3-$S3)/$S3</f>
        <v>-0.10888275414095494</v>
      </c>
      <c r="BQ3">
        <f t="shared" ref="BQ3:BQ16" si="37">(AE3-$S3)/$S3</f>
        <v>-0.10754303345241965</v>
      </c>
      <c r="BR3">
        <f t="shared" ref="BR3:BR16" si="38">(AF3-$S3)/$S3</f>
        <v>-0.11659629749918804</v>
      </c>
      <c r="BS3">
        <f t="shared" ref="BS3:BS16" si="39">(AG3-$S3)/$S3</f>
        <v>-0.14259905813575846</v>
      </c>
      <c r="BT3">
        <f t="shared" ref="BT3:BT16" si="40">(AH3-$S3)/$S3</f>
        <v>-0.1674041896719714</v>
      </c>
      <c r="BW3">
        <f t="shared" ref="BW3:BW66" si="41">(Q3-$P3)/$P3</f>
        <v>1.7753922378199838E-2</v>
      </c>
      <c r="BX3">
        <f t="shared" ref="BX3:BX14" si="42">(R3-$P3)/$P3</f>
        <v>6.0106914685557788E-2</v>
      </c>
      <c r="BY3">
        <f t="shared" ref="BY3:BY14" si="43">(S3-$P3)/$P3</f>
        <v>7.0537615715589599E-2</v>
      </c>
      <c r="BZ3">
        <f t="shared" ref="BZ3:BZ14" si="44">(T3-$P3)/$P3</f>
        <v>7.2515102785866314E-2</v>
      </c>
      <c r="CA3">
        <f t="shared" ref="CA3:CA14" si="45">(U3-$P3)/$P3</f>
        <v>5.4130992220435471E-2</v>
      </c>
      <c r="CB3">
        <f t="shared" ref="CB3:CB14" si="46">(V3-$P3)/$P3</f>
        <v>5.4978486679125582E-2</v>
      </c>
      <c r="CC3">
        <f t="shared" ref="CC3:CC14" si="47">(W3-$P3)/$P3</f>
        <v>2.2665044113173091E-2</v>
      </c>
      <c r="CD3">
        <f t="shared" ref="CD3:CD14" si="48">(X3-$P3)/$P3</f>
        <v>4.845929853535551E-3</v>
      </c>
      <c r="CE3">
        <f t="shared" ref="CE3:CE14" si="49">(Y3-$P3)/$P3</f>
        <v>-9.6918597070711019E-3</v>
      </c>
      <c r="CF3">
        <f t="shared" ref="CF3:CF14" si="50">(Z3-$P3)/$P3</f>
        <v>-1.8253726802555596E-2</v>
      </c>
      <c r="CG3">
        <f t="shared" ref="CG3:CG14" si="51">(AA3-$P3)/$P3</f>
        <v>-2.4946759963492618E-2</v>
      </c>
      <c r="CH3">
        <f t="shared" ref="CH3:CH14" si="52">(AB3-$P3)/$P3</f>
        <v>-1.1582424268764423E-2</v>
      </c>
      <c r="CI3">
        <f t="shared" ref="CI3:CI14" si="53">(AC3-$P3)/$P3</f>
        <v>-9.4962840627579991E-3</v>
      </c>
      <c r="CJ3">
        <f t="shared" ref="CJ3:CJ14" si="54">(AD3-$P3)/$P3</f>
        <v>-4.602546829501504E-2</v>
      </c>
      <c r="CK3">
        <f t="shared" ref="CK3:CK14" si="55">(AE3-$P3)/$P3</f>
        <v>-4.4591246903385624E-2</v>
      </c>
      <c r="CL3">
        <f t="shared" ref="CL3:CL14" si="56">(AF3-$P3)/$P3</f>
        <v>-5.4283106610456724E-2</v>
      </c>
      <c r="CM3">
        <f t="shared" ref="CM3:CM14" si="57">(AG3-$P3)/$P3</f>
        <v>-8.2120039984354021E-2</v>
      </c>
      <c r="CN3">
        <f t="shared" ref="CN3:CN14" si="58">(AH3-$P3)/$P3</f>
        <v>-0.108674866356643</v>
      </c>
      <c r="CQ3">
        <f t="shared" ref="CQ3:CQ66" si="59">(Y3-$X3)/$X3</f>
        <v>-1.4467680197227502E-2</v>
      </c>
      <c r="CR3">
        <f t="shared" si="3"/>
        <v>-2.2988257174369118E-2</v>
      </c>
      <c r="CS3">
        <f t="shared" si="3"/>
        <v>-2.9649012780865514E-2</v>
      </c>
      <c r="CT3">
        <f t="shared" si="3"/>
        <v>-1.6349127397763893E-2</v>
      </c>
      <c r="CU3">
        <f t="shared" si="3"/>
        <v>-1.4273047728206496E-2</v>
      </c>
      <c r="CV3">
        <f t="shared" si="3"/>
        <v>-5.0626067775350905E-2</v>
      </c>
      <c r="CW3">
        <f t="shared" si="3"/>
        <v>-4.9198763002530191E-2</v>
      </c>
      <c r="CX3">
        <f t="shared" si="3"/>
        <v>-5.8843883134015194E-2</v>
      </c>
      <c r="CY3">
        <f t="shared" si="3"/>
        <v>-8.6546571224670799E-2</v>
      </c>
      <c r="CZ3">
        <f t="shared" si="3"/>
        <v>-0.11297333535174404</v>
      </c>
    </row>
    <row r="4" spans="1:126" x14ac:dyDescent="0.25">
      <c r="A4">
        <v>2</v>
      </c>
      <c r="B4" s="6">
        <f>AVERAGE(AL$2:AL$85)</f>
        <v>2.2823394354771362E-2</v>
      </c>
      <c r="C4" s="6">
        <f>COUNTIF(AL$2:AL$85,"&gt;0")/COUNT(AL$2:AL$85)</f>
        <v>0.61904761904761907</v>
      </c>
      <c r="D4" s="6">
        <f t="shared" si="4"/>
        <v>0.38095238095238093</v>
      </c>
      <c r="F4">
        <v>2</v>
      </c>
      <c r="G4" s="6">
        <f>AVERAGE(AQ$2:AQ$85)</f>
        <v>1.6006672930966873E-2</v>
      </c>
      <c r="H4" s="6"/>
      <c r="I4" s="6"/>
      <c r="J4" s="6"/>
      <c r="K4" s="6"/>
      <c r="L4" s="6"/>
      <c r="M4">
        <f t="shared" si="5"/>
        <v>0.24369637828279508</v>
      </c>
      <c r="N4">
        <v>30.538</v>
      </c>
      <c r="O4">
        <v>37.979999999999997</v>
      </c>
      <c r="P4">
        <v>38.945999999999998</v>
      </c>
      <c r="Q4">
        <v>40.110999999999997</v>
      </c>
      <c r="R4">
        <v>37.834000000000003</v>
      </c>
      <c r="S4">
        <v>39.770000000000003</v>
      </c>
      <c r="T4">
        <v>39.326999999999998</v>
      </c>
      <c r="U4">
        <v>39.170999999999999</v>
      </c>
      <c r="V4">
        <v>38.654000000000003</v>
      </c>
      <c r="W4">
        <v>37.475000000000001</v>
      </c>
      <c r="X4">
        <v>38.51</v>
      </c>
      <c r="Y4">
        <v>38.770000000000003</v>
      </c>
      <c r="Z4">
        <v>39.481999999999999</v>
      </c>
      <c r="AA4">
        <v>41.021999999999998</v>
      </c>
      <c r="AB4">
        <v>42.997</v>
      </c>
      <c r="AC4">
        <v>42.652999999999999</v>
      </c>
      <c r="AD4">
        <v>42.692</v>
      </c>
      <c r="AE4">
        <v>43.808</v>
      </c>
      <c r="AF4">
        <v>43.045000000000002</v>
      </c>
      <c r="AG4">
        <v>43.024999999999999</v>
      </c>
      <c r="AH4">
        <v>42.209000000000003</v>
      </c>
      <c r="AJ4">
        <f t="shared" si="6"/>
        <v>0.38217957954024501</v>
      </c>
      <c r="AK4">
        <f t="shared" si="7"/>
        <v>0.11134807793575584</v>
      </c>
      <c r="AL4">
        <f t="shared" si="8"/>
        <v>8.3782673445283354E-2</v>
      </c>
      <c r="AM4">
        <f t="shared" si="9"/>
        <v>5.2304854030066718E-2</v>
      </c>
      <c r="AN4">
        <f t="shared" si="10"/>
        <v>0.11563672886821377</v>
      </c>
      <c r="AO4">
        <f t="shared" si="11"/>
        <v>6.1327633894895643E-2</v>
      </c>
      <c r="AP4">
        <f t="shared" si="12"/>
        <v>7.3282986243547815E-2</v>
      </c>
      <c r="AQ4">
        <f t="shared" si="13"/>
        <v>7.7557376630670749E-2</v>
      </c>
      <c r="AR4">
        <f t="shared" si="14"/>
        <v>9.1969783204842948E-2</v>
      </c>
      <c r="AS4">
        <f t="shared" si="15"/>
        <v>0.12632421614409611</v>
      </c>
      <c r="AT4">
        <f t="shared" si="16"/>
        <v>9.6052973253700477E-2</v>
      </c>
      <c r="AU4">
        <f t="shared" si="17"/>
        <v>8.8702605107041518E-2</v>
      </c>
      <c r="AV4">
        <f t="shared" si="18"/>
        <v>6.9069449369332958E-2</v>
      </c>
      <c r="AW4">
        <f t="shared" si="19"/>
        <v>2.893569304275766E-2</v>
      </c>
      <c r="AX4">
        <f t="shared" si="20"/>
        <v>-1.8326860013489238E-2</v>
      </c>
      <c r="AY4">
        <f t="shared" si="21"/>
        <v>-1.0409584319977388E-2</v>
      </c>
      <c r="AZ4">
        <f t="shared" si="22"/>
        <v>-1.1313595052937248E-2</v>
      </c>
      <c r="BA4">
        <f t="shared" si="23"/>
        <v>-3.6500182615047401E-2</v>
      </c>
      <c r="BB4">
        <f t="shared" si="24"/>
        <v>-1.9421535602276652E-2</v>
      </c>
      <c r="BC4">
        <f t="shared" si="25"/>
        <v>-1.8965717606042893E-2</v>
      </c>
      <c r="BF4">
        <f t="shared" si="26"/>
        <v>-1.1139049534825368E-2</v>
      </c>
      <c r="BG4">
        <f t="shared" si="27"/>
        <v>-1.5061604224289758E-2</v>
      </c>
      <c r="BH4">
        <f t="shared" si="28"/>
        <v>-2.8061352778476229E-2</v>
      </c>
      <c r="BI4">
        <f t="shared" si="29"/>
        <v>-5.7706814181543914E-2</v>
      </c>
      <c r="BJ4">
        <f t="shared" si="30"/>
        <v>-3.1682172491828135E-2</v>
      </c>
      <c r="BK4">
        <f t="shared" si="31"/>
        <v>-2.5144581342720643E-2</v>
      </c>
      <c r="BL4">
        <f t="shared" si="32"/>
        <v>-7.2416394267036405E-3</v>
      </c>
      <c r="BM4">
        <f t="shared" si="33"/>
        <v>3.1481015841086125E-2</v>
      </c>
      <c r="BN4">
        <f t="shared" si="34"/>
        <v>8.1141563992959423E-2</v>
      </c>
      <c r="BO4">
        <f t="shared" si="35"/>
        <v>7.2491828011063505E-2</v>
      </c>
      <c r="BP4">
        <f t="shared" si="36"/>
        <v>7.3472466683429646E-2</v>
      </c>
      <c r="BQ4">
        <f t="shared" si="37"/>
        <v>0.10153381946190587</v>
      </c>
      <c r="BR4">
        <f t="shared" si="38"/>
        <v>8.2348503897410066E-2</v>
      </c>
      <c r="BS4">
        <f t="shared" si="39"/>
        <v>8.1845612270555576E-2</v>
      </c>
      <c r="BT4">
        <f t="shared" si="40"/>
        <v>6.1327633894895643E-2</v>
      </c>
      <c r="BW4">
        <f t="shared" si="41"/>
        <v>2.9913213166949087E-2</v>
      </c>
      <c r="BX4">
        <f t="shared" si="42"/>
        <v>-2.8552354542186485E-2</v>
      </c>
      <c r="BY4">
        <f t="shared" si="43"/>
        <v>2.1157500128383022E-2</v>
      </c>
      <c r="BZ4">
        <f t="shared" si="44"/>
        <v>9.7827761515945216E-3</v>
      </c>
      <c r="CA4">
        <f t="shared" si="45"/>
        <v>5.7772300107841994E-3</v>
      </c>
      <c r="CB4">
        <f t="shared" si="46"/>
        <v>-7.4975607251064162E-3</v>
      </c>
      <c r="CC4">
        <f t="shared" si="47"/>
        <v>-3.7770245981615484E-2</v>
      </c>
      <c r="CD4">
        <f t="shared" si="48"/>
        <v>-1.1194987932008422E-2</v>
      </c>
      <c r="CE4">
        <f t="shared" si="49"/>
        <v>-4.5190776973243682E-3</v>
      </c>
      <c r="CF4">
        <f t="shared" si="50"/>
        <v>1.3762645714579197E-2</v>
      </c>
      <c r="CG4">
        <f t="shared" si="51"/>
        <v>5.3304575566168556E-2</v>
      </c>
      <c r="CH4">
        <f t="shared" si="52"/>
        <v>0.10401581677194069</v>
      </c>
      <c r="CI4">
        <f t="shared" si="53"/>
        <v>9.5183073999897311E-2</v>
      </c>
      <c r="CJ4">
        <f t="shared" si="54"/>
        <v>9.618446053509995E-2</v>
      </c>
      <c r="CK4">
        <f t="shared" si="55"/>
        <v>0.12483952138858938</v>
      </c>
      <c r="CL4">
        <f t="shared" si="56"/>
        <v>0.1052482925075747</v>
      </c>
      <c r="CM4">
        <f t="shared" si="57"/>
        <v>0.10473476095106046</v>
      </c>
      <c r="CN4">
        <f t="shared" si="58"/>
        <v>8.3782673445283354E-2</v>
      </c>
      <c r="CQ4">
        <f t="shared" si="59"/>
        <v>6.751493118670608E-3</v>
      </c>
      <c r="CR4">
        <f t="shared" si="3"/>
        <v>2.5240197351337351E-2</v>
      </c>
      <c r="CS4">
        <f t="shared" si="3"/>
        <v>6.5229810438847069E-2</v>
      </c>
      <c r="CT4">
        <f t="shared" si="3"/>
        <v>0.11651519085951706</v>
      </c>
      <c r="CU4">
        <f t="shared" si="3"/>
        <v>0.10758244611789149</v>
      </c>
      <c r="CV4">
        <f t="shared" si="3"/>
        <v>0.10859517008569208</v>
      </c>
      <c r="CW4">
        <f t="shared" si="3"/>
        <v>0.1375746559335238</v>
      </c>
      <c r="CX4">
        <f t="shared" si="3"/>
        <v>0.11776162035834858</v>
      </c>
      <c r="CY4">
        <f t="shared" si="3"/>
        <v>0.11724227473383539</v>
      </c>
      <c r="CZ4">
        <f t="shared" si="3"/>
        <v>9.6052973253700477E-2</v>
      </c>
    </row>
    <row r="5" spans="1:126" x14ac:dyDescent="0.25">
      <c r="A5">
        <v>3</v>
      </c>
      <c r="B5" s="6">
        <f>AVERAGE(AM$2:AM$85)</f>
        <v>1.8008070915486733E-2</v>
      </c>
      <c r="C5" s="6">
        <f>COUNTIF(AM$2:AM$85,"&gt;0")/COUNT(AM$2:AM$85)</f>
        <v>0.5</v>
      </c>
      <c r="D5" s="6">
        <f t="shared" si="4"/>
        <v>0.5</v>
      </c>
      <c r="F5">
        <v>3</v>
      </c>
      <c r="G5" s="6">
        <f>AVERAGE(AR$2:AR$85)</f>
        <v>1.4322072811009131E-2</v>
      </c>
      <c r="H5" s="6"/>
      <c r="I5" s="6"/>
      <c r="J5" s="6"/>
      <c r="K5" s="6"/>
      <c r="L5" s="6"/>
      <c r="M5">
        <f t="shared" si="5"/>
        <v>8.5636840223995015E-4</v>
      </c>
      <c r="N5">
        <v>13.428800000000001</v>
      </c>
      <c r="O5">
        <v>13.440300000000001</v>
      </c>
      <c r="P5">
        <v>13.0878</v>
      </c>
      <c r="Q5">
        <v>13.14</v>
      </c>
      <c r="R5">
        <v>12.957700000000001</v>
      </c>
      <c r="S5">
        <v>13.2348</v>
      </c>
      <c r="T5">
        <v>13.2613</v>
      </c>
      <c r="U5">
        <v>13.4015</v>
      </c>
      <c r="V5">
        <v>13.39</v>
      </c>
      <c r="W5">
        <v>13.544499999999999</v>
      </c>
      <c r="X5">
        <v>13.396000000000001</v>
      </c>
      <c r="Y5">
        <v>13.558299999999999</v>
      </c>
      <c r="Z5">
        <v>13.6068</v>
      </c>
      <c r="AA5">
        <v>13.35</v>
      </c>
      <c r="AB5">
        <v>12.9308</v>
      </c>
      <c r="AC5">
        <v>12.972200000000001</v>
      </c>
      <c r="AD5">
        <v>13.013299999999999</v>
      </c>
      <c r="AE5">
        <v>13.3088</v>
      </c>
      <c r="AF5">
        <v>13.3605</v>
      </c>
      <c r="AG5">
        <v>13.2425</v>
      </c>
      <c r="AH5">
        <v>13.3413</v>
      </c>
      <c r="AJ5">
        <f t="shared" si="6"/>
        <v>-6.5158465387823447E-3</v>
      </c>
      <c r="AK5">
        <f t="shared" si="7"/>
        <v>-7.3659070110042328E-3</v>
      </c>
      <c r="AL5">
        <f t="shared" si="8"/>
        <v>1.9369183514418062E-2</v>
      </c>
      <c r="AM5">
        <f t="shared" si="9"/>
        <v>1.5319634703196331E-2</v>
      </c>
      <c r="AN5">
        <f t="shared" si="10"/>
        <v>2.9604019231808075E-2</v>
      </c>
      <c r="AO5">
        <f t="shared" si="11"/>
        <v>8.0469670867712763E-3</v>
      </c>
      <c r="AP5">
        <f t="shared" si="12"/>
        <v>6.0325910732733643E-3</v>
      </c>
      <c r="AQ5">
        <f t="shared" si="13"/>
        <v>-4.4920344737529403E-3</v>
      </c>
      <c r="AR5">
        <f t="shared" si="14"/>
        <v>-3.6370425690814179E-3</v>
      </c>
      <c r="AS5">
        <f t="shared" si="15"/>
        <v>-1.5002399497951121E-2</v>
      </c>
      <c r="AT5">
        <f t="shared" si="16"/>
        <v>-4.0833084502836974E-3</v>
      </c>
      <c r="AU5">
        <f t="shared" si="17"/>
        <v>-1.6004956373586569E-2</v>
      </c>
      <c r="AV5">
        <f t="shared" si="18"/>
        <v>-1.9512302672193272E-2</v>
      </c>
      <c r="AW5">
        <f t="shared" si="19"/>
        <v>-6.5168539325837188E-4</v>
      </c>
      <c r="AX5">
        <f t="shared" si="20"/>
        <v>3.174590899248312E-2</v>
      </c>
      <c r="AY5">
        <f t="shared" si="21"/>
        <v>2.8453153667072625E-2</v>
      </c>
      <c r="AZ5">
        <f t="shared" si="22"/>
        <v>2.5204982594730099E-2</v>
      </c>
      <c r="BA5">
        <f t="shared" si="23"/>
        <v>2.4419932676124551E-3</v>
      </c>
      <c r="BB5">
        <f t="shared" si="24"/>
        <v>-1.4370719658695155E-3</v>
      </c>
      <c r="BC5">
        <f t="shared" si="25"/>
        <v>7.4608268831414509E-3</v>
      </c>
      <c r="BF5">
        <f t="shared" si="26"/>
        <v>2.0022969746426402E-3</v>
      </c>
      <c r="BG5">
        <f t="shared" si="27"/>
        <v>1.2595581346148074E-2</v>
      </c>
      <c r="BH5">
        <f t="shared" si="28"/>
        <v>1.1726660017529594E-2</v>
      </c>
      <c r="BI5">
        <f t="shared" si="29"/>
        <v>2.3400429171577919E-2</v>
      </c>
      <c r="BJ5">
        <f t="shared" si="30"/>
        <v>1.2180010275939259E-2</v>
      </c>
      <c r="BK5">
        <f t="shared" si="31"/>
        <v>2.4443134765920093E-2</v>
      </c>
      <c r="BL5">
        <f t="shared" si="32"/>
        <v>2.8107716021398124E-2</v>
      </c>
      <c r="BM5">
        <f t="shared" si="33"/>
        <v>8.7043249614652089E-3</v>
      </c>
      <c r="BN5">
        <f t="shared" si="34"/>
        <v>-2.2969746426088816E-2</v>
      </c>
      <c r="BO5">
        <f t="shared" si="35"/>
        <v>-1.9841629643062159E-2</v>
      </c>
      <c r="BP5">
        <f t="shared" si="36"/>
        <v>-1.6736180372956197E-2</v>
      </c>
      <c r="BQ5">
        <f t="shared" si="37"/>
        <v>5.5913198537189714E-3</v>
      </c>
      <c r="BR5">
        <f t="shared" si="38"/>
        <v>9.4976879136821225E-3</v>
      </c>
      <c r="BS5">
        <f t="shared" si="39"/>
        <v>5.8179949829236693E-4</v>
      </c>
      <c r="BT5">
        <f t="shared" si="40"/>
        <v>8.0469670867712763E-3</v>
      </c>
      <c r="BW5">
        <f t="shared" si="41"/>
        <v>3.9884472562234227E-3</v>
      </c>
      <c r="BX5">
        <f t="shared" si="42"/>
        <v>-9.9405553263343556E-3</v>
      </c>
      <c r="BY5">
        <f t="shared" si="43"/>
        <v>1.1231834227295668E-2</v>
      </c>
      <c r="BZ5">
        <f t="shared" si="44"/>
        <v>1.3256620669631311E-2</v>
      </c>
      <c r="CA5">
        <f t="shared" si="45"/>
        <v>2.3968887055120094E-2</v>
      </c>
      <c r="CB5">
        <f t="shared" si="46"/>
        <v>2.3090206146182009E-2</v>
      </c>
      <c r="CC5">
        <f t="shared" si="47"/>
        <v>3.4895093140176324E-2</v>
      </c>
      <c r="CD5">
        <f t="shared" si="48"/>
        <v>2.3548648359541034E-2</v>
      </c>
      <c r="CE5">
        <f t="shared" si="49"/>
        <v>3.5949510230902024E-2</v>
      </c>
      <c r="CF5">
        <f t="shared" si="50"/>
        <v>3.9655251455554041E-2</v>
      </c>
      <c r="CG5">
        <f t="shared" si="51"/>
        <v>2.0033924723788565E-2</v>
      </c>
      <c r="CH5">
        <f t="shared" si="52"/>
        <v>-1.1995904582893995E-2</v>
      </c>
      <c r="CI5">
        <f t="shared" si="53"/>
        <v>-8.8326533107167607E-3</v>
      </c>
      <c r="CJ5">
        <f t="shared" si="54"/>
        <v>-5.6923241492076943E-3</v>
      </c>
      <c r="CK5">
        <f t="shared" si="55"/>
        <v>1.68859548587234E-2</v>
      </c>
      <c r="CL5">
        <f t="shared" si="56"/>
        <v>2.0836198597166858E-2</v>
      </c>
      <c r="CM5">
        <f t="shared" si="57"/>
        <v>1.1820168401106378E-2</v>
      </c>
      <c r="CN5">
        <f t="shared" si="58"/>
        <v>1.9369183514418062E-2</v>
      </c>
      <c r="CQ5">
        <f t="shared" si="59"/>
        <v>1.2115556882651413E-2</v>
      </c>
      <c r="CR5">
        <f t="shared" si="3"/>
        <v>1.573604060913698E-2</v>
      </c>
      <c r="CS5">
        <f t="shared" si="3"/>
        <v>-3.4338608539863503E-3</v>
      </c>
      <c r="CT5">
        <f t="shared" si="3"/>
        <v>-3.472678411466118E-2</v>
      </c>
      <c r="CU5">
        <f t="shared" si="3"/>
        <v>-3.1636309346073449E-2</v>
      </c>
      <c r="CV5">
        <f t="shared" si="3"/>
        <v>-2.8568229322185845E-2</v>
      </c>
      <c r="CW5">
        <f t="shared" si="3"/>
        <v>-6.5094057927740411E-3</v>
      </c>
      <c r="CX5">
        <f t="shared" si="3"/>
        <v>-2.6500447894894559E-3</v>
      </c>
      <c r="CY5">
        <f t="shared" si="3"/>
        <v>-1.1458644371454245E-2</v>
      </c>
      <c r="CZ5">
        <f t="shared" si="3"/>
        <v>-4.0833084502836974E-3</v>
      </c>
    </row>
    <row r="6" spans="1:126" x14ac:dyDescent="0.25">
      <c r="A6">
        <v>4</v>
      </c>
      <c r="B6" s="6">
        <f>AVERAGE(AN$2:AN$85)</f>
        <v>1.7516361077825858E-2</v>
      </c>
      <c r="C6" s="6">
        <f>COUNTIF(AN$2:AN$85,"&gt;0")/COUNT(AN$2:AN$85)</f>
        <v>0.55952380952380953</v>
      </c>
      <c r="D6" s="6">
        <f t="shared" si="4"/>
        <v>0.44047619047619047</v>
      </c>
      <c r="F6">
        <v>4</v>
      </c>
      <c r="G6" s="6">
        <f>AVERAGE(AS$2:AS$85)</f>
        <v>1.4585618654116905E-2</v>
      </c>
      <c r="H6" s="6"/>
      <c r="I6" s="6"/>
      <c r="J6" s="6"/>
      <c r="K6" s="6"/>
      <c r="L6" s="6"/>
      <c r="M6">
        <f t="shared" si="5"/>
        <v>2.0595625489142007E-4</v>
      </c>
      <c r="N6">
        <v>12.138500000000001</v>
      </c>
      <c r="O6">
        <v>12.141</v>
      </c>
      <c r="P6">
        <v>12.6835</v>
      </c>
      <c r="Q6">
        <v>12.7203</v>
      </c>
      <c r="R6">
        <v>12.75</v>
      </c>
      <c r="S6">
        <v>12.773</v>
      </c>
      <c r="T6">
        <v>12.628299999999999</v>
      </c>
      <c r="U6">
        <v>13.1477</v>
      </c>
      <c r="V6">
        <v>13.374499999999999</v>
      </c>
      <c r="W6">
        <v>13.821</v>
      </c>
      <c r="X6">
        <v>14.346500000000001</v>
      </c>
      <c r="Y6">
        <v>13.015499999999999</v>
      </c>
      <c r="Z6">
        <v>12.6225</v>
      </c>
      <c r="AA6">
        <v>11.913</v>
      </c>
      <c r="AB6">
        <v>12.715</v>
      </c>
      <c r="AC6">
        <v>12.3118</v>
      </c>
      <c r="AD6">
        <v>12.1645</v>
      </c>
      <c r="AE6">
        <v>12.872299999999999</v>
      </c>
      <c r="AF6">
        <v>12.991</v>
      </c>
      <c r="AG6">
        <v>12.5145</v>
      </c>
      <c r="AH6">
        <v>12.4635</v>
      </c>
      <c r="AJ6">
        <f t="shared" si="6"/>
        <v>2.6774313135889877E-2</v>
      </c>
      <c r="AK6">
        <f t="shared" si="7"/>
        <v>2.656288608846057E-2</v>
      </c>
      <c r="AL6">
        <f t="shared" si="8"/>
        <v>-1.7345369968857226E-2</v>
      </c>
      <c r="AM6">
        <f t="shared" si="9"/>
        <v>-2.0188203108417267E-2</v>
      </c>
      <c r="AN6">
        <f t="shared" si="10"/>
        <v>-2.2470588235294135E-2</v>
      </c>
      <c r="AO6">
        <f t="shared" si="11"/>
        <v>-2.4230799342362788E-2</v>
      </c>
      <c r="AP6">
        <f t="shared" si="12"/>
        <v>-1.305005424324728E-2</v>
      </c>
      <c r="AQ6">
        <f t="shared" si="13"/>
        <v>-5.2039520220266706E-2</v>
      </c>
      <c r="AR6">
        <f t="shared" si="14"/>
        <v>-6.8114695876481335E-2</v>
      </c>
      <c r="AS6">
        <f t="shared" si="15"/>
        <v>-9.8220099848057296E-2</v>
      </c>
      <c r="AT6">
        <f t="shared" si="16"/>
        <v>-0.13125152476213717</v>
      </c>
      <c r="AU6">
        <f t="shared" si="17"/>
        <v>-4.2410971533940273E-2</v>
      </c>
      <c r="AV6">
        <f t="shared" si="18"/>
        <v>-1.2596553773024415E-2</v>
      </c>
      <c r="AW6">
        <f t="shared" si="19"/>
        <v>4.6210022664316251E-2</v>
      </c>
      <c r="AX6">
        <f t="shared" si="20"/>
        <v>-1.9779787652379085E-2</v>
      </c>
      <c r="AY6">
        <f t="shared" si="21"/>
        <v>1.2321512695137994E-2</v>
      </c>
      <c r="AZ6">
        <f t="shared" si="22"/>
        <v>2.457971967610666E-2</v>
      </c>
      <c r="BA6">
        <f t="shared" si="23"/>
        <v>-3.1758116265158474E-2</v>
      </c>
      <c r="BB6">
        <f t="shared" si="24"/>
        <v>-4.0605034254483863E-2</v>
      </c>
      <c r="BC6">
        <f t="shared" si="25"/>
        <v>-4.0752726836869356E-3</v>
      </c>
      <c r="BF6">
        <f t="shared" si="26"/>
        <v>-1.132858373130825E-2</v>
      </c>
      <c r="BG6">
        <f t="shared" si="27"/>
        <v>2.9335316683629587E-2</v>
      </c>
      <c r="BH6">
        <f t="shared" si="28"/>
        <v>4.7091521177483733E-2</v>
      </c>
      <c r="BI6">
        <f t="shared" si="29"/>
        <v>8.2048070147968374E-2</v>
      </c>
      <c r="BJ6">
        <f t="shared" si="30"/>
        <v>0.12318954043685908</v>
      </c>
      <c r="BK6">
        <f t="shared" si="31"/>
        <v>1.8985359743208308E-2</v>
      </c>
      <c r="BL6">
        <f t="shared" si="32"/>
        <v>-1.1782666562279746E-2</v>
      </c>
      <c r="BM6">
        <f t="shared" si="33"/>
        <v>-6.7329523213027431E-2</v>
      </c>
      <c r="BN6">
        <f t="shared" si="34"/>
        <v>-4.5408283097157932E-3</v>
      </c>
      <c r="BO6">
        <f t="shared" si="35"/>
        <v>-3.610741407656775E-2</v>
      </c>
      <c r="BP6">
        <f t="shared" si="36"/>
        <v>-4.7639552180380441E-2</v>
      </c>
      <c r="BQ6">
        <f t="shared" si="37"/>
        <v>7.7742112268065064E-3</v>
      </c>
      <c r="BR6">
        <f t="shared" si="38"/>
        <v>1.7067251233069753E-2</v>
      </c>
      <c r="BS6">
        <f t="shared" si="39"/>
        <v>-2.0238002035543705E-2</v>
      </c>
      <c r="BT6">
        <f t="shared" si="40"/>
        <v>-2.4230799342362788E-2</v>
      </c>
      <c r="BW6">
        <f t="shared" si="41"/>
        <v>2.901407340245161E-3</v>
      </c>
      <c r="BX6">
        <f t="shared" si="42"/>
        <v>5.2430322860408845E-3</v>
      </c>
      <c r="BY6">
        <f t="shared" si="43"/>
        <v>7.0564118736941104E-3</v>
      </c>
      <c r="BZ6">
        <f t="shared" si="44"/>
        <v>-4.3521110103678816E-3</v>
      </c>
      <c r="CA6">
        <f t="shared" si="45"/>
        <v>3.6598730634288638E-2</v>
      </c>
      <c r="CB6">
        <f t="shared" si="46"/>
        <v>5.4480230220364953E-2</v>
      </c>
      <c r="CC6">
        <f t="shared" si="47"/>
        <v>8.9683446998068295E-2</v>
      </c>
      <c r="CD6">
        <f t="shared" si="48"/>
        <v>0.13111522844640677</v>
      </c>
      <c r="CE6">
        <f t="shared" si="49"/>
        <v>2.6175740134820748E-2</v>
      </c>
      <c r="CF6">
        <f t="shared" si="50"/>
        <v>-4.8093980368194853E-3</v>
      </c>
      <c r="CG6">
        <f t="shared" si="51"/>
        <v>-6.0748216186383895E-2</v>
      </c>
      <c r="CH6">
        <f t="shared" si="52"/>
        <v>2.4835416091772314E-3</v>
      </c>
      <c r="CI6">
        <f t="shared" si="53"/>
        <v>-2.9305790988291919E-2</v>
      </c>
      <c r="CJ6">
        <f t="shared" si="54"/>
        <v>-4.0919304608349437E-2</v>
      </c>
      <c r="CK6">
        <f t="shared" si="55"/>
        <v>1.4885481136910059E-2</v>
      </c>
      <c r="CL6">
        <f t="shared" si="56"/>
        <v>2.4244096661016217E-2</v>
      </c>
      <c r="CM6">
        <f t="shared" si="57"/>
        <v>-1.3324397839713051E-2</v>
      </c>
      <c r="CN6">
        <f t="shared" si="58"/>
        <v>-1.7345369968857226E-2</v>
      </c>
      <c r="CQ6">
        <f t="shared" si="59"/>
        <v>-9.2775241348064072E-2</v>
      </c>
      <c r="CR6">
        <f t="shared" si="3"/>
        <v>-0.12016868225699649</v>
      </c>
      <c r="CS6">
        <f t="shared" si="3"/>
        <v>-0.16962325305823722</v>
      </c>
      <c r="CT6">
        <f t="shared" si="3"/>
        <v>-0.11372111664866001</v>
      </c>
      <c r="CU6">
        <f t="shared" si="3"/>
        <v>-0.14182553235980908</v>
      </c>
      <c r="CV6">
        <f t="shared" si="3"/>
        <v>-0.15209284494476005</v>
      </c>
      <c r="CW6">
        <f t="shared" si="3"/>
        <v>-0.10275676994388885</v>
      </c>
      <c r="CX6">
        <f t="shared" si="3"/>
        <v>-9.4482974941623457E-2</v>
      </c>
      <c r="CY6">
        <f t="shared" si="3"/>
        <v>-0.1276966507510543</v>
      </c>
      <c r="CZ6">
        <f t="shared" si="3"/>
        <v>-0.13125152476213717</v>
      </c>
    </row>
    <row r="7" spans="1:126" x14ac:dyDescent="0.25">
      <c r="A7" s="32">
        <v>5</v>
      </c>
      <c r="B7" s="33">
        <f>AVERAGE(AO$2:AO$85)</f>
        <v>1.4988448973112982E-2</v>
      </c>
      <c r="C7" s="33">
        <f>COUNTIF(AO$2:AO$85,"&gt;0")/COUNT(AO$2:AO$85)</f>
        <v>0.54761904761904767</v>
      </c>
      <c r="D7" s="33">
        <f t="shared" si="4"/>
        <v>0.45238095238095233</v>
      </c>
      <c r="F7">
        <v>5</v>
      </c>
      <c r="G7" s="6">
        <f>AVERAGE(AT$2:AT$85)</f>
        <v>9.6495460557295427E-3</v>
      </c>
      <c r="H7" s="6"/>
      <c r="I7" s="6"/>
      <c r="J7" s="6"/>
      <c r="K7" s="6"/>
      <c r="L7" s="6"/>
      <c r="M7">
        <f t="shared" si="5"/>
        <v>6.6936373666789242E-2</v>
      </c>
      <c r="N7">
        <v>5.4379999999999997</v>
      </c>
      <c r="O7">
        <v>5.8019999999999996</v>
      </c>
      <c r="P7">
        <v>5.7008000000000001</v>
      </c>
      <c r="Q7">
        <v>5.8156999999999996</v>
      </c>
      <c r="R7">
        <v>6.0354999999999999</v>
      </c>
      <c r="S7">
        <v>6.1624999999999996</v>
      </c>
      <c r="T7">
        <v>6.0960000000000001</v>
      </c>
      <c r="U7">
        <v>6.2270000000000003</v>
      </c>
      <c r="V7">
        <v>6.0377999999999998</v>
      </c>
      <c r="W7">
        <v>6.0537999999999998</v>
      </c>
      <c r="X7">
        <v>6.1482999999999999</v>
      </c>
      <c r="Y7">
        <v>6.1645000000000003</v>
      </c>
      <c r="Z7">
        <v>6.1515000000000004</v>
      </c>
      <c r="AA7">
        <v>6.05</v>
      </c>
      <c r="AB7">
        <v>5.8052999999999999</v>
      </c>
      <c r="AC7">
        <v>5.9135</v>
      </c>
      <c r="AD7">
        <v>5.8913000000000002</v>
      </c>
      <c r="AE7">
        <v>6.0540000000000003</v>
      </c>
      <c r="AF7">
        <v>6.0460000000000003</v>
      </c>
      <c r="AG7">
        <v>6.0294999999999996</v>
      </c>
      <c r="AH7">
        <v>6.1333000000000002</v>
      </c>
      <c r="AJ7">
        <f t="shared" si="6"/>
        <v>0.12785950717175443</v>
      </c>
      <c r="AK7">
        <f t="shared" si="7"/>
        <v>5.7100999655291383E-2</v>
      </c>
      <c r="AL7">
        <f t="shared" si="8"/>
        <v>7.5866545046309311E-2</v>
      </c>
      <c r="AM7">
        <f t="shared" si="9"/>
        <v>5.4610794917206967E-2</v>
      </c>
      <c r="AN7">
        <f t="shared" si="10"/>
        <v>1.6204125590257697E-2</v>
      </c>
      <c r="AO7">
        <f t="shared" si="11"/>
        <v>-4.7383367139958539E-3</v>
      </c>
      <c r="AP7">
        <f t="shared" si="12"/>
        <v>6.1187664041994928E-3</v>
      </c>
      <c r="AQ7">
        <f t="shared" si="13"/>
        <v>-1.5047374337562248E-2</v>
      </c>
      <c r="AR7">
        <f t="shared" si="14"/>
        <v>1.5817019444168468E-2</v>
      </c>
      <c r="AS7">
        <f t="shared" si="15"/>
        <v>1.3132247513958233E-2</v>
      </c>
      <c r="AT7">
        <f t="shared" si="16"/>
        <v>-2.439698778524093E-3</v>
      </c>
      <c r="AU7">
        <f t="shared" si="17"/>
        <v>-5.0612377321761883E-3</v>
      </c>
      <c r="AV7">
        <f t="shared" si="18"/>
        <v>-2.9586279769162342E-3</v>
      </c>
      <c r="AW7">
        <f t="shared" si="19"/>
        <v>1.3768595041322376E-2</v>
      </c>
      <c r="AX7">
        <f t="shared" si="20"/>
        <v>5.6500094741012571E-2</v>
      </c>
      <c r="AY7">
        <f t="shared" si="21"/>
        <v>3.7169189143485284E-2</v>
      </c>
      <c r="AZ7">
        <f t="shared" si="22"/>
        <v>4.1077521090421468E-2</v>
      </c>
      <c r="BA7">
        <f t="shared" si="23"/>
        <v>1.3098777667657734E-2</v>
      </c>
      <c r="BB7">
        <f t="shared" si="24"/>
        <v>1.4439298709890825E-2</v>
      </c>
      <c r="BC7">
        <f t="shared" si="25"/>
        <v>1.7215357824031937E-2</v>
      </c>
      <c r="BF7">
        <f t="shared" si="26"/>
        <v>-1.0791075050709868E-2</v>
      </c>
      <c r="BG7">
        <f t="shared" si="27"/>
        <v>1.0466531440162382E-2</v>
      </c>
      <c r="BH7">
        <f t="shared" si="28"/>
        <v>-2.0235294117647028E-2</v>
      </c>
      <c r="BI7">
        <f t="shared" si="29"/>
        <v>-1.7638945233265688E-2</v>
      </c>
      <c r="BJ7">
        <f t="shared" si="30"/>
        <v>-2.3042596348884009E-3</v>
      </c>
      <c r="BK7">
        <f t="shared" si="31"/>
        <v>3.2454361054777575E-4</v>
      </c>
      <c r="BL7">
        <f t="shared" si="32"/>
        <v>-1.784989858012046E-3</v>
      </c>
      <c r="BM7">
        <f t="shared" si="33"/>
        <v>-1.825557809330626E-2</v>
      </c>
      <c r="BN7">
        <f t="shared" si="34"/>
        <v>-5.7963488843813346E-2</v>
      </c>
      <c r="BO7">
        <f t="shared" si="35"/>
        <v>-4.0405679513184529E-2</v>
      </c>
      <c r="BP7">
        <f t="shared" si="36"/>
        <v>-4.4008113590263603E-2</v>
      </c>
      <c r="BQ7">
        <f t="shared" si="37"/>
        <v>-1.7606490872210855E-2</v>
      </c>
      <c r="BR7">
        <f t="shared" si="38"/>
        <v>-1.8904665314401523E-2</v>
      </c>
      <c r="BS7">
        <f t="shared" si="39"/>
        <v>-2.1582150101419881E-2</v>
      </c>
      <c r="BT7">
        <f t="shared" si="40"/>
        <v>-4.7383367139958539E-3</v>
      </c>
      <c r="BW7">
        <f t="shared" si="41"/>
        <v>2.015506595565527E-2</v>
      </c>
      <c r="BX7">
        <f t="shared" si="42"/>
        <v>5.8711058097109137E-2</v>
      </c>
      <c r="BY7">
        <f t="shared" si="43"/>
        <v>8.0988633174291252E-2</v>
      </c>
      <c r="BZ7">
        <f t="shared" si="44"/>
        <v>6.9323603704743192E-2</v>
      </c>
      <c r="CA7">
        <f t="shared" si="45"/>
        <v>9.2302834689868121E-2</v>
      </c>
      <c r="CB7">
        <f t="shared" si="46"/>
        <v>5.9114510244176209E-2</v>
      </c>
      <c r="CC7">
        <f t="shared" si="47"/>
        <v>6.1921133875947193E-2</v>
      </c>
      <c r="CD7">
        <f t="shared" si="48"/>
        <v>7.8497754701094546E-2</v>
      </c>
      <c r="CE7">
        <f t="shared" si="49"/>
        <v>8.1339461128262736E-2</v>
      </c>
      <c r="CF7">
        <f t="shared" si="50"/>
        <v>7.9059079427448831E-2</v>
      </c>
      <c r="CG7">
        <f t="shared" si="51"/>
        <v>6.1254560763401578E-2</v>
      </c>
      <c r="CH7">
        <f t="shared" si="52"/>
        <v>1.8330760595004176E-2</v>
      </c>
      <c r="CI7">
        <f t="shared" si="53"/>
        <v>3.7310552904855437E-2</v>
      </c>
      <c r="CJ7">
        <f t="shared" si="54"/>
        <v>3.3416362615773243E-2</v>
      </c>
      <c r="CK7">
        <f t="shared" si="55"/>
        <v>6.1956216671344405E-2</v>
      </c>
      <c r="CL7">
        <f t="shared" si="56"/>
        <v>6.055290485545891E-2</v>
      </c>
      <c r="CM7">
        <f t="shared" si="57"/>
        <v>5.7658574235194979E-2</v>
      </c>
      <c r="CN7">
        <f t="shared" si="58"/>
        <v>7.5866545046309311E-2</v>
      </c>
      <c r="CQ7">
        <f t="shared" si="59"/>
        <v>2.6348746808061473E-3</v>
      </c>
      <c r="CR7">
        <f t="shared" si="3"/>
        <v>5.2046907275190473E-4</v>
      </c>
      <c r="CS7">
        <f t="shared" si="3"/>
        <v>-1.5988159328594907E-2</v>
      </c>
      <c r="CT7">
        <f t="shared" si="3"/>
        <v>-5.5787778735585443E-2</v>
      </c>
      <c r="CU7">
        <f t="shared" si="3"/>
        <v>-3.81894182131646E-2</v>
      </c>
      <c r="CV7">
        <f t="shared" si="3"/>
        <v>-4.1800172405380295E-2</v>
      </c>
      <c r="CW7">
        <f t="shared" si="3"/>
        <v>-1.5337572987655061E-2</v>
      </c>
      <c r="CX7">
        <f t="shared" si="3"/>
        <v>-1.6638745669534605E-2</v>
      </c>
      <c r="CY7">
        <f t="shared" si="3"/>
        <v>-1.9322414325911266E-2</v>
      </c>
      <c r="CZ7">
        <f t="shared" si="3"/>
        <v>-2.439698778524093E-3</v>
      </c>
    </row>
    <row r="8" spans="1:126" x14ac:dyDescent="0.25">
      <c r="A8">
        <v>6</v>
      </c>
      <c r="B8" s="6">
        <f>AVERAGE(AP$2:AP$85)</f>
        <v>1.3164248523069341E-2</v>
      </c>
      <c r="C8" s="6">
        <f>COUNTIF(AP$2:AP$85,"&gt;0")/COUNT(AP$2:AP$85)</f>
        <v>0.55952380952380953</v>
      </c>
      <c r="D8" s="6">
        <f t="shared" si="4"/>
        <v>0.44047619047619047</v>
      </c>
      <c r="G8" s="6"/>
      <c r="H8" s="6"/>
      <c r="I8" s="6"/>
      <c r="J8" s="6"/>
      <c r="K8" s="6"/>
      <c r="L8" s="6"/>
      <c r="M8">
        <f t="shared" si="5"/>
        <v>5.269822715760767E-2</v>
      </c>
      <c r="N8">
        <v>5.133</v>
      </c>
      <c r="O8">
        <v>5.4035000000000002</v>
      </c>
      <c r="P8">
        <v>5.3156999999999996</v>
      </c>
      <c r="Q8">
        <v>5.3544999999999998</v>
      </c>
      <c r="R8">
        <v>5.2495000000000003</v>
      </c>
      <c r="S8">
        <v>5.2903000000000002</v>
      </c>
      <c r="T8">
        <v>5.2839999999999998</v>
      </c>
      <c r="U8">
        <v>5.3520000000000003</v>
      </c>
      <c r="V8">
        <v>5.4013</v>
      </c>
      <c r="W8">
        <v>5.3733000000000004</v>
      </c>
      <c r="X8">
        <v>5.4240000000000004</v>
      </c>
      <c r="Y8">
        <v>5.3535000000000004</v>
      </c>
      <c r="Z8">
        <v>5.2678000000000003</v>
      </c>
      <c r="AA8">
        <v>4.9104999999999999</v>
      </c>
      <c r="AB8">
        <v>5.0178000000000003</v>
      </c>
      <c r="AC8">
        <v>4.9420000000000002</v>
      </c>
      <c r="AD8">
        <v>4.6665000000000001</v>
      </c>
      <c r="AE8">
        <v>4.6935000000000002</v>
      </c>
      <c r="AF8">
        <v>4.7314999999999996</v>
      </c>
      <c r="AG8">
        <v>4.7998000000000003</v>
      </c>
      <c r="AH8">
        <v>4.7873000000000001</v>
      </c>
      <c r="AJ8">
        <f t="shared" si="6"/>
        <v>-6.7348529125267856E-2</v>
      </c>
      <c r="AK8">
        <f t="shared" si="7"/>
        <v>-0.11403719811233461</v>
      </c>
      <c r="AL8">
        <f t="shared" si="8"/>
        <v>-9.9403653328818328E-2</v>
      </c>
      <c r="AM8">
        <f t="shared" si="9"/>
        <v>-0.10592959193201974</v>
      </c>
      <c r="AN8">
        <f t="shared" si="10"/>
        <v>-8.8046480617201661E-2</v>
      </c>
      <c r="AO8">
        <f t="shared" si="11"/>
        <v>-9.5079674120560287E-2</v>
      </c>
      <c r="AP8">
        <f t="shared" si="12"/>
        <v>-9.4000757002270952E-2</v>
      </c>
      <c r="AQ8">
        <f t="shared" si="13"/>
        <v>-0.10551195814648733</v>
      </c>
      <c r="AR8">
        <f t="shared" si="14"/>
        <v>-0.11367633717808673</v>
      </c>
      <c r="AS8">
        <f t="shared" si="15"/>
        <v>-0.10905774849719917</v>
      </c>
      <c r="AT8">
        <f t="shared" si="16"/>
        <v>-0.11738569321533927</v>
      </c>
      <c r="AU8">
        <f t="shared" si="17"/>
        <v>-0.10576258522461945</v>
      </c>
      <c r="AV8">
        <f t="shared" si="18"/>
        <v>-9.1214548767986653E-2</v>
      </c>
      <c r="AW8">
        <f t="shared" si="19"/>
        <v>-2.5089094796863814E-2</v>
      </c>
      <c r="AX8">
        <f t="shared" si="20"/>
        <v>-4.593646618039781E-2</v>
      </c>
      <c r="AY8">
        <f t="shared" si="21"/>
        <v>-3.1303116147308796E-2</v>
      </c>
      <c r="AZ8">
        <f t="shared" si="22"/>
        <v>2.5886638808528879E-2</v>
      </c>
      <c r="BA8">
        <f t="shared" si="23"/>
        <v>1.9985085756897811E-2</v>
      </c>
      <c r="BB8">
        <f t="shared" si="24"/>
        <v>1.179330022191705E-2</v>
      </c>
      <c r="BC8">
        <f t="shared" si="25"/>
        <v>-2.6042751781324589E-3</v>
      </c>
      <c r="BF8">
        <f t="shared" si="26"/>
        <v>-1.1908587414703167E-3</v>
      </c>
      <c r="BG8">
        <f t="shared" si="27"/>
        <v>1.1662854658525998E-2</v>
      </c>
      <c r="BH8">
        <f t="shared" si="28"/>
        <v>2.0981796873523195E-2</v>
      </c>
      <c r="BI8">
        <f t="shared" si="29"/>
        <v>1.5689091355877774E-2</v>
      </c>
      <c r="BJ8">
        <f t="shared" si="30"/>
        <v>2.5272668846757301E-2</v>
      </c>
      <c r="BK8">
        <f t="shared" si="31"/>
        <v>1.194639245411416E-2</v>
      </c>
      <c r="BL8">
        <f t="shared" si="32"/>
        <v>-4.2530669338222719E-3</v>
      </c>
      <c r="BM8">
        <f t="shared" si="33"/>
        <v>-7.1791769842920128E-2</v>
      </c>
      <c r="BN8">
        <f t="shared" si="34"/>
        <v>-5.1509366198514255E-2</v>
      </c>
      <c r="BO8">
        <f t="shared" si="35"/>
        <v>-6.5837476135568881E-2</v>
      </c>
      <c r="BP8">
        <f t="shared" si="36"/>
        <v>-0.11791391792525946</v>
      </c>
      <c r="BQ8">
        <f t="shared" si="37"/>
        <v>-0.11281023760467269</v>
      </c>
      <c r="BR8">
        <f t="shared" si="38"/>
        <v>-0.10562728011643964</v>
      </c>
      <c r="BS8">
        <f t="shared" si="39"/>
        <v>-9.2716859157325651E-2</v>
      </c>
      <c r="BT8">
        <f t="shared" si="40"/>
        <v>-9.5079674120560287E-2</v>
      </c>
      <c r="BW8">
        <f t="shared" si="41"/>
        <v>7.2991327576801121E-3</v>
      </c>
      <c r="BX8">
        <f t="shared" si="42"/>
        <v>-1.2453674962845792E-2</v>
      </c>
      <c r="BY8">
        <f t="shared" si="43"/>
        <v>-4.7782982485842741E-3</v>
      </c>
      <c r="BZ8">
        <f t="shared" si="44"/>
        <v>-5.9634667118159115E-3</v>
      </c>
      <c r="CA8">
        <f t="shared" si="45"/>
        <v>6.828827811953396E-3</v>
      </c>
      <c r="CB8">
        <f t="shared" si="46"/>
        <v>1.6103241341686014E-2</v>
      </c>
      <c r="CC8">
        <f t="shared" si="47"/>
        <v>1.0835825949545829E-2</v>
      </c>
      <c r="CD8">
        <f t="shared" si="48"/>
        <v>2.0373610248885517E-2</v>
      </c>
      <c r="CE8">
        <f t="shared" si="49"/>
        <v>7.1110107793894923E-3</v>
      </c>
      <c r="CF8">
        <f t="shared" si="50"/>
        <v>-9.0110427601255514E-3</v>
      </c>
      <c r="CG8">
        <f t="shared" si="51"/>
        <v>-7.6227025603401208E-2</v>
      </c>
      <c r="CH8">
        <f t="shared" si="52"/>
        <v>-5.6041537332806479E-2</v>
      </c>
      <c r="CI8">
        <f t="shared" si="53"/>
        <v>-7.0301183287243357E-2</v>
      </c>
      <c r="CJ8">
        <f t="shared" si="54"/>
        <v>-0.12212878830633775</v>
      </c>
      <c r="CK8">
        <f t="shared" si="55"/>
        <v>-0.11704949489248818</v>
      </c>
      <c r="CL8">
        <f t="shared" si="56"/>
        <v>-0.1099008597174408</v>
      </c>
      <c r="CM8">
        <f t="shared" si="57"/>
        <v>-9.7052128600184251E-2</v>
      </c>
      <c r="CN8">
        <f t="shared" si="58"/>
        <v>-9.9403653328818328E-2</v>
      </c>
      <c r="CQ8">
        <f t="shared" si="59"/>
        <v>-1.299778761061947E-2</v>
      </c>
      <c r="CR8">
        <f t="shared" si="3"/>
        <v>-2.8797935103244857E-2</v>
      </c>
      <c r="CS8">
        <f t="shared" si="3"/>
        <v>-9.4671828908554662E-2</v>
      </c>
      <c r="CT8">
        <f t="shared" si="3"/>
        <v>-7.4889380530973465E-2</v>
      </c>
      <c r="CU8">
        <f t="shared" si="3"/>
        <v>-8.8864306784660799E-2</v>
      </c>
      <c r="CV8">
        <f t="shared" si="3"/>
        <v>-0.13965707964601773</v>
      </c>
      <c r="CW8">
        <f t="shared" si="3"/>
        <v>-0.13467920353982302</v>
      </c>
      <c r="CX8">
        <f t="shared" si="3"/>
        <v>-0.1276733038348084</v>
      </c>
      <c r="CY8">
        <f t="shared" si="3"/>
        <v>-0.11508112094395281</v>
      </c>
      <c r="CZ8">
        <f t="shared" si="3"/>
        <v>-0.11738569321533927</v>
      </c>
    </row>
    <row r="9" spans="1:126" x14ac:dyDescent="0.25">
      <c r="A9">
        <v>7</v>
      </c>
      <c r="B9" s="6">
        <f>AVERAGE(AQ$2:AQ$85)</f>
        <v>1.6006672930966873E-2</v>
      </c>
      <c r="C9" s="6">
        <f>COUNTIF(AQ$2:AQ$85,"&gt;0")/COUNT(AQ$2:AQ$85)</f>
        <v>0.52380952380952384</v>
      </c>
      <c r="D9" s="6">
        <f t="shared" si="4"/>
        <v>0.47619047619047616</v>
      </c>
      <c r="G9" s="6"/>
      <c r="H9" s="6"/>
      <c r="I9" s="6"/>
      <c r="J9" s="6"/>
      <c r="K9" s="6"/>
      <c r="L9" s="6"/>
      <c r="M9">
        <f t="shared" si="5"/>
        <v>0.2981348128910401</v>
      </c>
      <c r="N9">
        <v>1.6941999999999999</v>
      </c>
      <c r="O9">
        <v>2.1993</v>
      </c>
      <c r="P9">
        <v>2.0910000000000002</v>
      </c>
      <c r="Q9">
        <v>2.1547999999999998</v>
      </c>
      <c r="R9">
        <v>2.2907999999999999</v>
      </c>
      <c r="S9">
        <v>2.3098000000000001</v>
      </c>
      <c r="T9">
        <v>2.3340000000000001</v>
      </c>
      <c r="U9">
        <v>2.3245</v>
      </c>
      <c r="V9">
        <v>2.3412999999999999</v>
      </c>
      <c r="W9">
        <v>2.3492999999999999</v>
      </c>
      <c r="X9">
        <v>2.3540000000000001</v>
      </c>
      <c r="Y9">
        <v>2.3527999999999998</v>
      </c>
      <c r="Z9">
        <v>2.3313000000000001</v>
      </c>
      <c r="AA9">
        <v>2.3050000000000002</v>
      </c>
      <c r="AB9">
        <v>2.1909999999999998</v>
      </c>
      <c r="AC9">
        <v>2.2113</v>
      </c>
      <c r="AD9">
        <v>2.2970000000000002</v>
      </c>
      <c r="AE9">
        <v>2.3348</v>
      </c>
      <c r="AF9">
        <v>2.3767999999999998</v>
      </c>
      <c r="AG9">
        <v>2.3370000000000002</v>
      </c>
      <c r="AH9">
        <v>2.2955000000000001</v>
      </c>
      <c r="AJ9">
        <f t="shared" si="6"/>
        <v>0.35491677487899903</v>
      </c>
      <c r="AK9">
        <f t="shared" si="7"/>
        <v>4.3741190378756907E-2</v>
      </c>
      <c r="AL9">
        <f t="shared" si="8"/>
        <v>9.7800095648015242E-2</v>
      </c>
      <c r="AM9">
        <f t="shared" si="9"/>
        <v>6.5296083163170732E-2</v>
      </c>
      <c r="AN9">
        <f t="shared" si="10"/>
        <v>2.0516850008731225E-3</v>
      </c>
      <c r="AO9">
        <f t="shared" si="11"/>
        <v>-6.1910122088492418E-3</v>
      </c>
      <c r="AP9">
        <f t="shared" si="12"/>
        <v>-1.6495287060839751E-2</v>
      </c>
      <c r="AQ9">
        <f t="shared" si="13"/>
        <v>-1.2475801247580088E-2</v>
      </c>
      <c r="AR9">
        <f t="shared" si="14"/>
        <v>-1.9561781916029489E-2</v>
      </c>
      <c r="AS9">
        <f t="shared" si="15"/>
        <v>-2.2900438428467989E-2</v>
      </c>
      <c r="AT9">
        <f t="shared" si="16"/>
        <v>-2.4851316907391671E-2</v>
      </c>
      <c r="AU9">
        <f t="shared" si="17"/>
        <v>-2.4353961237674127E-2</v>
      </c>
      <c r="AV9">
        <f t="shared" si="18"/>
        <v>-1.5356239008278665E-2</v>
      </c>
      <c r="AW9">
        <f t="shared" si="19"/>
        <v>-4.121475054229962E-3</v>
      </c>
      <c r="AX9">
        <f t="shared" si="20"/>
        <v>4.7695116385212351E-2</v>
      </c>
      <c r="AY9">
        <f t="shared" si="21"/>
        <v>3.8077149188260322E-2</v>
      </c>
      <c r="AZ9">
        <f t="shared" si="22"/>
        <v>-6.5302568567699468E-4</v>
      </c>
      <c r="BA9">
        <f t="shared" si="23"/>
        <v>-1.6832276854548522E-2</v>
      </c>
      <c r="BB9">
        <f t="shared" si="24"/>
        <v>-3.4205654661729937E-2</v>
      </c>
      <c r="BC9">
        <f t="shared" si="25"/>
        <v>-1.7757809157038978E-2</v>
      </c>
      <c r="BF9">
        <f t="shared" si="26"/>
        <v>1.0477097584206424E-2</v>
      </c>
      <c r="BG9">
        <f t="shared" si="27"/>
        <v>6.3641873755303207E-3</v>
      </c>
      <c r="BH9">
        <f t="shared" si="28"/>
        <v>1.3637544376136401E-2</v>
      </c>
      <c r="BI9">
        <f t="shared" si="29"/>
        <v>1.7101047709758364E-2</v>
      </c>
      <c r="BJ9">
        <f t="shared" si="30"/>
        <v>1.9135855918261328E-2</v>
      </c>
      <c r="BK9">
        <f t="shared" si="31"/>
        <v>1.8616330418217898E-2</v>
      </c>
      <c r="BL9">
        <f t="shared" si="32"/>
        <v>9.3081652091090462E-3</v>
      </c>
      <c r="BM9">
        <f t="shared" si="33"/>
        <v>-2.0781020001731385E-3</v>
      </c>
      <c r="BN9">
        <f t="shared" si="34"/>
        <v>-5.143302450428619E-2</v>
      </c>
      <c r="BO9">
        <f t="shared" si="35"/>
        <v>-4.2644384795220376E-2</v>
      </c>
      <c r="BP9">
        <f t="shared" si="36"/>
        <v>-5.5416053337950999E-3</v>
      </c>
      <c r="BQ9">
        <f t="shared" si="37"/>
        <v>1.0823447917568582E-2</v>
      </c>
      <c r="BR9">
        <f t="shared" si="38"/>
        <v>2.9006840419083784E-2</v>
      </c>
      <c r="BS9">
        <f t="shared" si="39"/>
        <v>1.1775911334314708E-2</v>
      </c>
      <c r="BT9">
        <f t="shared" si="40"/>
        <v>-6.1910122088492418E-3</v>
      </c>
      <c r="BW9">
        <f t="shared" si="41"/>
        <v>3.0511716881874523E-2</v>
      </c>
      <c r="BX9">
        <f t="shared" si="42"/>
        <v>9.555236728837864E-2</v>
      </c>
      <c r="BY9">
        <f t="shared" si="43"/>
        <v>0.10463892874222853</v>
      </c>
      <c r="BZ9">
        <f t="shared" si="44"/>
        <v>0.1162123385939741</v>
      </c>
      <c r="CA9">
        <f t="shared" si="45"/>
        <v>0.11166905786704916</v>
      </c>
      <c r="CB9">
        <f t="shared" si="46"/>
        <v>0.11970349115255845</v>
      </c>
      <c r="CC9">
        <f t="shared" si="47"/>
        <v>0.12352941176470575</v>
      </c>
      <c r="CD9">
        <f t="shared" si="48"/>
        <v>0.12577714012434235</v>
      </c>
      <c r="CE9">
        <f t="shared" si="49"/>
        <v>0.12520325203252011</v>
      </c>
      <c r="CF9">
        <f t="shared" si="50"/>
        <v>0.11492109038737443</v>
      </c>
      <c r="CG9">
        <f t="shared" si="51"/>
        <v>0.10234337637494019</v>
      </c>
      <c r="CH9">
        <f t="shared" si="52"/>
        <v>4.7824007651841048E-2</v>
      </c>
      <c r="CI9">
        <f t="shared" si="53"/>
        <v>5.7532281205164917E-2</v>
      </c>
      <c r="CJ9">
        <f t="shared" si="54"/>
        <v>9.8517455762792888E-2</v>
      </c>
      <c r="CK9">
        <f t="shared" si="55"/>
        <v>0.11659493065518879</v>
      </c>
      <c r="CL9">
        <f t="shared" si="56"/>
        <v>0.13668101386896203</v>
      </c>
      <c r="CM9">
        <f t="shared" si="57"/>
        <v>0.1176470588235294</v>
      </c>
      <c r="CN9">
        <f t="shared" si="58"/>
        <v>9.7800095648015242E-2</v>
      </c>
      <c r="CQ9">
        <f t="shared" si="59"/>
        <v>-5.0977060322867967E-4</v>
      </c>
      <c r="CR9">
        <f t="shared" si="3"/>
        <v>-9.6431605777399926E-3</v>
      </c>
      <c r="CS9">
        <f t="shared" si="3"/>
        <v>-2.0815632965165646E-2</v>
      </c>
      <c r="CT9">
        <f t="shared" si="3"/>
        <v>-6.9243840271877757E-2</v>
      </c>
      <c r="CU9">
        <f t="shared" si="3"/>
        <v>-6.0620220900594754E-2</v>
      </c>
      <c r="CV9">
        <f t="shared" si="3"/>
        <v>-2.4214103653355964E-2</v>
      </c>
      <c r="CW9">
        <f t="shared" si="3"/>
        <v>-8.1563296516567983E-3</v>
      </c>
      <c r="CX9">
        <f t="shared" si="3"/>
        <v>9.6856414613422717E-3</v>
      </c>
      <c r="CY9">
        <f t="shared" si="3"/>
        <v>-7.2217502124043769E-3</v>
      </c>
      <c r="CZ9">
        <f t="shared" si="3"/>
        <v>-2.4851316907391671E-2</v>
      </c>
    </row>
    <row r="10" spans="1:126" x14ac:dyDescent="0.25">
      <c r="A10">
        <v>8</v>
      </c>
      <c r="B10" s="6">
        <f>AVERAGE(AR$2:AR$85)</f>
        <v>1.4322072811009131E-2</v>
      </c>
      <c r="C10" s="6">
        <f>COUNTIF(AR$2:AR$85,"&gt;0")/COUNT(AR$2:AR$85)</f>
        <v>0.54761904761904767</v>
      </c>
      <c r="D10" s="6">
        <f t="shared" si="4"/>
        <v>0.45238095238095233</v>
      </c>
      <c r="G10" s="6"/>
      <c r="H10" s="6"/>
      <c r="I10" s="6"/>
      <c r="J10" s="6"/>
      <c r="K10" s="6"/>
      <c r="L10" s="6"/>
      <c r="M10">
        <f t="shared" si="5"/>
        <v>5.594639865996659E-2</v>
      </c>
      <c r="N10">
        <v>1.4924999999999999</v>
      </c>
      <c r="O10">
        <v>1.5760000000000001</v>
      </c>
      <c r="P10">
        <v>1.5745</v>
      </c>
      <c r="Q10">
        <v>1.5649999999999999</v>
      </c>
      <c r="R10">
        <v>1.5287999999999999</v>
      </c>
      <c r="S10">
        <v>1.5525</v>
      </c>
      <c r="T10">
        <v>1.5565</v>
      </c>
      <c r="U10">
        <v>1.5629999999999999</v>
      </c>
      <c r="V10">
        <v>1.5727</v>
      </c>
      <c r="W10">
        <v>1.5485</v>
      </c>
      <c r="X10">
        <v>1.5383</v>
      </c>
      <c r="Y10">
        <v>1.5508</v>
      </c>
      <c r="Z10">
        <v>1.5498000000000001</v>
      </c>
      <c r="AA10">
        <v>1.5407999999999999</v>
      </c>
      <c r="AB10">
        <v>1.5335000000000001</v>
      </c>
      <c r="AC10">
        <v>1.5787</v>
      </c>
      <c r="AD10">
        <v>1.5632999999999999</v>
      </c>
      <c r="AE10">
        <v>1.5780000000000001</v>
      </c>
      <c r="AF10">
        <v>1.5547</v>
      </c>
      <c r="AG10">
        <v>1.5660000000000001</v>
      </c>
      <c r="AH10">
        <v>1.488</v>
      </c>
      <c r="AJ10">
        <f t="shared" si="6"/>
        <v>-3.0150753768843877E-3</v>
      </c>
      <c r="AK10">
        <f t="shared" si="7"/>
        <v>-5.5837563451776699E-2</v>
      </c>
      <c r="AL10">
        <f t="shared" si="8"/>
        <v>-5.4938075579549078E-2</v>
      </c>
      <c r="AM10">
        <f t="shared" si="9"/>
        <v>-4.9201277955271537E-2</v>
      </c>
      <c r="AN10">
        <f t="shared" si="10"/>
        <v>-2.6687598116169511E-2</v>
      </c>
      <c r="AO10">
        <f t="shared" si="11"/>
        <v>-4.1545893719806763E-2</v>
      </c>
      <c r="AP10">
        <f t="shared" si="12"/>
        <v>-4.4008994539029879E-2</v>
      </c>
      <c r="AQ10">
        <f t="shared" si="13"/>
        <v>-4.7984644913627611E-2</v>
      </c>
      <c r="AR10">
        <f t="shared" si="14"/>
        <v>-5.3856425255929291E-2</v>
      </c>
      <c r="AS10">
        <f t="shared" si="15"/>
        <v>-3.9070067807555696E-2</v>
      </c>
      <c r="AT10">
        <f t="shared" si="16"/>
        <v>-3.2698433335500238E-2</v>
      </c>
      <c r="AU10">
        <f t="shared" si="17"/>
        <v>-4.0495228269280349E-2</v>
      </c>
      <c r="AV10">
        <f t="shared" si="18"/>
        <v>-3.9876113046844804E-2</v>
      </c>
      <c r="AW10">
        <f t="shared" si="19"/>
        <v>-3.4267912772585646E-2</v>
      </c>
      <c r="AX10">
        <f t="shared" si="20"/>
        <v>-2.9670687968699115E-2</v>
      </c>
      <c r="AY10">
        <f t="shared" si="21"/>
        <v>-5.7452334199024513E-2</v>
      </c>
      <c r="AZ10">
        <f t="shared" si="22"/>
        <v>-4.816733832277869E-2</v>
      </c>
      <c r="BA10">
        <f t="shared" si="23"/>
        <v>-5.7034220532319442E-2</v>
      </c>
      <c r="BB10">
        <f t="shared" si="24"/>
        <v>-4.2902167620762835E-2</v>
      </c>
      <c r="BC10">
        <f t="shared" si="25"/>
        <v>-4.9808429118773992E-2</v>
      </c>
      <c r="BF10">
        <f t="shared" si="26"/>
        <v>2.5764895330112744E-3</v>
      </c>
      <c r="BG10">
        <f t="shared" si="27"/>
        <v>6.7632850241545594E-3</v>
      </c>
      <c r="BH10">
        <f t="shared" si="28"/>
        <v>1.3011272141706921E-2</v>
      </c>
      <c r="BI10">
        <f t="shared" si="29"/>
        <v>-2.5764895330112744E-3</v>
      </c>
      <c r="BJ10">
        <f t="shared" si="30"/>
        <v>-9.1465378421900102E-3</v>
      </c>
      <c r="BK10">
        <f t="shared" si="31"/>
        <v>-1.0950080515298131E-3</v>
      </c>
      <c r="BL10">
        <f t="shared" si="32"/>
        <v>-1.7391304347825602E-3</v>
      </c>
      <c r="BM10">
        <f t="shared" si="33"/>
        <v>-7.5362318840579996E-3</v>
      </c>
      <c r="BN10">
        <f t="shared" si="34"/>
        <v>-1.2238325281803483E-2</v>
      </c>
      <c r="BO10">
        <f t="shared" si="35"/>
        <v>1.6876006441223834E-2</v>
      </c>
      <c r="BP10">
        <f t="shared" si="36"/>
        <v>6.9565217391303839E-3</v>
      </c>
      <c r="BQ10">
        <f t="shared" si="37"/>
        <v>1.6425120772946909E-2</v>
      </c>
      <c r="BR10">
        <f t="shared" si="38"/>
        <v>1.4170692431561866E-3</v>
      </c>
      <c r="BS10">
        <f t="shared" si="39"/>
        <v>8.695652173913087E-3</v>
      </c>
      <c r="BT10">
        <f t="shared" si="40"/>
        <v>-4.1545893719806763E-2</v>
      </c>
      <c r="BW10">
        <f t="shared" si="41"/>
        <v>-6.0336614798349088E-3</v>
      </c>
      <c r="BX10">
        <f t="shared" si="42"/>
        <v>-2.9025087329310938E-2</v>
      </c>
      <c r="BY10">
        <f t="shared" si="43"/>
        <v>-1.3972689742775497E-2</v>
      </c>
      <c r="BZ10">
        <f t="shared" si="44"/>
        <v>-1.1432200698634497E-2</v>
      </c>
      <c r="CA10">
        <f t="shared" si="45"/>
        <v>-7.3039060019054088E-3</v>
      </c>
      <c r="CB10">
        <f t="shared" si="46"/>
        <v>-1.1432200698634639E-3</v>
      </c>
      <c r="CC10">
        <f t="shared" si="47"/>
        <v>-1.6513178786916497E-2</v>
      </c>
      <c r="CD10">
        <f t="shared" si="48"/>
        <v>-2.2991425849476031E-2</v>
      </c>
      <c r="CE10">
        <f t="shared" si="49"/>
        <v>-1.5052397586535442E-2</v>
      </c>
      <c r="CF10">
        <f t="shared" si="50"/>
        <v>-1.5687519847570622E-2</v>
      </c>
      <c r="CG10">
        <f t="shared" si="51"/>
        <v>-2.1403620196887942E-2</v>
      </c>
      <c r="CH10">
        <f t="shared" si="52"/>
        <v>-2.6040012702445173E-2</v>
      </c>
      <c r="CI10">
        <f t="shared" si="53"/>
        <v>2.6675134963480354E-3</v>
      </c>
      <c r="CJ10">
        <f t="shared" si="54"/>
        <v>-7.1133693235948545E-3</v>
      </c>
      <c r="CK10">
        <f t="shared" si="55"/>
        <v>2.2229279136234095E-3</v>
      </c>
      <c r="CL10">
        <f t="shared" si="56"/>
        <v>-1.2575420768497962E-2</v>
      </c>
      <c r="CM10">
        <f t="shared" si="57"/>
        <v>-5.3985392187995886E-3</v>
      </c>
      <c r="CN10">
        <f t="shared" si="58"/>
        <v>-5.4938075579549078E-2</v>
      </c>
      <c r="CQ10">
        <f t="shared" si="59"/>
        <v>8.1258532145875029E-3</v>
      </c>
      <c r="CR10">
        <f t="shared" si="3"/>
        <v>7.4757849574205717E-3</v>
      </c>
      <c r="CS10">
        <f t="shared" si="3"/>
        <v>1.6251706429174716E-3</v>
      </c>
      <c r="CT10">
        <f t="shared" si="3"/>
        <v>-3.1203276344015573E-3</v>
      </c>
      <c r="CU10">
        <f t="shared" si="3"/>
        <v>2.6262757589546899E-2</v>
      </c>
      <c r="CV10">
        <f t="shared" si="3"/>
        <v>1.6251706429175006E-2</v>
      </c>
      <c r="CW10">
        <f t="shared" si="3"/>
        <v>2.5807709809530045E-2</v>
      </c>
      <c r="CX10">
        <f t="shared" si="3"/>
        <v>1.0661119417538821E-2</v>
      </c>
      <c r="CY10">
        <f t="shared" si="3"/>
        <v>1.8006890723526008E-2</v>
      </c>
      <c r="CZ10">
        <f t="shared" si="3"/>
        <v>-3.2698433335500238E-2</v>
      </c>
    </row>
    <row r="11" spans="1:126" x14ac:dyDescent="0.25">
      <c r="A11">
        <v>9</v>
      </c>
      <c r="B11" s="6">
        <f>AVERAGE(AS$2:AS$85)</f>
        <v>1.4585618654116905E-2</v>
      </c>
      <c r="C11" s="6">
        <f>COUNTIF(AS$2:AS$85,"&gt;0")/COUNT(AS$2:AS$85)</f>
        <v>0.55952380952380953</v>
      </c>
      <c r="D11" s="6">
        <f t="shared" si="4"/>
        <v>0.44047619047619047</v>
      </c>
      <c r="F11" t="s">
        <v>154</v>
      </c>
      <c r="G11" t="s">
        <v>159</v>
      </c>
      <c r="M11">
        <f t="shared" si="5"/>
        <v>0.138568129330254</v>
      </c>
      <c r="N11">
        <v>0.69279999999999997</v>
      </c>
      <c r="O11">
        <v>0.78879999999999995</v>
      </c>
      <c r="P11">
        <v>0.7853</v>
      </c>
      <c r="Q11">
        <v>0.77029999999999998</v>
      </c>
      <c r="R11">
        <v>0.76280000000000003</v>
      </c>
      <c r="S11">
        <v>0.76</v>
      </c>
      <c r="T11">
        <v>0.745</v>
      </c>
      <c r="U11">
        <v>0.76</v>
      </c>
      <c r="V11">
        <v>0.76</v>
      </c>
      <c r="W11">
        <v>0.77580000000000005</v>
      </c>
      <c r="X11">
        <v>0.77800000000000002</v>
      </c>
      <c r="Y11">
        <v>0.78480000000000005</v>
      </c>
      <c r="Z11">
        <v>0.77300000000000002</v>
      </c>
      <c r="AA11">
        <v>0.77929999999999999</v>
      </c>
      <c r="AB11">
        <v>0.77829999999999999</v>
      </c>
      <c r="AC11">
        <v>0.78480000000000005</v>
      </c>
      <c r="AD11">
        <v>0.79300000000000004</v>
      </c>
      <c r="AE11">
        <v>0.81879999999999997</v>
      </c>
      <c r="AF11">
        <v>0.8125</v>
      </c>
      <c r="AG11">
        <v>0.81079999999999997</v>
      </c>
      <c r="AH11">
        <v>0.84379999999999999</v>
      </c>
      <c r="AJ11">
        <f t="shared" si="6"/>
        <v>0.2179561200923788</v>
      </c>
      <c r="AK11">
        <f t="shared" si="7"/>
        <v>6.9726166328600472E-2</v>
      </c>
      <c r="AL11">
        <f t="shared" si="8"/>
        <v>7.4493824016299504E-2</v>
      </c>
      <c r="AM11">
        <f t="shared" si="9"/>
        <v>9.5417369855900311E-2</v>
      </c>
      <c r="AN11">
        <f t="shared" si="10"/>
        <v>0.10618772941793388</v>
      </c>
      <c r="AO11">
        <f t="shared" si="11"/>
        <v>0.11026315789473683</v>
      </c>
      <c r="AP11">
        <f t="shared" si="12"/>
        <v>0.13261744966442954</v>
      </c>
      <c r="AQ11">
        <f t="shared" si="13"/>
        <v>0.11026315789473683</v>
      </c>
      <c r="AR11">
        <f t="shared" si="14"/>
        <v>0.11026315789473683</v>
      </c>
      <c r="AS11">
        <f t="shared" si="15"/>
        <v>8.7651456560969246E-2</v>
      </c>
      <c r="AT11">
        <f t="shared" si="16"/>
        <v>8.457583547557837E-2</v>
      </c>
      <c r="AU11">
        <f t="shared" si="17"/>
        <v>7.5178389398572812E-2</v>
      </c>
      <c r="AV11">
        <f t="shared" si="18"/>
        <v>9.1591203104786509E-2</v>
      </c>
      <c r="AW11">
        <f t="shared" si="19"/>
        <v>8.2766585397151288E-2</v>
      </c>
      <c r="AX11">
        <f t="shared" si="20"/>
        <v>8.415777977643582E-2</v>
      </c>
      <c r="AY11">
        <f t="shared" si="21"/>
        <v>7.5178389398572812E-2</v>
      </c>
      <c r="AZ11">
        <f t="shared" si="22"/>
        <v>6.4060529634300062E-2</v>
      </c>
      <c r="BA11">
        <f t="shared" si="23"/>
        <v>3.0532486565705938E-2</v>
      </c>
      <c r="BB11">
        <f t="shared" si="24"/>
        <v>3.8523076923076917E-2</v>
      </c>
      <c r="BC11">
        <f t="shared" si="25"/>
        <v>4.0700542673902357E-2</v>
      </c>
      <c r="BF11">
        <f t="shared" si="26"/>
        <v>-1.9736842105263174E-2</v>
      </c>
      <c r="BG11">
        <f t="shared" si="27"/>
        <v>0</v>
      </c>
      <c r="BH11">
        <f t="shared" si="28"/>
        <v>0</v>
      </c>
      <c r="BI11">
        <f t="shared" si="29"/>
        <v>2.0789473684210573E-2</v>
      </c>
      <c r="BJ11">
        <f t="shared" si="30"/>
        <v>2.3684210526315811E-2</v>
      </c>
      <c r="BK11">
        <f t="shared" si="31"/>
        <v>3.2631578947368477E-2</v>
      </c>
      <c r="BL11">
        <f t="shared" si="32"/>
        <v>1.7105263157894752E-2</v>
      </c>
      <c r="BM11">
        <f t="shared" si="33"/>
        <v>2.5394736842105241E-2</v>
      </c>
      <c r="BN11">
        <f t="shared" si="34"/>
        <v>2.407894736842103E-2</v>
      </c>
      <c r="BO11">
        <f t="shared" si="35"/>
        <v>3.2631578947368477E-2</v>
      </c>
      <c r="BP11">
        <f t="shared" si="36"/>
        <v>4.3421052631578985E-2</v>
      </c>
      <c r="BQ11">
        <f t="shared" si="37"/>
        <v>7.7368421052631531E-2</v>
      </c>
      <c r="BR11">
        <f t="shared" si="38"/>
        <v>6.9078947368421045E-2</v>
      </c>
      <c r="BS11">
        <f t="shared" si="39"/>
        <v>6.6842105263157842E-2</v>
      </c>
      <c r="BT11">
        <f t="shared" si="40"/>
        <v>0.11026315789473683</v>
      </c>
      <c r="BW11">
        <f t="shared" si="41"/>
        <v>-1.9100980516999891E-2</v>
      </c>
      <c r="BX11">
        <f t="shared" si="42"/>
        <v>-2.8651470775499763E-2</v>
      </c>
      <c r="BY11">
        <f t="shared" si="43"/>
        <v>-3.2216987138673103E-2</v>
      </c>
      <c r="BZ11">
        <f t="shared" si="44"/>
        <v>-5.1317967655672994E-2</v>
      </c>
      <c r="CA11">
        <f t="shared" si="45"/>
        <v>-3.2216987138673103E-2</v>
      </c>
      <c r="CB11">
        <f t="shared" si="46"/>
        <v>-3.2216987138673103E-2</v>
      </c>
      <c r="CC11">
        <f t="shared" si="47"/>
        <v>-1.2097287660766527E-2</v>
      </c>
      <c r="CD11">
        <f t="shared" si="48"/>
        <v>-9.2958105182732367E-3</v>
      </c>
      <c r="CE11">
        <f t="shared" si="49"/>
        <v>-6.3669935056659226E-4</v>
      </c>
      <c r="CF11">
        <f t="shared" si="50"/>
        <v>-1.5662804023939866E-2</v>
      </c>
      <c r="CG11">
        <f t="shared" si="51"/>
        <v>-7.6403922067999558E-3</v>
      </c>
      <c r="CH11">
        <f t="shared" si="52"/>
        <v>-8.9137909079332819E-3</v>
      </c>
      <c r="CI11">
        <f t="shared" si="53"/>
        <v>-6.3669935056659226E-4</v>
      </c>
      <c r="CJ11">
        <f t="shared" si="54"/>
        <v>9.8051699987266525E-3</v>
      </c>
      <c r="CK11">
        <f t="shared" si="55"/>
        <v>4.265885648796635E-2</v>
      </c>
      <c r="CL11">
        <f t="shared" si="56"/>
        <v>3.4636444670826438E-2</v>
      </c>
      <c r="CM11">
        <f t="shared" si="57"/>
        <v>3.2471666878899741E-2</v>
      </c>
      <c r="CN11">
        <f t="shared" si="58"/>
        <v>7.4493824016299504E-2</v>
      </c>
      <c r="CQ11">
        <f t="shared" si="59"/>
        <v>8.7403598971722719E-3</v>
      </c>
      <c r="CR11">
        <f t="shared" si="3"/>
        <v>-6.4267352185090028E-3</v>
      </c>
      <c r="CS11">
        <f t="shared" si="3"/>
        <v>1.6709511568122979E-3</v>
      </c>
      <c r="CT11">
        <f t="shared" si="3"/>
        <v>3.8560411311049737E-4</v>
      </c>
      <c r="CU11">
        <f t="shared" si="3"/>
        <v>8.7403598971722719E-3</v>
      </c>
      <c r="CV11">
        <f t="shared" si="3"/>
        <v>1.9280205655527009E-2</v>
      </c>
      <c r="CW11">
        <f t="shared" si="3"/>
        <v>5.244215938303335E-2</v>
      </c>
      <c r="CX11">
        <f t="shared" si="3"/>
        <v>4.4344473007712049E-2</v>
      </c>
      <c r="CY11">
        <f t="shared" si="3"/>
        <v>4.2159383033418943E-2</v>
      </c>
      <c r="CZ11">
        <f t="shared" si="3"/>
        <v>8.457583547557837E-2</v>
      </c>
    </row>
    <row r="12" spans="1:126" x14ac:dyDescent="0.25">
      <c r="A12" s="32">
        <v>10</v>
      </c>
      <c r="B12" s="33">
        <f>AVERAGE(AT$2:AT$85)</f>
        <v>9.6495460557295427E-3</v>
      </c>
      <c r="C12" s="33">
        <f>COUNTIF(AT$2:AT$85,"&gt;0")/COUNT(AT$2:AT$85)</f>
        <v>0.5357142857142857</v>
      </c>
      <c r="D12" s="33">
        <f t="shared" si="4"/>
        <v>0.4642857142857143</v>
      </c>
      <c r="F12">
        <v>0</v>
      </c>
      <c r="G12" s="6">
        <f>AVERAGE(AO$2:AO$85)</f>
        <v>1.4988448973112982E-2</v>
      </c>
      <c r="H12" s="6"/>
      <c r="I12" s="6"/>
      <c r="J12" s="6"/>
      <c r="K12" s="6"/>
      <c r="L12" s="6"/>
      <c r="M12">
        <f t="shared" si="5"/>
        <v>6.652573986570498E-2</v>
      </c>
      <c r="N12">
        <v>160.84</v>
      </c>
      <c r="O12">
        <v>171.54</v>
      </c>
      <c r="P12">
        <v>175.75</v>
      </c>
      <c r="Q12">
        <v>178.89</v>
      </c>
      <c r="R12">
        <v>178.8</v>
      </c>
      <c r="S12">
        <v>177.22</v>
      </c>
      <c r="T12">
        <v>183.47</v>
      </c>
      <c r="U12">
        <v>184.91</v>
      </c>
      <c r="V12">
        <v>184.3</v>
      </c>
      <c r="W12">
        <v>182.8</v>
      </c>
      <c r="X12">
        <v>177.71</v>
      </c>
      <c r="Y12">
        <v>183.12</v>
      </c>
      <c r="Z12">
        <v>182.06</v>
      </c>
      <c r="AA12">
        <v>185.38</v>
      </c>
      <c r="AB12">
        <v>185.4</v>
      </c>
      <c r="AC12">
        <v>183.36</v>
      </c>
      <c r="AD12">
        <v>176.71</v>
      </c>
      <c r="AE12">
        <v>178.46</v>
      </c>
      <c r="AF12">
        <v>176.45</v>
      </c>
      <c r="AG12">
        <v>171.44</v>
      </c>
      <c r="AH12">
        <v>172.52</v>
      </c>
      <c r="AJ12">
        <f t="shared" si="6"/>
        <v>7.2618751554339764E-2</v>
      </c>
      <c r="AK12">
        <f t="shared" si="7"/>
        <v>5.7129532470561869E-3</v>
      </c>
      <c r="AL12">
        <f t="shared" si="8"/>
        <v>-1.8378378378378319E-2</v>
      </c>
      <c r="AM12">
        <f t="shared" si="9"/>
        <v>-3.5608474481524828E-2</v>
      </c>
      <c r="AN12">
        <f t="shared" si="10"/>
        <v>-3.5123042505592846E-2</v>
      </c>
      <c r="AO12">
        <f t="shared" si="11"/>
        <v>-2.6520708723620296E-2</v>
      </c>
      <c r="AP12">
        <f t="shared" si="12"/>
        <v>-5.9682781926200405E-2</v>
      </c>
      <c r="AQ12">
        <f t="shared" si="13"/>
        <v>-6.7005570277432189E-2</v>
      </c>
      <c r="AR12">
        <f t="shared" si="14"/>
        <v>-6.3917525773195885E-2</v>
      </c>
      <c r="AS12">
        <f t="shared" si="15"/>
        <v>-5.6236323851203501E-2</v>
      </c>
      <c r="AT12">
        <f t="shared" si="16"/>
        <v>-2.920488436216306E-2</v>
      </c>
      <c r="AU12">
        <f t="shared" si="17"/>
        <v>-5.7885539536915651E-2</v>
      </c>
      <c r="AV12">
        <f t="shared" si="18"/>
        <v>-5.2400307590904055E-2</v>
      </c>
      <c r="AW12">
        <f t="shared" si="19"/>
        <v>-6.9371021685187106E-2</v>
      </c>
      <c r="AX12">
        <f t="shared" si="20"/>
        <v>-6.9471413160733519E-2</v>
      </c>
      <c r="AY12">
        <f t="shared" si="21"/>
        <v>-5.911867364746947E-2</v>
      </c>
      <c r="AZ12">
        <f t="shared" si="22"/>
        <v>-2.3711165185897786E-2</v>
      </c>
      <c r="BA12">
        <f t="shared" si="23"/>
        <v>-3.3284769696290468E-2</v>
      </c>
      <c r="BB12">
        <f t="shared" si="24"/>
        <v>-2.2272598469821357E-2</v>
      </c>
      <c r="BC12">
        <f t="shared" si="25"/>
        <v>6.2995800279982061E-3</v>
      </c>
      <c r="BF12">
        <f t="shared" si="26"/>
        <v>3.5266899898431327E-2</v>
      </c>
      <c r="BG12">
        <f t="shared" si="27"/>
        <v>4.3392393635029891E-2</v>
      </c>
      <c r="BH12">
        <f t="shared" si="28"/>
        <v>3.9950344204943082E-2</v>
      </c>
      <c r="BI12">
        <f t="shared" si="29"/>
        <v>3.1486288229319558E-2</v>
      </c>
      <c r="BJ12">
        <f t="shared" si="30"/>
        <v>2.7649249520370674E-3</v>
      </c>
      <c r="BK12">
        <f t="shared" si="31"/>
        <v>3.3291953504119204E-2</v>
      </c>
      <c r="BL12">
        <f t="shared" si="32"/>
        <v>2.7310687281345239E-2</v>
      </c>
      <c r="BM12">
        <f t="shared" si="33"/>
        <v>4.604446450739192E-2</v>
      </c>
      <c r="BN12">
        <f t="shared" si="34"/>
        <v>4.615731858706696E-2</v>
      </c>
      <c r="BO12">
        <f t="shared" si="35"/>
        <v>3.4646202460219024E-2</v>
      </c>
      <c r="BP12">
        <f t="shared" si="36"/>
        <v>-2.8777790317119451E-3</v>
      </c>
      <c r="BQ12">
        <f t="shared" si="37"/>
        <v>6.9969529398488271E-3</v>
      </c>
      <c r="BR12">
        <f t="shared" si="38"/>
        <v>-4.3448820674867978E-3</v>
      </c>
      <c r="BS12">
        <f t="shared" si="39"/>
        <v>-3.2614829026069297E-2</v>
      </c>
      <c r="BT12">
        <f t="shared" si="40"/>
        <v>-2.6520708723620296E-2</v>
      </c>
      <c r="BW12">
        <f t="shared" si="41"/>
        <v>1.7866287339971473E-2</v>
      </c>
      <c r="BX12">
        <f t="shared" si="42"/>
        <v>1.7354196301564786E-2</v>
      </c>
      <c r="BY12">
        <f t="shared" si="43"/>
        <v>8.3641536273115161E-3</v>
      </c>
      <c r="BZ12">
        <f t="shared" si="44"/>
        <v>4.3926031294452342E-2</v>
      </c>
      <c r="CA12">
        <f t="shared" si="45"/>
        <v>5.2119487908961572E-2</v>
      </c>
      <c r="CB12">
        <f t="shared" si="46"/>
        <v>4.8648648648648714E-2</v>
      </c>
      <c r="CC12">
        <f t="shared" si="47"/>
        <v>4.0113798008534915E-2</v>
      </c>
      <c r="CD12">
        <f t="shared" si="48"/>
        <v>1.1152204836415408E-2</v>
      </c>
      <c r="CE12">
        <f t="shared" si="49"/>
        <v>4.1934566145092486E-2</v>
      </c>
      <c r="CF12">
        <f t="shared" si="50"/>
        <v>3.5903271692745389E-2</v>
      </c>
      <c r="CG12">
        <f t="shared" si="51"/>
        <v>5.4793741109530558E-2</v>
      </c>
      <c r="CH12">
        <f t="shared" si="52"/>
        <v>5.4907539118065465E-2</v>
      </c>
      <c r="CI12">
        <f t="shared" si="53"/>
        <v>4.3300142247510748E-2</v>
      </c>
      <c r="CJ12">
        <f t="shared" si="54"/>
        <v>5.4623044096728758E-3</v>
      </c>
      <c r="CK12">
        <f t="shared" si="55"/>
        <v>1.5419630156472307E-2</v>
      </c>
      <c r="CL12">
        <f t="shared" si="56"/>
        <v>3.9829302987197078E-3</v>
      </c>
      <c r="CM12">
        <f t="shared" si="57"/>
        <v>-2.4523470839260327E-2</v>
      </c>
      <c r="CN12">
        <f t="shared" si="58"/>
        <v>-1.8378378378378319E-2</v>
      </c>
      <c r="CQ12">
        <f t="shared" si="59"/>
        <v>3.0442856338979217E-2</v>
      </c>
      <c r="CR12">
        <f t="shared" si="3"/>
        <v>2.447808226886497E-2</v>
      </c>
      <c r="CS12">
        <f t="shared" si="3"/>
        <v>4.3160204828090638E-2</v>
      </c>
      <c r="CT12">
        <f t="shared" si="3"/>
        <v>4.3272747735073981E-2</v>
      </c>
      <c r="CU12">
        <f t="shared" si="3"/>
        <v>3.1793371222778713E-2</v>
      </c>
      <c r="CV12">
        <f t="shared" si="3"/>
        <v>-5.6271453491643685E-3</v>
      </c>
      <c r="CW12">
        <f t="shared" si="3"/>
        <v>4.2203590118732766E-3</v>
      </c>
      <c r="CX12">
        <f t="shared" si="3"/>
        <v>-7.0902031399472133E-3</v>
      </c>
      <c r="CY12">
        <f t="shared" si="3"/>
        <v>-3.5282201339260646E-2</v>
      </c>
      <c r="CZ12">
        <f t="shared" si="3"/>
        <v>-2.920488436216306E-2</v>
      </c>
    </row>
    <row r="13" spans="1:126" x14ac:dyDescent="0.25">
      <c r="A13">
        <v>11</v>
      </c>
      <c r="B13" s="6">
        <f>AVERAGE(AU$2:AU$85)</f>
        <v>5.969362576691682E-3</v>
      </c>
      <c r="C13" s="6">
        <f>COUNTIF(AU$2:AU$85,"&gt;0")/COUNT(AU$2:AU$85)</f>
        <v>0.5</v>
      </c>
      <c r="D13" s="6">
        <f t="shared" si="4"/>
        <v>0.5</v>
      </c>
      <c r="F13">
        <v>1</v>
      </c>
      <c r="G13" s="6">
        <f>AVERAGE(AP$2:AP$85)</f>
        <v>1.3164248523069341E-2</v>
      </c>
      <c r="H13" s="6"/>
      <c r="I13" s="6"/>
      <c r="J13" s="6"/>
      <c r="K13" s="6"/>
      <c r="L13" s="6"/>
      <c r="M13">
        <f t="shared" si="5"/>
        <v>2.5120717406300324E-2</v>
      </c>
      <c r="N13">
        <v>173.96</v>
      </c>
      <c r="O13">
        <v>178.33</v>
      </c>
      <c r="P13">
        <v>174.81</v>
      </c>
      <c r="Q13">
        <v>177.29</v>
      </c>
      <c r="R13">
        <v>179.49</v>
      </c>
      <c r="S13">
        <v>181.29</v>
      </c>
      <c r="T13">
        <v>187.84</v>
      </c>
      <c r="U13">
        <v>175.59</v>
      </c>
      <c r="V13">
        <v>171.42</v>
      </c>
      <c r="W13">
        <v>169.95</v>
      </c>
      <c r="X13">
        <v>172.63</v>
      </c>
      <c r="Y13">
        <v>176.71</v>
      </c>
      <c r="Z13">
        <v>170.66</v>
      </c>
      <c r="AA13">
        <v>164.4</v>
      </c>
      <c r="AB13">
        <v>162.47</v>
      </c>
      <c r="AC13">
        <v>166.17</v>
      </c>
      <c r="AD13">
        <v>168.24</v>
      </c>
      <c r="AE13">
        <v>164.65</v>
      </c>
      <c r="AF13">
        <v>166.74</v>
      </c>
      <c r="AG13">
        <v>166.69</v>
      </c>
      <c r="AH13">
        <v>165.64</v>
      </c>
      <c r="AJ13">
        <f t="shared" si="6"/>
        <v>-4.7827086686594744E-2</v>
      </c>
      <c r="AK13">
        <f t="shared" si="7"/>
        <v>-7.1160208602030081E-2</v>
      </c>
      <c r="AL13">
        <f t="shared" si="8"/>
        <v>-5.2456953263543368E-2</v>
      </c>
      <c r="AM13">
        <f t="shared" si="9"/>
        <v>-6.5711546054487036E-2</v>
      </c>
      <c r="AN13">
        <f t="shared" si="10"/>
        <v>-7.7163073151707742E-2</v>
      </c>
      <c r="AO13">
        <f t="shared" si="11"/>
        <v>-8.632577638038505E-2</v>
      </c>
      <c r="AP13">
        <f t="shared" si="12"/>
        <v>-0.11818568994889277</v>
      </c>
      <c r="AQ13">
        <f t="shared" si="13"/>
        <v>-5.6666097158152608E-2</v>
      </c>
      <c r="AR13">
        <f t="shared" si="14"/>
        <v>-3.3718352584295889E-2</v>
      </c>
      <c r="AS13">
        <f t="shared" si="15"/>
        <v>-2.5360400117681686E-2</v>
      </c>
      <c r="AT13">
        <f t="shared" si="16"/>
        <v>-4.0491224005097665E-2</v>
      </c>
      <c r="AU13">
        <f t="shared" si="17"/>
        <v>-6.2645011600928197E-2</v>
      </c>
      <c r="AV13">
        <f t="shared" si="18"/>
        <v>-2.9415211531700517E-2</v>
      </c>
      <c r="AW13">
        <f t="shared" si="19"/>
        <v>7.5425790754256733E-3</v>
      </c>
      <c r="AX13">
        <f t="shared" si="20"/>
        <v>1.9511294392810904E-2</v>
      </c>
      <c r="AY13">
        <f t="shared" si="21"/>
        <v>-3.1895047240777588E-3</v>
      </c>
      <c r="AZ13">
        <f t="shared" si="22"/>
        <v>-1.5454113171659668E-2</v>
      </c>
      <c r="BA13">
        <f t="shared" si="23"/>
        <v>6.0127543273609512E-3</v>
      </c>
      <c r="BB13">
        <f t="shared" si="24"/>
        <v>-6.5970972771981686E-3</v>
      </c>
      <c r="BC13">
        <f t="shared" si="25"/>
        <v>-6.2991181234627837E-3</v>
      </c>
      <c r="BF13">
        <f t="shared" si="26"/>
        <v>3.6129957526614881E-2</v>
      </c>
      <c r="BG13">
        <f t="shared" si="27"/>
        <v>-3.1441337084229623E-2</v>
      </c>
      <c r="BH13">
        <f t="shared" si="28"/>
        <v>-5.4443157372166172E-2</v>
      </c>
      <c r="BI13">
        <f t="shared" si="29"/>
        <v>-6.2551712725467501E-2</v>
      </c>
      <c r="BJ13">
        <f t="shared" si="30"/>
        <v>-4.7768768271829645E-2</v>
      </c>
      <c r="BK13">
        <f t="shared" si="31"/>
        <v>-2.526339014838096E-2</v>
      </c>
      <c r="BL13">
        <f t="shared" si="32"/>
        <v>-5.863533565006341E-2</v>
      </c>
      <c r="BM13">
        <f t="shared" si="33"/>
        <v>-9.3165646202217373E-2</v>
      </c>
      <c r="BN13">
        <f t="shared" si="34"/>
        <v>-0.10381157261845658</v>
      </c>
      <c r="BO13">
        <f t="shared" si="35"/>
        <v>-8.3402283633956673E-2</v>
      </c>
      <c r="BP13">
        <f t="shared" si="36"/>
        <v>-7.1984113850736303E-2</v>
      </c>
      <c r="BQ13">
        <f t="shared" si="37"/>
        <v>-9.1786640189751162E-2</v>
      </c>
      <c r="BR13">
        <f t="shared" si="38"/>
        <v>-8.0258149925533581E-2</v>
      </c>
      <c r="BS13">
        <f t="shared" si="39"/>
        <v>-8.0533951128026887E-2</v>
      </c>
      <c r="BT13">
        <f t="shared" si="40"/>
        <v>-8.632577638038505E-2</v>
      </c>
      <c r="BW13">
        <f t="shared" si="41"/>
        <v>1.4186831416966934E-2</v>
      </c>
      <c r="BX13">
        <f t="shared" si="42"/>
        <v>2.6771923802986139E-2</v>
      </c>
      <c r="BY13">
        <f t="shared" si="43"/>
        <v>3.7068817573365311E-2</v>
      </c>
      <c r="BZ13">
        <f t="shared" si="44"/>
        <v>7.4538069904467708E-2</v>
      </c>
      <c r="CA13">
        <f t="shared" si="45"/>
        <v>4.4619873004976898E-3</v>
      </c>
      <c r="CB13">
        <f t="shared" si="46"/>
        <v>-1.9392483267547708E-2</v>
      </c>
      <c r="CC13">
        <f t="shared" si="47"/>
        <v>-2.7801613180024103E-2</v>
      </c>
      <c r="CD13">
        <f t="shared" si="48"/>
        <v>-1.2470682455237154E-2</v>
      </c>
      <c r="CE13">
        <f t="shared" si="49"/>
        <v>1.0868943424289261E-2</v>
      </c>
      <c r="CF13">
        <f t="shared" si="50"/>
        <v>-2.3740060637263347E-2</v>
      </c>
      <c r="CG13">
        <f t="shared" si="51"/>
        <v>-5.955036897202675E-2</v>
      </c>
      <c r="CH13">
        <f t="shared" si="52"/>
        <v>-7.0590927292489003E-2</v>
      </c>
      <c r="CI13">
        <f t="shared" si="53"/>
        <v>-4.9425090097820576E-2</v>
      </c>
      <c r="CJ13">
        <f t="shared" si="54"/>
        <v>-3.7583662261884289E-2</v>
      </c>
      <c r="CK13">
        <f t="shared" si="55"/>
        <v>-5.8120244837251853E-2</v>
      </c>
      <c r="CL13">
        <f t="shared" si="56"/>
        <v>-4.6164407070533681E-2</v>
      </c>
      <c r="CM13">
        <f t="shared" si="57"/>
        <v>-4.645043189748873E-2</v>
      </c>
      <c r="CN13">
        <f t="shared" si="58"/>
        <v>-5.2456953263543368E-2</v>
      </c>
      <c r="CQ13">
        <f t="shared" si="59"/>
        <v>2.3634362509413268E-2</v>
      </c>
      <c r="CR13">
        <f t="shared" si="3"/>
        <v>-1.1411689741064698E-2</v>
      </c>
      <c r="CS13">
        <f t="shared" si="3"/>
        <v>-4.7674216532468228E-2</v>
      </c>
      <c r="CT13">
        <f t="shared" si="3"/>
        <v>-5.8854196837166174E-2</v>
      </c>
      <c r="CU13">
        <f t="shared" si="3"/>
        <v>-3.7421073973237608E-2</v>
      </c>
      <c r="CV13">
        <f t="shared" si="3"/>
        <v>-2.5430110641255787E-2</v>
      </c>
      <c r="CW13">
        <f t="shared" si="3"/>
        <v>-4.6226032555175753E-2</v>
      </c>
      <c r="CX13">
        <f t="shared" si="3"/>
        <v>-3.4119214505010639E-2</v>
      </c>
      <c r="CY13">
        <f t="shared" si="3"/>
        <v>-3.4408851300469202E-2</v>
      </c>
      <c r="CZ13">
        <f t="shared" si="3"/>
        <v>-4.0491224005097665E-2</v>
      </c>
    </row>
    <row r="14" spans="1:126" x14ac:dyDescent="0.25">
      <c r="A14">
        <v>12</v>
      </c>
      <c r="B14" s="6">
        <f>AVERAGE(AV$2:AV$85)</f>
        <v>4.498369053325367E-3</v>
      </c>
      <c r="C14" s="6">
        <f>COUNTIF(AV$2:AV$85,"&gt;0")/COUNT(AV$2:AV$85)</f>
        <v>0.52380952380952384</v>
      </c>
      <c r="D14" s="6">
        <f t="shared" si="4"/>
        <v>0.47619047619047616</v>
      </c>
      <c r="F14">
        <v>2</v>
      </c>
      <c r="G14" s="6">
        <f>AVERAGE(AQ$2:AQ$85)</f>
        <v>1.6006672930966873E-2</v>
      </c>
      <c r="H14" s="6"/>
      <c r="I14" s="6"/>
      <c r="J14" s="6"/>
      <c r="K14" s="6"/>
      <c r="L14" s="6"/>
      <c r="M14">
        <f t="shared" si="5"/>
        <v>4.8109322351179339E-2</v>
      </c>
      <c r="N14">
        <v>106.84</v>
      </c>
      <c r="O14">
        <v>111.98</v>
      </c>
      <c r="P14">
        <v>110.46</v>
      </c>
      <c r="Q14">
        <v>113.93</v>
      </c>
      <c r="R14">
        <v>115.78</v>
      </c>
      <c r="S14">
        <v>114.24</v>
      </c>
      <c r="T14">
        <v>119.4</v>
      </c>
      <c r="U14">
        <v>116.07</v>
      </c>
      <c r="V14">
        <v>109.71</v>
      </c>
      <c r="W14">
        <v>110.5</v>
      </c>
      <c r="X14">
        <v>111.54</v>
      </c>
      <c r="Y14">
        <v>112.42</v>
      </c>
      <c r="Z14">
        <v>113.65</v>
      </c>
      <c r="AA14">
        <v>115</v>
      </c>
      <c r="AB14">
        <v>114.88</v>
      </c>
      <c r="AC14">
        <v>111.69</v>
      </c>
      <c r="AD14">
        <v>109.07</v>
      </c>
      <c r="AE14">
        <v>110.35</v>
      </c>
      <c r="AF14">
        <v>108.24</v>
      </c>
      <c r="AG14">
        <v>114.42</v>
      </c>
      <c r="AH14">
        <v>112.68</v>
      </c>
      <c r="AJ14">
        <f t="shared" si="6"/>
        <v>5.4661175589666822E-2</v>
      </c>
      <c r="AK14">
        <f t="shared" si="7"/>
        <v>6.2511162707626616E-3</v>
      </c>
      <c r="AL14">
        <f t="shared" si="8"/>
        <v>2.0097772949484095E-2</v>
      </c>
      <c r="AM14">
        <f t="shared" si="9"/>
        <v>-1.0971649258316509E-2</v>
      </c>
      <c r="AN14">
        <f t="shared" si="10"/>
        <v>-2.6774917947832044E-2</v>
      </c>
      <c r="AO14">
        <f t="shared" si="11"/>
        <v>-1.3655462184873846E-2</v>
      </c>
      <c r="AP14">
        <f t="shared" si="12"/>
        <v>-5.6281407035175868E-2</v>
      </c>
      <c r="AQ14">
        <f t="shared" si="13"/>
        <v>-2.9206513310932943E-2</v>
      </c>
      <c r="AR14">
        <f t="shared" si="14"/>
        <v>2.7071369975389784E-2</v>
      </c>
      <c r="AS14">
        <f t="shared" si="15"/>
        <v>1.9728506787330378E-2</v>
      </c>
      <c r="AT14">
        <f t="shared" si="16"/>
        <v>1.0220548682087148E-2</v>
      </c>
      <c r="AU14">
        <f t="shared" si="17"/>
        <v>2.3127557374133171E-3</v>
      </c>
      <c r="AV14">
        <f t="shared" si="18"/>
        <v>-8.5349758029036413E-3</v>
      </c>
      <c r="AW14">
        <f t="shared" si="19"/>
        <v>-2.0173913043478202E-2</v>
      </c>
      <c r="AX14">
        <f t="shared" si="20"/>
        <v>-1.9150417827297952E-2</v>
      </c>
      <c r="AY14">
        <f t="shared" si="21"/>
        <v>8.8638195004029832E-3</v>
      </c>
      <c r="AZ14">
        <f t="shared" si="22"/>
        <v>3.3098010452003425E-2</v>
      </c>
      <c r="BA14">
        <f t="shared" si="23"/>
        <v>2.11146352514727E-2</v>
      </c>
      <c r="BB14">
        <f t="shared" si="24"/>
        <v>4.101995565410211E-2</v>
      </c>
      <c r="BC14">
        <f t="shared" si="25"/>
        <v>-1.5207131620346048E-2</v>
      </c>
      <c r="BF14">
        <f t="shared" si="26"/>
        <v>4.5168067226890853E-2</v>
      </c>
      <c r="BG14">
        <f t="shared" si="27"/>
        <v>1.6018907563025195E-2</v>
      </c>
      <c r="BH14">
        <f t="shared" si="28"/>
        <v>-3.9653361344537827E-2</v>
      </c>
      <c r="BI14">
        <f t="shared" si="29"/>
        <v>-3.2738095238095198E-2</v>
      </c>
      <c r="BJ14">
        <f t="shared" si="30"/>
        <v>-2.3634453781512507E-2</v>
      </c>
      <c r="BK14">
        <f t="shared" si="31"/>
        <v>-1.5931372549019548E-2</v>
      </c>
      <c r="BL14">
        <f t="shared" si="32"/>
        <v>-5.1645658263304375E-3</v>
      </c>
      <c r="BM14">
        <f t="shared" si="33"/>
        <v>6.6526610644258152E-3</v>
      </c>
      <c r="BN14">
        <f t="shared" si="34"/>
        <v>5.6022408963585487E-3</v>
      </c>
      <c r="BO14">
        <f t="shared" si="35"/>
        <v>-2.2321428571428548E-2</v>
      </c>
      <c r="BP14">
        <f t="shared" si="36"/>
        <v>-4.5255602240896378E-2</v>
      </c>
      <c r="BQ14">
        <f t="shared" si="37"/>
        <v>-3.4051120448179276E-2</v>
      </c>
      <c r="BR14">
        <f t="shared" si="38"/>
        <v>-5.2521008403361345E-2</v>
      </c>
      <c r="BS14">
        <f t="shared" si="39"/>
        <v>1.5756302521009002E-3</v>
      </c>
      <c r="BT14">
        <f t="shared" si="40"/>
        <v>-1.3655462184873846E-2</v>
      </c>
      <c r="BW14">
        <f t="shared" si="41"/>
        <v>3.1414086547166514E-2</v>
      </c>
      <c r="BX14">
        <f t="shared" si="42"/>
        <v>4.8162230671736445E-2</v>
      </c>
      <c r="BY14">
        <f t="shared" si="43"/>
        <v>3.422053231939165E-2</v>
      </c>
      <c r="BZ14">
        <f t="shared" si="44"/>
        <v>8.0934274850624779E-2</v>
      </c>
      <c r="CA14">
        <f t="shared" si="45"/>
        <v>5.0787615426398695E-2</v>
      </c>
      <c r="CB14">
        <f t="shared" si="46"/>
        <v>-6.7897881586094517E-3</v>
      </c>
      <c r="CC14">
        <f t="shared" si="47"/>
        <v>3.6212203512589404E-4</v>
      </c>
      <c r="CD14">
        <f t="shared" si="48"/>
        <v>9.7772949483977238E-3</v>
      </c>
      <c r="CE14">
        <f t="shared" si="49"/>
        <v>1.7743979721166106E-2</v>
      </c>
      <c r="CF14">
        <f t="shared" si="50"/>
        <v>2.8879232301285643E-2</v>
      </c>
      <c r="CG14">
        <f t="shared" si="51"/>
        <v>4.1100850986782601E-2</v>
      </c>
      <c r="CH14">
        <f t="shared" si="52"/>
        <v>4.0014484881405049E-2</v>
      </c>
      <c r="CI14">
        <f t="shared" si="53"/>
        <v>1.1135252580119537E-2</v>
      </c>
      <c r="CJ14">
        <f t="shared" si="54"/>
        <v>-1.2583740720622856E-2</v>
      </c>
      <c r="CK14">
        <f t="shared" si="55"/>
        <v>-9.9583559659604777E-4</v>
      </c>
      <c r="CL14">
        <f t="shared" si="56"/>
        <v>-2.0097772949483967E-2</v>
      </c>
      <c r="CM14">
        <f t="shared" si="57"/>
        <v>3.5850081477457975E-2</v>
      </c>
      <c r="CN14">
        <f t="shared" si="58"/>
        <v>2.0097772949484095E-2</v>
      </c>
      <c r="CQ14">
        <f t="shared" si="59"/>
        <v>7.8895463510847714E-3</v>
      </c>
      <c r="CR14">
        <f t="shared" si="3"/>
        <v>1.8916980455441986E-2</v>
      </c>
      <c r="CS14">
        <f t="shared" si="3"/>
        <v>3.10202617894925E-2</v>
      </c>
      <c r="CT14">
        <f t="shared" si="3"/>
        <v>2.9944414559799078E-2</v>
      </c>
      <c r="CU14">
        <f t="shared" si="3"/>
        <v>1.3448090371166528E-3</v>
      </c>
      <c r="CV14">
        <f t="shared" si="3"/>
        <v>-2.2144522144522262E-2</v>
      </c>
      <c r="CW14">
        <f t="shared" si="3"/>
        <v>-1.066881836112616E-2</v>
      </c>
      <c r="CX14">
        <f t="shared" si="3"/>
        <v>-2.9585798816568146E-2</v>
      </c>
      <c r="CY14">
        <f t="shared" si="3"/>
        <v>2.5820333512641163E-2</v>
      </c>
      <c r="CZ14">
        <f t="shared" si="3"/>
        <v>1.0220548682087148E-2</v>
      </c>
    </row>
    <row r="15" spans="1:126" x14ac:dyDescent="0.25">
      <c r="A15">
        <v>13</v>
      </c>
      <c r="B15" s="6">
        <f>AVERAGE(AW$2:AW$85)</f>
        <v>3.8083123165267383E-3</v>
      </c>
      <c r="C15" s="6">
        <f>COUNTIF(AW$2:AW$85,"&gt;0")/COUNT(AW$2:AW$85)</f>
        <v>0.5357142857142857</v>
      </c>
      <c r="D15" s="6">
        <f t="shared" si="4"/>
        <v>0.4642857142857143</v>
      </c>
      <c r="F15">
        <v>3</v>
      </c>
      <c r="G15" s="6">
        <f>AVERAGE(AR$2:AR$85)</f>
        <v>1.4322072811009131E-2</v>
      </c>
      <c r="H15" s="6"/>
      <c r="I15" s="6"/>
      <c r="J15" s="6"/>
      <c r="K15" s="6"/>
      <c r="L15" s="6"/>
      <c r="M15">
        <f t="shared" si="5"/>
        <v>7.437328225201971E-2</v>
      </c>
      <c r="N15">
        <v>120.07</v>
      </c>
      <c r="O15">
        <v>129</v>
      </c>
      <c r="P15">
        <v>127.35</v>
      </c>
      <c r="Q15">
        <v>128.16</v>
      </c>
      <c r="R15">
        <v>129.97</v>
      </c>
      <c r="S15">
        <v>128.54</v>
      </c>
      <c r="T15">
        <v>125.01</v>
      </c>
      <c r="U15">
        <v>123.45</v>
      </c>
      <c r="V15">
        <v>121.82</v>
      </c>
      <c r="W15">
        <v>116.93</v>
      </c>
      <c r="X15">
        <v>119</v>
      </c>
      <c r="Y15">
        <v>120.72</v>
      </c>
      <c r="Z15">
        <v>124.31</v>
      </c>
      <c r="AA15">
        <v>120.61</v>
      </c>
      <c r="AB15">
        <v>120.08</v>
      </c>
      <c r="AC15">
        <v>123.34</v>
      </c>
      <c r="AD15">
        <v>120.6</v>
      </c>
      <c r="AE15">
        <v>119.85</v>
      </c>
      <c r="AF15">
        <v>122.82</v>
      </c>
      <c r="AG15">
        <v>124.6</v>
      </c>
      <c r="AH15">
        <v>124.31</v>
      </c>
      <c r="AJ15">
        <f t="shared" si="6"/>
        <v>3.5312734238361031E-2</v>
      </c>
      <c r="AK15">
        <f t="shared" si="7"/>
        <v>-3.6356589147286802E-2</v>
      </c>
      <c r="AL15">
        <f t="shared" si="8"/>
        <v>-2.387122104436586E-2</v>
      </c>
      <c r="AM15">
        <f t="shared" si="9"/>
        <v>-3.0040574282147271E-2</v>
      </c>
      <c r="AN15">
        <f t="shared" si="10"/>
        <v>-4.3548511194891101E-2</v>
      </c>
      <c r="AO15">
        <f t="shared" si="11"/>
        <v>-3.2908044188579351E-2</v>
      </c>
      <c r="AP15">
        <f t="shared" si="12"/>
        <v>-5.5995520358371551E-3</v>
      </c>
      <c r="AQ15">
        <f t="shared" si="13"/>
        <v>6.9663831510733045E-3</v>
      </c>
      <c r="AR15">
        <f t="shared" si="14"/>
        <v>2.0439993432933911E-2</v>
      </c>
      <c r="AS15">
        <f t="shared" si="15"/>
        <v>6.31146839989737E-2</v>
      </c>
      <c r="AT15">
        <f t="shared" si="16"/>
        <v>4.4621848739495817E-2</v>
      </c>
      <c r="AU15">
        <f t="shared" si="17"/>
        <v>2.9738237243207451E-2</v>
      </c>
      <c r="AV15">
        <f t="shared" si="18"/>
        <v>0</v>
      </c>
      <c r="AW15">
        <f t="shared" si="19"/>
        <v>3.0677389934499651E-2</v>
      </c>
      <c r="AX15">
        <f t="shared" si="20"/>
        <v>3.5226515656229217E-2</v>
      </c>
      <c r="AY15">
        <f t="shared" si="21"/>
        <v>7.8644397600129631E-3</v>
      </c>
      <c r="AZ15">
        <f t="shared" si="22"/>
        <v>3.0762852404643517E-2</v>
      </c>
      <c r="BA15">
        <f t="shared" si="23"/>
        <v>3.7213183145598731E-2</v>
      </c>
      <c r="BB15">
        <f t="shared" si="24"/>
        <v>1.2131574662107224E-2</v>
      </c>
      <c r="BC15">
        <f t="shared" si="25"/>
        <v>-2.3274478330657469E-3</v>
      </c>
      <c r="BF15">
        <f t="shared" si="26"/>
        <v>-2.7462268554535454E-2</v>
      </c>
      <c r="BG15">
        <f t="shared" si="27"/>
        <v>-3.9598568538976114E-2</v>
      </c>
      <c r="BH15">
        <f t="shared" si="28"/>
        <v>-5.2279446086821217E-2</v>
      </c>
      <c r="BI15">
        <f t="shared" si="29"/>
        <v>-9.0322078730356206E-2</v>
      </c>
      <c r="BJ15">
        <f t="shared" si="30"/>
        <v>-7.4218142212540791E-2</v>
      </c>
      <c r="BK15">
        <f t="shared" si="31"/>
        <v>-6.0837093511747264E-2</v>
      </c>
      <c r="BL15">
        <f t="shared" si="32"/>
        <v>-3.2908044188579351E-2</v>
      </c>
      <c r="BM15">
        <f t="shared" si="33"/>
        <v>-6.1692858254239868E-2</v>
      </c>
      <c r="BN15">
        <f t="shared" si="34"/>
        <v>-6.5816088377158813E-2</v>
      </c>
      <c r="BO15">
        <f t="shared" si="35"/>
        <v>-4.0454333281468718E-2</v>
      </c>
      <c r="BP15">
        <f t="shared" si="36"/>
        <v>-6.1770655049011969E-2</v>
      </c>
      <c r="BQ15">
        <f t="shared" si="37"/>
        <v>-6.7605414656916121E-2</v>
      </c>
      <c r="BR15">
        <f t="shared" si="38"/>
        <v>-4.449976660961568E-2</v>
      </c>
      <c r="BS15">
        <f t="shared" si="39"/>
        <v>-3.0651937140189808E-2</v>
      </c>
      <c r="BT15">
        <f t="shared" si="40"/>
        <v>-3.2908044188579351E-2</v>
      </c>
      <c r="BW15">
        <f t="shared" si="41"/>
        <v>6.3604240282685697E-3</v>
      </c>
      <c r="BX15">
        <f t="shared" ref="BX15:CE15" si="60">(R15-$P15)/$P15</f>
        <v>2.0573223400078559E-2</v>
      </c>
      <c r="BY15">
        <f t="shared" si="60"/>
        <v>9.344326658814274E-3</v>
      </c>
      <c r="BZ15">
        <f t="shared" si="60"/>
        <v>-1.8374558303886842E-2</v>
      </c>
      <c r="CA15">
        <f t="shared" si="60"/>
        <v>-3.0624263839811476E-2</v>
      </c>
      <c r="CB15">
        <f t="shared" si="60"/>
        <v>-4.3423635649784069E-2</v>
      </c>
      <c r="CC15">
        <f t="shared" si="60"/>
        <v>-8.1821751079701521E-2</v>
      </c>
      <c r="CD15">
        <f t="shared" si="60"/>
        <v>-6.5567334118570825E-2</v>
      </c>
      <c r="CE15">
        <f t="shared" si="60"/>
        <v>-5.2061248527679592E-2</v>
      </c>
      <c r="CF15">
        <f t="shared" ref="CF15:CF78" si="61">(Z15-$P15)/$P15</f>
        <v>-2.387122104436586E-2</v>
      </c>
      <c r="CG15">
        <f t="shared" ref="CG15:CG78" si="62">(AA15-$P15)/$P15</f>
        <v>-5.2925009815469139E-2</v>
      </c>
      <c r="CH15">
        <f t="shared" ref="CH15:CH78" si="63">(AB15-$P15)/$P15</f>
        <v>-5.7086768747546104E-2</v>
      </c>
      <c r="CI15">
        <f t="shared" ref="CI15:CI78" si="64">(AC15-$P15)/$P15</f>
        <v>-3.148802512760103E-2</v>
      </c>
      <c r="CJ15">
        <f t="shared" ref="CJ15:CJ78" si="65">(AD15-$P15)/$P15</f>
        <v>-5.3003533568904596E-2</v>
      </c>
      <c r="CK15">
        <f t="shared" ref="CK15:CK78" si="66">(AE15-$P15)/$P15</f>
        <v>-5.8892815076560662E-2</v>
      </c>
      <c r="CL15">
        <f t="shared" ref="CL15:CL78" si="67">(AF15-$P15)/$P15</f>
        <v>-3.557126030624265E-2</v>
      </c>
      <c r="CM15">
        <f t="shared" ref="CM15:CM78" si="68">(AG15-$P15)/$P15</f>
        <v>-2.1594032194738908E-2</v>
      </c>
      <c r="CN15">
        <f t="shared" ref="CN15:CN78" si="69">(AH15-$P15)/$P15</f>
        <v>-2.387122104436586E-2</v>
      </c>
      <c r="CQ15">
        <f t="shared" si="59"/>
        <v>1.4453781512605032E-2</v>
      </c>
      <c r="CR15">
        <f t="shared" si="3"/>
        <v>4.4621848739495817E-2</v>
      </c>
      <c r="CS15">
        <f t="shared" si="3"/>
        <v>1.3529411764705878E-2</v>
      </c>
      <c r="CT15">
        <f t="shared" si="3"/>
        <v>9.0756302521008258E-3</v>
      </c>
      <c r="CU15">
        <f t="shared" si="3"/>
        <v>3.6470588235294144E-2</v>
      </c>
      <c r="CV15">
        <f t="shared" si="3"/>
        <v>1.3445378151260456E-2</v>
      </c>
      <c r="CW15">
        <f t="shared" si="3"/>
        <v>7.1428571428570949E-3</v>
      </c>
      <c r="CX15">
        <f t="shared" si="3"/>
        <v>3.2100840336134397E-2</v>
      </c>
      <c r="CY15">
        <f t="shared" si="3"/>
        <v>4.7058823529411715E-2</v>
      </c>
      <c r="CZ15">
        <f t="shared" si="3"/>
        <v>4.4621848739495817E-2</v>
      </c>
    </row>
    <row r="16" spans="1:126" x14ac:dyDescent="0.25">
      <c r="A16">
        <v>14</v>
      </c>
      <c r="B16" s="6">
        <f>AVERAGE(AX$2:AX$85)</f>
        <v>3.4819284575211586E-3</v>
      </c>
      <c r="C16" s="6">
        <f>COUNTIF(AX$2:AX$85,"&gt;0")/COUNT(AX$2:AX$85)</f>
        <v>0.52380952380952384</v>
      </c>
      <c r="D16" s="6">
        <f t="shared" si="4"/>
        <v>0.47619047619047616</v>
      </c>
      <c r="F16">
        <v>4</v>
      </c>
      <c r="G16" s="6">
        <f>AVERAGE(AS$2:AS$85)</f>
        <v>1.4585618654116905E-2</v>
      </c>
      <c r="H16" s="6"/>
      <c r="I16" s="6"/>
      <c r="J16" s="6"/>
      <c r="K16" s="6"/>
      <c r="L16" s="6"/>
      <c r="M16">
        <f t="shared" si="5"/>
        <v>0.12747150500116305</v>
      </c>
      <c r="N16">
        <v>128.97</v>
      </c>
      <c r="O16">
        <v>145.41</v>
      </c>
      <c r="P16">
        <v>145.01</v>
      </c>
      <c r="Q16">
        <v>142.61000000000001</v>
      </c>
      <c r="R16">
        <v>140.11000000000001</v>
      </c>
      <c r="S16">
        <v>147.69</v>
      </c>
      <c r="T16">
        <v>143.91</v>
      </c>
      <c r="U16">
        <v>144.26</v>
      </c>
      <c r="V16">
        <v>149.07</v>
      </c>
      <c r="W16">
        <v>148.74</v>
      </c>
      <c r="X16">
        <v>147.05000000000001</v>
      </c>
      <c r="Y16">
        <v>147.53</v>
      </c>
      <c r="Z16">
        <v>146.03</v>
      </c>
      <c r="AA16">
        <v>143.82</v>
      </c>
      <c r="AB16">
        <v>145.93</v>
      </c>
      <c r="AC16">
        <v>144.08000000000001</v>
      </c>
      <c r="AD16">
        <v>143.83000000000001</v>
      </c>
      <c r="AE16">
        <v>147.16999999999999</v>
      </c>
      <c r="AF16">
        <v>151.26</v>
      </c>
      <c r="AG16">
        <v>149.97999999999999</v>
      </c>
      <c r="AH16">
        <v>149.91</v>
      </c>
      <c r="AJ16">
        <f t="shared" si="6"/>
        <v>0.16236334031170038</v>
      </c>
      <c r="AK16">
        <f t="shared" si="7"/>
        <v>3.0946977511863007E-2</v>
      </c>
      <c r="AL16">
        <f t="shared" si="8"/>
        <v>3.3790773050134518E-2</v>
      </c>
      <c r="AM16">
        <f t="shared" si="9"/>
        <v>5.1188556202229736E-2</v>
      </c>
      <c r="AN16">
        <f t="shared" si="10"/>
        <v>6.9945043180358157E-2</v>
      </c>
      <c r="AO16">
        <f t="shared" si="11"/>
        <v>1.5031484866951038E-2</v>
      </c>
      <c r="AP16">
        <f t="shared" si="12"/>
        <v>4.1692724619553888E-2</v>
      </c>
      <c r="AQ16">
        <f t="shared" si="13"/>
        <v>3.9165395813115247E-2</v>
      </c>
      <c r="AR16">
        <f t="shared" si="14"/>
        <v>5.6349366069631951E-3</v>
      </c>
      <c r="AS16">
        <f t="shared" si="15"/>
        <v>7.8660750302540494E-3</v>
      </c>
      <c r="AT16">
        <f t="shared" si="16"/>
        <v>1.9449166950016899E-2</v>
      </c>
      <c r="AU16">
        <f t="shared" si="17"/>
        <v>1.6132312072120892E-2</v>
      </c>
      <c r="AV16">
        <f t="shared" si="18"/>
        <v>2.6569882900773781E-2</v>
      </c>
      <c r="AW16">
        <f t="shared" si="19"/>
        <v>4.2344597413433487E-2</v>
      </c>
      <c r="AX16">
        <f t="shared" si="20"/>
        <v>2.7273350236414647E-2</v>
      </c>
      <c r="AY16">
        <f t="shared" si="21"/>
        <v>4.0463631315935479E-2</v>
      </c>
      <c r="AZ16">
        <f t="shared" si="22"/>
        <v>4.2272126816380332E-2</v>
      </c>
      <c r="BA16">
        <f t="shared" si="23"/>
        <v>1.861792484881436E-2</v>
      </c>
      <c r="BB16">
        <f t="shared" si="24"/>
        <v>-8.9250297500991296E-3</v>
      </c>
      <c r="BC16">
        <f t="shared" si="25"/>
        <v>-4.6672889718624605E-4</v>
      </c>
      <c r="BF16">
        <f t="shared" si="26"/>
        <v>-2.559414990859233E-2</v>
      </c>
      <c r="BG16">
        <f t="shared" si="27"/>
        <v>-2.3224321213352338E-2</v>
      </c>
      <c r="BH16">
        <f t="shared" si="28"/>
        <v>9.3438959983749431E-3</v>
      </c>
      <c r="BI16">
        <f t="shared" si="29"/>
        <v>7.1094860857201661E-3</v>
      </c>
      <c r="BJ16">
        <f t="shared" si="30"/>
        <v>-4.3334010427245337E-3</v>
      </c>
      <c r="BK16">
        <f t="shared" si="31"/>
        <v>-1.0833502606811334E-3</v>
      </c>
      <c r="BL16">
        <f t="shared" si="32"/>
        <v>-1.1239758954566975E-2</v>
      </c>
      <c r="BM16">
        <f t="shared" si="33"/>
        <v>-2.6203534430225505E-2</v>
      </c>
      <c r="BN16">
        <f t="shared" si="34"/>
        <v>-1.191685286749266E-2</v>
      </c>
      <c r="BO16">
        <f t="shared" si="35"/>
        <v>-2.4443090256618494E-2</v>
      </c>
      <c r="BP16">
        <f t="shared" si="36"/>
        <v>-2.6135825038932799E-2</v>
      </c>
      <c r="BQ16">
        <f t="shared" si="37"/>
        <v>-3.5208883472138278E-3</v>
      </c>
      <c r="BR16">
        <f t="shared" si="38"/>
        <v>2.4172252691448258E-2</v>
      </c>
      <c r="BS16">
        <f t="shared" si="39"/>
        <v>1.5505450605998998E-2</v>
      </c>
      <c r="BT16">
        <f t="shared" si="40"/>
        <v>1.5031484866951038E-2</v>
      </c>
      <c r="BW16">
        <f t="shared" si="41"/>
        <v>-1.6550582718433057E-2</v>
      </c>
      <c r="BX16">
        <f t="shared" ref="BX16:BX79" si="70">(R16-$P16)/$P16</f>
        <v>-3.3790773050134316E-2</v>
      </c>
      <c r="BY16">
        <f t="shared" ref="BY16:BY79" si="71">(S16-$P16)/$P16</f>
        <v>1.8481484035583803E-2</v>
      </c>
      <c r="BZ16">
        <f t="shared" ref="BZ16:BZ79" si="72">(T16-$P16)/$P16</f>
        <v>-7.5856837459485167E-3</v>
      </c>
      <c r="CA16">
        <f t="shared" ref="CA16:CA79" si="73">(U16-$P16)/$P16</f>
        <v>-5.172057099510379E-3</v>
      </c>
      <c r="CB16">
        <f t="shared" ref="CB16:CB79" si="74">(V16-$P16)/$P16</f>
        <v>2.7998069098682868E-2</v>
      </c>
      <c r="CC16">
        <f t="shared" ref="CC16:CC79" si="75">(W16-$P16)/$P16</f>
        <v>2.572236397489841E-2</v>
      </c>
      <c r="CD16">
        <f t="shared" ref="CD16:CD79" si="76">(X16-$P16)/$P16</f>
        <v>1.4067995310668371E-2</v>
      </c>
      <c r="CE16">
        <f t="shared" ref="CE16:CE79" si="77">(Y16-$P16)/$P16</f>
        <v>1.7378111854354943E-2</v>
      </c>
      <c r="CF16">
        <f t="shared" si="61"/>
        <v>7.0339976553341855E-3</v>
      </c>
      <c r="CG16">
        <f t="shared" si="62"/>
        <v>-8.2063305978897858E-3</v>
      </c>
      <c r="CH16">
        <f t="shared" si="63"/>
        <v>6.3443900420661744E-3</v>
      </c>
      <c r="CI16">
        <f t="shared" si="64"/>
        <v>-6.4133508033927212E-3</v>
      </c>
      <c r="CJ16">
        <f t="shared" si="65"/>
        <v>-8.137369836562847E-3</v>
      </c>
      <c r="CK16">
        <f t="shared" si="66"/>
        <v>1.4895524446589868E-2</v>
      </c>
      <c r="CL16">
        <f t="shared" si="67"/>
        <v>4.3100475829253158E-2</v>
      </c>
      <c r="CM16">
        <f t="shared" si="68"/>
        <v>3.4273498379422104E-2</v>
      </c>
      <c r="CN16">
        <f t="shared" si="69"/>
        <v>3.3790773050134518E-2</v>
      </c>
      <c r="CQ16">
        <f t="shared" si="59"/>
        <v>3.2641958517510353E-3</v>
      </c>
      <c r="CR16">
        <f t="shared" si="3"/>
        <v>-6.9364161849711677E-3</v>
      </c>
      <c r="CS16">
        <f t="shared" si="3"/>
        <v>-2.1965317919075265E-2</v>
      </c>
      <c r="CT16">
        <f t="shared" si="3"/>
        <v>-7.6164569874192754E-3</v>
      </c>
      <c r="CU16">
        <f t="shared" si="3"/>
        <v>-2.0197211832709953E-2</v>
      </c>
      <c r="CV16">
        <f t="shared" si="3"/>
        <v>-2.1897313838830319E-2</v>
      </c>
      <c r="CW16">
        <f t="shared" si="3"/>
        <v>8.1604896293761386E-4</v>
      </c>
      <c r="CX16">
        <f t="shared" si="3"/>
        <v>2.8629717783066843E-2</v>
      </c>
      <c r="CY16">
        <f t="shared" si="3"/>
        <v>1.9925195511730557E-2</v>
      </c>
      <c r="CZ16">
        <f t="shared" si="3"/>
        <v>1.9449166950016899E-2</v>
      </c>
    </row>
    <row r="17" spans="1:104" x14ac:dyDescent="0.25">
      <c r="A17">
        <v>15</v>
      </c>
      <c r="B17" s="6">
        <f>AVERAGE(AY$2:AY$85)</f>
        <v>6.403774766713259E-3</v>
      </c>
      <c r="C17" s="6">
        <f>COUNTIF(AY$2:AY$85,"&gt;0")/COUNT(AY$2:AY$85)</f>
        <v>0.51190476190476186</v>
      </c>
      <c r="D17" s="6">
        <f t="shared" si="4"/>
        <v>0.48809523809523814</v>
      </c>
      <c r="F17">
        <v>5</v>
      </c>
      <c r="G17" s="6">
        <f>AVERAGE(AT$2:AT$85)</f>
        <v>9.6495460557295427E-3</v>
      </c>
      <c r="H17" s="6"/>
      <c r="I17" s="6"/>
      <c r="J17" s="6"/>
      <c r="K17" s="6"/>
      <c r="L17" s="6"/>
      <c r="M17">
        <f t="shared" si="5"/>
        <v>0.15220896485004834</v>
      </c>
      <c r="N17">
        <v>93.03</v>
      </c>
      <c r="O17">
        <v>107.19</v>
      </c>
      <c r="P17">
        <v>105.61</v>
      </c>
      <c r="Q17">
        <v>109.59</v>
      </c>
      <c r="R17">
        <v>110.95</v>
      </c>
      <c r="S17">
        <v>111.39</v>
      </c>
      <c r="T17">
        <v>111.06</v>
      </c>
      <c r="U17">
        <v>108.25</v>
      </c>
      <c r="V17">
        <v>106.36</v>
      </c>
      <c r="W17">
        <v>108.83</v>
      </c>
      <c r="X17">
        <v>115.79</v>
      </c>
      <c r="Y17">
        <v>113.41</v>
      </c>
      <c r="Z17">
        <v>113.74</v>
      </c>
      <c r="AA17">
        <v>112.18</v>
      </c>
      <c r="AB17">
        <v>112.03</v>
      </c>
      <c r="AC17">
        <v>111.04</v>
      </c>
      <c r="AD17">
        <v>110.66</v>
      </c>
      <c r="AE17">
        <v>113</v>
      </c>
      <c r="AF17">
        <v>115.91</v>
      </c>
      <c r="AG17">
        <v>115.95</v>
      </c>
      <c r="AH17">
        <v>116.04</v>
      </c>
      <c r="AJ17">
        <f t="shared" si="6"/>
        <v>0.24733956788132866</v>
      </c>
      <c r="AK17">
        <f t="shared" si="7"/>
        <v>8.2563671984326972E-2</v>
      </c>
      <c r="AL17">
        <f t="shared" si="8"/>
        <v>9.8759587160306861E-2</v>
      </c>
      <c r="AM17">
        <f t="shared" si="9"/>
        <v>5.8855735012318666E-2</v>
      </c>
      <c r="AN17">
        <f t="shared" si="10"/>
        <v>4.5876520955385337E-2</v>
      </c>
      <c r="AO17">
        <f t="shared" si="11"/>
        <v>4.1745219499057414E-2</v>
      </c>
      <c r="AP17">
        <f t="shared" si="12"/>
        <v>4.4840626688276645E-2</v>
      </c>
      <c r="AQ17">
        <f t="shared" si="13"/>
        <v>7.1963048498845328E-2</v>
      </c>
      <c r="AR17">
        <f t="shared" si="14"/>
        <v>9.1011658518240002E-2</v>
      </c>
      <c r="AS17">
        <f t="shared" si="15"/>
        <v>6.6250114858035544E-2</v>
      </c>
      <c r="AT17">
        <f t="shared" si="16"/>
        <v>2.1590810950859315E-3</v>
      </c>
      <c r="AU17">
        <f t="shared" si="17"/>
        <v>2.3190194868177496E-2</v>
      </c>
      <c r="AV17">
        <f t="shared" si="18"/>
        <v>2.0221557939159588E-2</v>
      </c>
      <c r="AW17">
        <f t="shared" si="19"/>
        <v>3.4408985558923154E-2</v>
      </c>
      <c r="AX17">
        <f t="shared" si="20"/>
        <v>3.5793983754351555E-2</v>
      </c>
      <c r="AY17">
        <f t="shared" si="21"/>
        <v>4.5028818443804033E-2</v>
      </c>
      <c r="AZ17">
        <f t="shared" si="22"/>
        <v>4.8617386589553675E-2</v>
      </c>
      <c r="BA17">
        <f t="shared" si="23"/>
        <v>2.6902654867256692E-2</v>
      </c>
      <c r="BB17">
        <f t="shared" si="24"/>
        <v>1.1215598309033705E-3</v>
      </c>
      <c r="BC17">
        <f t="shared" si="25"/>
        <v>7.7619663648127127E-4</v>
      </c>
      <c r="BF17">
        <f t="shared" si="26"/>
        <v>-2.9625639644492172E-3</v>
      </c>
      <c r="BG17">
        <f t="shared" ref="BG17:BG80" si="78">(U17-$S17)/$S17</f>
        <v>-2.8189244995062399E-2</v>
      </c>
      <c r="BH17">
        <f t="shared" ref="BH17:BH80" si="79">(V17-$S17)/$S17</f>
        <v>-4.5156656791453462E-2</v>
      </c>
      <c r="BI17">
        <f t="shared" ref="BI17:BI80" si="80">(W17-$S17)/$S17</f>
        <v>-2.2982314390878913E-2</v>
      </c>
      <c r="BJ17">
        <f t="shared" ref="BJ17:BJ80" si="81">(X17-$S17)/$S17</f>
        <v>3.950085285932315E-2</v>
      </c>
      <c r="BK17">
        <f t="shared" ref="BK17:BK80" si="82">(Y17-$S17)/$S17</f>
        <v>1.813448244905284E-2</v>
      </c>
      <c r="BL17">
        <f t="shared" ref="BL17:BL80" si="83">(Z17-$S17)/$S17</f>
        <v>2.109704641350206E-2</v>
      </c>
      <c r="BM17">
        <f t="shared" ref="BM17:BM80" si="84">(AA17-$S17)/$S17</f>
        <v>7.0921985815603399E-3</v>
      </c>
      <c r="BN17">
        <f t="shared" ref="BN17:BN80" si="85">(AB17-$S17)/$S17</f>
        <v>5.7455785977197282E-3</v>
      </c>
      <c r="BO17">
        <f t="shared" ref="BO17:BO80" si="86">(AC17-$S17)/$S17</f>
        <v>-3.1421132956279229E-3</v>
      </c>
      <c r="BP17">
        <f t="shared" ref="BP17:BP80" si="87">(AD17-$S17)/$S17</f>
        <v>-6.5535505880240956E-3</v>
      </c>
      <c r="BQ17">
        <f t="shared" ref="BQ17:BQ80" si="88">(AE17-$S17)/$S17</f>
        <v>1.4453721159888674E-2</v>
      </c>
      <c r="BR17">
        <f t="shared" ref="BR17:BR80" si="89">(AF17-$S17)/$S17</f>
        <v>4.0578148846395511E-2</v>
      </c>
      <c r="BS17">
        <f t="shared" ref="BS17:BS80" si="90">(AG17-$S17)/$S17</f>
        <v>4.093724750875305E-2</v>
      </c>
      <c r="BT17">
        <f t="shared" ref="BT17:BT80" si="91">(AH17-$S17)/$S17</f>
        <v>4.1745219499057414E-2</v>
      </c>
      <c r="BW17">
        <f t="shared" si="41"/>
        <v>3.7685825205946447E-2</v>
      </c>
      <c r="BX17">
        <f t="shared" si="70"/>
        <v>5.0563393618028626E-2</v>
      </c>
      <c r="BY17">
        <f t="shared" si="71"/>
        <v>5.4729665751349313E-2</v>
      </c>
      <c r="BZ17">
        <f t="shared" si="72"/>
        <v>5.1604961651358798E-2</v>
      </c>
      <c r="CA17">
        <f t="shared" si="73"/>
        <v>2.4997632799924254E-2</v>
      </c>
      <c r="CB17">
        <f t="shared" si="74"/>
        <v>7.101600227251207E-3</v>
      </c>
      <c r="CC17">
        <f t="shared" si="75"/>
        <v>3.0489536975665171E-2</v>
      </c>
      <c r="CD17">
        <f t="shared" si="76"/>
        <v>9.6392387084556455E-2</v>
      </c>
      <c r="CE17">
        <f t="shared" si="77"/>
        <v>7.3856642363412522E-2</v>
      </c>
      <c r="CF17">
        <f t="shared" si="61"/>
        <v>7.6981346463403044E-2</v>
      </c>
      <c r="CG17">
        <f t="shared" si="62"/>
        <v>6.2210017990720644E-2</v>
      </c>
      <c r="CH17">
        <f t="shared" si="63"/>
        <v>6.0789697945270352E-2</v>
      </c>
      <c r="CI17">
        <f t="shared" si="64"/>
        <v>5.1415585645298807E-2</v>
      </c>
      <c r="CJ17">
        <f t="shared" si="65"/>
        <v>4.78174415301581E-2</v>
      </c>
      <c r="CK17">
        <f t="shared" si="66"/>
        <v>6.9974434239181899E-2</v>
      </c>
      <c r="CL17">
        <f t="shared" si="67"/>
        <v>9.7528643120916553E-2</v>
      </c>
      <c r="CM17">
        <f t="shared" si="68"/>
        <v>9.7907395133036673E-2</v>
      </c>
      <c r="CN17">
        <f t="shared" si="69"/>
        <v>9.8759587160306861E-2</v>
      </c>
      <c r="CQ17">
        <f t="shared" si="59"/>
        <v>-2.0554452025218148E-2</v>
      </c>
      <c r="CR17">
        <f t="shared" si="3"/>
        <v>-1.7704464979704734E-2</v>
      </c>
      <c r="CS17">
        <f t="shared" si="3"/>
        <v>-3.1177131013040843E-2</v>
      </c>
      <c r="CT17">
        <f t="shared" si="3"/>
        <v>-3.2472579670092448E-2</v>
      </c>
      <c r="CU17">
        <f t="shared" si="3"/>
        <v>-4.1022540806632694E-2</v>
      </c>
      <c r="CV17">
        <f t="shared" si="3"/>
        <v>-4.4304344071163397E-2</v>
      </c>
      <c r="CW17">
        <f t="shared" si="3"/>
        <v>-2.4095345021159047E-2</v>
      </c>
      <c r="CX17">
        <f t="shared" si="3"/>
        <v>1.0363589256411636E-3</v>
      </c>
      <c r="CY17">
        <f t="shared" si="3"/>
        <v>1.3818119008549665E-3</v>
      </c>
      <c r="CZ17">
        <f t="shared" si="3"/>
        <v>2.1590810950859315E-3</v>
      </c>
    </row>
    <row r="18" spans="1:104" x14ac:dyDescent="0.25">
      <c r="A18">
        <v>16</v>
      </c>
      <c r="B18" s="6">
        <f>AVERAGE(AZ$2:AZ$85)</f>
        <v>4.715242870134263E-3</v>
      </c>
      <c r="C18" s="6">
        <f>COUNTIF(AZ$2:AZ$85,"&gt;0")/COUNT(AZ$2:AZ$85)</f>
        <v>0.5714285714285714</v>
      </c>
      <c r="D18" s="6">
        <f t="shared" si="4"/>
        <v>0.4285714285714286</v>
      </c>
      <c r="G18" s="6"/>
      <c r="H18" s="6"/>
      <c r="I18" s="6"/>
      <c r="J18" s="6"/>
      <c r="K18" s="6"/>
      <c r="L18" s="6"/>
      <c r="M18">
        <f t="shared" si="5"/>
        <v>7.0010097610232191E-2</v>
      </c>
      <c r="N18">
        <v>59.42</v>
      </c>
      <c r="O18">
        <v>63.58</v>
      </c>
      <c r="P18">
        <v>62.69</v>
      </c>
      <c r="Q18">
        <v>62.04</v>
      </c>
      <c r="R18">
        <v>64.09</v>
      </c>
      <c r="S18">
        <v>64.349999999999994</v>
      </c>
      <c r="T18">
        <v>64.77</v>
      </c>
      <c r="U18">
        <v>65.400000000000006</v>
      </c>
      <c r="V18">
        <v>65.73</v>
      </c>
      <c r="W18">
        <v>65.44</v>
      </c>
      <c r="X18">
        <v>65.16</v>
      </c>
      <c r="Y18">
        <v>65.08</v>
      </c>
      <c r="Z18">
        <v>64.819999999999993</v>
      </c>
      <c r="AA18">
        <v>64.84</v>
      </c>
      <c r="AB18">
        <v>65.430000000000007</v>
      </c>
      <c r="AC18">
        <v>65.680000000000007</v>
      </c>
      <c r="AD18">
        <v>65.760000000000005</v>
      </c>
      <c r="AE18">
        <v>66.06</v>
      </c>
      <c r="AF18">
        <v>66.16</v>
      </c>
      <c r="AG18">
        <v>66.55</v>
      </c>
      <c r="AH18">
        <v>66.84</v>
      </c>
      <c r="AJ18">
        <f t="shared" si="6"/>
        <v>0.12487377987209697</v>
      </c>
      <c r="AK18">
        <f t="shared" si="7"/>
        <v>5.1273985530040977E-2</v>
      </c>
      <c r="AL18">
        <f t="shared" si="8"/>
        <v>6.6198755782421528E-2</v>
      </c>
      <c r="AM18">
        <f t="shared" si="9"/>
        <v>7.7369439071566806E-2</v>
      </c>
      <c r="AN18">
        <f t="shared" si="10"/>
        <v>4.2908410048369476E-2</v>
      </c>
      <c r="AO18">
        <f t="shared" si="11"/>
        <v>3.8694638694638836E-2</v>
      </c>
      <c r="AP18">
        <f t="shared" si="12"/>
        <v>3.1959240389069131E-2</v>
      </c>
      <c r="AQ18">
        <f t="shared" si="13"/>
        <v>2.2018348623853174E-2</v>
      </c>
      <c r="AR18">
        <f t="shared" si="14"/>
        <v>1.6887266088544035E-2</v>
      </c>
      <c r="AS18">
        <f t="shared" si="15"/>
        <v>2.1393643031784929E-2</v>
      </c>
      <c r="AT18">
        <f t="shared" si="16"/>
        <v>2.5782688766114288E-2</v>
      </c>
      <c r="AU18">
        <f t="shared" si="17"/>
        <v>2.7043638598647897E-2</v>
      </c>
      <c r="AV18">
        <f t="shared" si="18"/>
        <v>3.1163221228016205E-2</v>
      </c>
      <c r="AW18">
        <f t="shared" si="19"/>
        <v>3.0845157310302282E-2</v>
      </c>
      <c r="AX18">
        <f t="shared" si="20"/>
        <v>2.15497478220999E-2</v>
      </c>
      <c r="AY18">
        <f t="shared" si="21"/>
        <v>1.7661388550548059E-2</v>
      </c>
      <c r="AZ18">
        <f t="shared" si="22"/>
        <v>1.642335766423355E-2</v>
      </c>
      <c r="BA18">
        <f t="shared" si="23"/>
        <v>1.1807447774750244E-2</v>
      </c>
      <c r="BB18">
        <f t="shared" si="24"/>
        <v>1.0278113663845328E-2</v>
      </c>
      <c r="BC18">
        <f t="shared" si="25"/>
        <v>4.3576258452292455E-3</v>
      </c>
      <c r="BF18">
        <f t="shared" si="26"/>
        <v>6.5268065268065537E-3</v>
      </c>
      <c r="BG18">
        <f t="shared" si="78"/>
        <v>1.6317016317016497E-2</v>
      </c>
      <c r="BH18">
        <f t="shared" si="79"/>
        <v>2.1445221445221596E-2</v>
      </c>
      <c r="BI18">
        <f t="shared" si="80"/>
        <v>1.6938616938616993E-2</v>
      </c>
      <c r="BJ18">
        <f t="shared" si="81"/>
        <v>1.2587412587412625E-2</v>
      </c>
      <c r="BK18">
        <f t="shared" si="82"/>
        <v>1.1344211344211408E-2</v>
      </c>
      <c r="BL18">
        <f t="shared" si="83"/>
        <v>7.3038073038072865E-3</v>
      </c>
      <c r="BM18">
        <f t="shared" si="84"/>
        <v>7.6146076146077568E-3</v>
      </c>
      <c r="BN18">
        <f t="shared" si="85"/>
        <v>1.6783216783216977E-2</v>
      </c>
      <c r="BO18">
        <f t="shared" si="86"/>
        <v>2.0668220668220865E-2</v>
      </c>
      <c r="BP18">
        <f t="shared" si="87"/>
        <v>2.1911421911422081E-2</v>
      </c>
      <c r="BQ18">
        <f t="shared" si="88"/>
        <v>2.6573426573426699E-2</v>
      </c>
      <c r="BR18">
        <f t="shared" si="89"/>
        <v>2.8127428127428165E-2</v>
      </c>
      <c r="BS18">
        <f t="shared" si="90"/>
        <v>3.4188034188034233E-2</v>
      </c>
      <c r="BT18">
        <f t="shared" si="91"/>
        <v>3.8694638694638836E-2</v>
      </c>
      <c r="BW18">
        <f t="shared" si="41"/>
        <v>-1.0368479821343094E-2</v>
      </c>
      <c r="BX18">
        <f t="shared" si="70"/>
        <v>2.2332110384431419E-2</v>
      </c>
      <c r="BY18">
        <f t="shared" si="71"/>
        <v>2.6479502312968521E-2</v>
      </c>
      <c r="BZ18">
        <f t="shared" si="72"/>
        <v>3.3179135428297951E-2</v>
      </c>
      <c r="CA18">
        <f t="shared" si="73"/>
        <v>4.3228585101292204E-2</v>
      </c>
      <c r="CB18">
        <f t="shared" si="74"/>
        <v>4.8492582549050985E-2</v>
      </c>
      <c r="CC18">
        <f t="shared" si="75"/>
        <v>4.3866645397990109E-2</v>
      </c>
      <c r="CD18">
        <f t="shared" si="76"/>
        <v>3.9400223321103829E-2</v>
      </c>
      <c r="CE18">
        <f t="shared" si="77"/>
        <v>3.8124102727707776E-2</v>
      </c>
      <c r="CF18">
        <f t="shared" si="61"/>
        <v>3.3976710799170452E-2</v>
      </c>
      <c r="CG18">
        <f t="shared" si="62"/>
        <v>3.429574094751963E-2</v>
      </c>
      <c r="CH18">
        <f t="shared" si="63"/>
        <v>4.3707130323815749E-2</v>
      </c>
      <c r="CI18">
        <f t="shared" si="64"/>
        <v>4.7695007178178483E-2</v>
      </c>
      <c r="CJ18">
        <f t="shared" si="65"/>
        <v>4.8971127771574537E-2</v>
      </c>
      <c r="CK18">
        <f t="shared" si="66"/>
        <v>5.3756579996809772E-2</v>
      </c>
      <c r="CL18">
        <f t="shared" si="67"/>
        <v>5.5351730738554775E-2</v>
      </c>
      <c r="CM18">
        <f t="shared" si="68"/>
        <v>6.157281863136066E-2</v>
      </c>
      <c r="CN18">
        <f t="shared" si="69"/>
        <v>6.6198755782421528E-2</v>
      </c>
      <c r="CQ18">
        <f t="shared" si="59"/>
        <v>-1.2277470841006491E-3</v>
      </c>
      <c r="CR18">
        <f t="shared" ref="CR18:CR81" si="92">(Z18-$X18)/$X18</f>
        <v>-5.2179251074279225E-3</v>
      </c>
      <c r="CS18">
        <f t="shared" ref="CS18:CS81" si="93">(AA18-$X18)/$X18</f>
        <v>-4.9109883364025966E-3</v>
      </c>
      <c r="CT18">
        <f t="shared" ref="CT18:CT81" si="94">(AB18-$X18)/$X18</f>
        <v>4.1436464088399358E-3</v>
      </c>
      <c r="CU18">
        <f t="shared" ref="CU18:CU81" si="95">(AC18-$X18)/$X18</f>
        <v>7.9803560466545475E-3</v>
      </c>
      <c r="CV18">
        <f t="shared" ref="CV18:CV81" si="96">(AD18-$X18)/$X18</f>
        <v>9.2081031307551953E-3</v>
      </c>
      <c r="CW18">
        <f t="shared" ref="CW18:CW81" si="97">(AE18-$X18)/$X18</f>
        <v>1.3812154696132685E-2</v>
      </c>
      <c r="CX18">
        <f t="shared" ref="CX18:CX81" si="98">(AF18-$X18)/$X18</f>
        <v>1.5346838551258441E-2</v>
      </c>
      <c r="CY18">
        <f t="shared" ref="CY18:CY81" si="99">(AG18-$X18)/$X18</f>
        <v>2.1332105586249244E-2</v>
      </c>
      <c r="CZ18">
        <f t="shared" ref="CZ18:CZ81" si="100">(AH18-$X18)/$X18</f>
        <v>2.5782688766114288E-2</v>
      </c>
    </row>
    <row r="19" spans="1:104" x14ac:dyDescent="0.25">
      <c r="A19">
        <v>17</v>
      </c>
      <c r="B19" s="6">
        <f>AVERAGE(BA$2:BA$85)</f>
        <v>2.2283308910823066E-3</v>
      </c>
      <c r="C19" s="6">
        <f>COUNTIF(BA$2:BA$85,"&gt;0")/COUNT(BA$2:BA$85)</f>
        <v>0.59523809523809523</v>
      </c>
      <c r="D19" s="6">
        <f t="shared" si="4"/>
        <v>0.40476190476190477</v>
      </c>
      <c r="G19" s="6"/>
      <c r="H19" s="6"/>
      <c r="I19" s="6"/>
      <c r="J19" s="6"/>
      <c r="K19" s="6"/>
      <c r="L19" s="6"/>
      <c r="M19">
        <f t="shared" si="5"/>
        <v>1.4472361809045204E-2</v>
      </c>
      <c r="N19">
        <v>49.75</v>
      </c>
      <c r="O19">
        <v>50.47</v>
      </c>
      <c r="P19">
        <v>51.11</v>
      </c>
      <c r="Q19">
        <v>51.01</v>
      </c>
      <c r="R19">
        <v>50.82</v>
      </c>
      <c r="S19">
        <v>50.26</v>
      </c>
      <c r="T19">
        <v>50.31</v>
      </c>
      <c r="U19">
        <v>52.49</v>
      </c>
      <c r="V19">
        <v>53.01</v>
      </c>
      <c r="W19">
        <v>52.86</v>
      </c>
      <c r="X19">
        <v>53.17</v>
      </c>
      <c r="Y19">
        <v>54.97</v>
      </c>
      <c r="Z19">
        <v>55.23</v>
      </c>
      <c r="AA19">
        <v>56.74</v>
      </c>
      <c r="AB19">
        <v>55.64</v>
      </c>
      <c r="AC19">
        <v>56.7</v>
      </c>
      <c r="AD19">
        <v>56.95</v>
      </c>
      <c r="AE19">
        <v>57.51</v>
      </c>
      <c r="AF19">
        <v>57.71</v>
      </c>
      <c r="AG19">
        <v>57.39</v>
      </c>
      <c r="AH19">
        <v>58.82</v>
      </c>
      <c r="AJ19">
        <f t="shared" si="6"/>
        <v>0.18231155778894473</v>
      </c>
      <c r="AK19">
        <f t="shared" si="7"/>
        <v>0.16544481870418073</v>
      </c>
      <c r="AL19">
        <f t="shared" si="8"/>
        <v>0.15085110545881433</v>
      </c>
      <c r="AM19">
        <f t="shared" si="9"/>
        <v>0.15310723387571071</v>
      </c>
      <c r="AN19">
        <f t="shared" si="10"/>
        <v>0.15741833923652104</v>
      </c>
      <c r="AO19">
        <f t="shared" si="11"/>
        <v>0.17031436530043778</v>
      </c>
      <c r="AP19">
        <f t="shared" si="12"/>
        <v>0.16915126217451795</v>
      </c>
      <c r="AQ19">
        <f t="shared" si="13"/>
        <v>0.12059439893313008</v>
      </c>
      <c r="AR19">
        <f t="shared" si="14"/>
        <v>0.10960196189398232</v>
      </c>
      <c r="AS19">
        <f t="shared" si="15"/>
        <v>0.11275066212637157</v>
      </c>
      <c r="AT19">
        <f t="shared" si="16"/>
        <v>0.10626293022381039</v>
      </c>
      <c r="AU19">
        <f t="shared" si="17"/>
        <v>7.0038202655994211E-2</v>
      </c>
      <c r="AV19">
        <f t="shared" si="18"/>
        <v>6.5000905305087883E-2</v>
      </c>
      <c r="AW19">
        <f t="shared" si="19"/>
        <v>3.6658442016214279E-2</v>
      </c>
      <c r="AX19">
        <f t="shared" si="20"/>
        <v>5.7153127246585188E-2</v>
      </c>
      <c r="AY19">
        <f t="shared" si="21"/>
        <v>3.738977072310401E-2</v>
      </c>
      <c r="AZ19">
        <f t="shared" si="22"/>
        <v>3.2835820895522339E-2</v>
      </c>
      <c r="BA19">
        <f t="shared" si="23"/>
        <v>2.2778647191792772E-2</v>
      </c>
      <c r="BB19">
        <f t="shared" si="24"/>
        <v>1.9234101542193717E-2</v>
      </c>
      <c r="BC19">
        <f t="shared" si="25"/>
        <v>2.4917232967415923E-2</v>
      </c>
      <c r="BF19">
        <f t="shared" si="26"/>
        <v>9.9482690011946408E-4</v>
      </c>
      <c r="BG19">
        <f t="shared" si="78"/>
        <v>4.4369279745324397E-2</v>
      </c>
      <c r="BH19">
        <f t="shared" si="79"/>
        <v>5.4715479506565863E-2</v>
      </c>
      <c r="BI19">
        <f t="shared" si="80"/>
        <v>5.1730998806207754E-2</v>
      </c>
      <c r="BJ19">
        <f t="shared" si="81"/>
        <v>5.7898925586947945E-2</v>
      </c>
      <c r="BK19">
        <f t="shared" si="82"/>
        <v>9.3712693991245544E-2</v>
      </c>
      <c r="BL19">
        <f t="shared" si="83"/>
        <v>9.8885793871866273E-2</v>
      </c>
      <c r="BM19">
        <f t="shared" si="84"/>
        <v>0.12892956625547164</v>
      </c>
      <c r="BN19">
        <f t="shared" si="85"/>
        <v>0.10704337445284526</v>
      </c>
      <c r="BO19">
        <f t="shared" si="86"/>
        <v>0.12813370473537614</v>
      </c>
      <c r="BP19">
        <f t="shared" si="87"/>
        <v>0.13310783923597305</v>
      </c>
      <c r="BQ19">
        <f t="shared" si="88"/>
        <v>0.14424990051730999</v>
      </c>
      <c r="BR19">
        <f t="shared" si="89"/>
        <v>0.14822920811778756</v>
      </c>
      <c r="BS19">
        <f t="shared" si="90"/>
        <v>0.14186231595702353</v>
      </c>
      <c r="BT19">
        <f t="shared" si="91"/>
        <v>0.17031436530043778</v>
      </c>
      <c r="BW19">
        <f t="shared" si="41"/>
        <v>-1.9565642731364003E-3</v>
      </c>
      <c r="BX19">
        <f t="shared" si="70"/>
        <v>-5.6740363920954641E-3</v>
      </c>
      <c r="BY19">
        <f t="shared" si="71"/>
        <v>-1.6630796321659196E-2</v>
      </c>
      <c r="BZ19">
        <f t="shared" si="72"/>
        <v>-1.5652514185090925E-2</v>
      </c>
      <c r="CA19">
        <f t="shared" si="73"/>
        <v>2.7000586969281992E-2</v>
      </c>
      <c r="CB19">
        <f t="shared" si="74"/>
        <v>3.7174721189591052E-2</v>
      </c>
      <c r="CC19">
        <f t="shared" si="75"/>
        <v>3.423987477988652E-2</v>
      </c>
      <c r="CD19">
        <f t="shared" si="76"/>
        <v>4.030522402660932E-2</v>
      </c>
      <c r="CE19">
        <f t="shared" si="77"/>
        <v>7.5523380943063975E-2</v>
      </c>
      <c r="CF19">
        <f t="shared" si="61"/>
        <v>8.06104480532185E-2</v>
      </c>
      <c r="CG19">
        <f t="shared" si="62"/>
        <v>0.11015456857757783</v>
      </c>
      <c r="CH19">
        <f t="shared" si="63"/>
        <v>8.8632361573077703E-2</v>
      </c>
      <c r="CI19">
        <f t="shared" si="64"/>
        <v>0.10937194286832329</v>
      </c>
      <c r="CJ19">
        <f t="shared" si="65"/>
        <v>0.11426335355116422</v>
      </c>
      <c r="CK19">
        <f t="shared" si="66"/>
        <v>0.12522011348072781</v>
      </c>
      <c r="CL19">
        <f t="shared" si="67"/>
        <v>0.12913324202700061</v>
      </c>
      <c r="CM19">
        <f t="shared" si="68"/>
        <v>0.12287223635296422</v>
      </c>
      <c r="CN19">
        <f t="shared" si="69"/>
        <v>0.15085110545881433</v>
      </c>
      <c r="CQ19">
        <f t="shared" si="59"/>
        <v>3.3853676885461675E-2</v>
      </c>
      <c r="CR19">
        <f t="shared" si="92"/>
        <v>3.8743652435583885E-2</v>
      </c>
      <c r="CS19">
        <f t="shared" si="93"/>
        <v>6.7143125822832425E-2</v>
      </c>
      <c r="CT19">
        <f t="shared" si="94"/>
        <v>4.6454767726161347E-2</v>
      </c>
      <c r="CU19">
        <f t="shared" si="95"/>
        <v>6.6390821892044399E-2</v>
      </c>
      <c r="CV19">
        <f t="shared" si="96"/>
        <v>7.109272145946964E-2</v>
      </c>
      <c r="CW19">
        <f t="shared" si="97"/>
        <v>8.1624976490502085E-2</v>
      </c>
      <c r="CX19">
        <f t="shared" si="98"/>
        <v>8.5386496144442339E-2</v>
      </c>
      <c r="CY19">
        <f t="shared" si="99"/>
        <v>7.9368064698138022E-2</v>
      </c>
      <c r="CZ19">
        <f t="shared" si="100"/>
        <v>0.10626293022381039</v>
      </c>
    </row>
    <row r="20" spans="1:104" x14ac:dyDescent="0.25">
      <c r="A20">
        <v>18</v>
      </c>
      <c r="B20" s="6">
        <f>AVERAGE(BB$2:BB$85)</f>
        <v>1.156775322433532E-3</v>
      </c>
      <c r="C20" s="6">
        <f>COUNTIF(BB$2:BB$85,"&gt;0")/COUNT(BB$2:BB$85)</f>
        <v>0.52380952380952384</v>
      </c>
      <c r="D20" s="6">
        <f t="shared" si="4"/>
        <v>0.47619047619047616</v>
      </c>
      <c r="F20" t="s">
        <v>154</v>
      </c>
      <c r="G20" t="s">
        <v>163</v>
      </c>
      <c r="H20" t="s">
        <v>154</v>
      </c>
      <c r="I20" t="s">
        <v>167</v>
      </c>
      <c r="J20" t="s">
        <v>154</v>
      </c>
      <c r="K20" t="s">
        <v>169</v>
      </c>
      <c r="M20">
        <f t="shared" si="5"/>
        <v>9.5038965976044782E-4</v>
      </c>
      <c r="N20">
        <v>52.61</v>
      </c>
      <c r="O20">
        <v>52.66</v>
      </c>
      <c r="P20">
        <v>52.5</v>
      </c>
      <c r="Q20">
        <v>52.81</v>
      </c>
      <c r="R20">
        <v>53</v>
      </c>
      <c r="S20">
        <v>53.04</v>
      </c>
      <c r="T20">
        <v>53.21</v>
      </c>
      <c r="U20">
        <v>53.74</v>
      </c>
      <c r="V20">
        <v>53.6</v>
      </c>
      <c r="W20">
        <v>53.29</v>
      </c>
      <c r="X20">
        <v>54.49</v>
      </c>
      <c r="Y20">
        <v>54.91</v>
      </c>
      <c r="Z20">
        <v>54.93</v>
      </c>
      <c r="AA20">
        <v>54.62</v>
      </c>
      <c r="AB20">
        <v>55.15</v>
      </c>
      <c r="AC20">
        <v>55.33</v>
      </c>
      <c r="AD20">
        <v>54.68</v>
      </c>
      <c r="AE20">
        <v>55.32</v>
      </c>
      <c r="AF20">
        <v>55.4</v>
      </c>
      <c r="AG20">
        <v>55.95</v>
      </c>
      <c r="AH20">
        <v>55.36</v>
      </c>
      <c r="AJ20">
        <f t="shared" si="6"/>
        <v>5.2271431286827597E-2</v>
      </c>
      <c r="AK20">
        <f t="shared" si="7"/>
        <v>5.1272312951006517E-2</v>
      </c>
      <c r="AL20">
        <f t="shared" si="8"/>
        <v>5.4476190476190463E-2</v>
      </c>
      <c r="AM20">
        <f t="shared" si="9"/>
        <v>4.828630941109633E-2</v>
      </c>
      <c r="AN20">
        <f t="shared" si="10"/>
        <v>4.4528301886792444E-2</v>
      </c>
      <c r="AO20">
        <f t="shared" si="11"/>
        <v>4.3740573152337862E-2</v>
      </c>
      <c r="AP20">
        <f t="shared" si="12"/>
        <v>4.0405938733320775E-2</v>
      </c>
      <c r="AQ20">
        <f t="shared" si="13"/>
        <v>3.0145143282471108E-2</v>
      </c>
      <c r="AR20">
        <f t="shared" si="14"/>
        <v>3.2835820895522352E-2</v>
      </c>
      <c r="AS20">
        <f t="shared" si="15"/>
        <v>3.8844060799399519E-2</v>
      </c>
      <c r="AT20">
        <f t="shared" si="16"/>
        <v>1.5966232336208429E-2</v>
      </c>
      <c r="AU20">
        <f t="shared" si="17"/>
        <v>8.1952285558186642E-3</v>
      </c>
      <c r="AV20">
        <f t="shared" si="18"/>
        <v>7.8281449117058016E-3</v>
      </c>
      <c r="AW20">
        <f t="shared" si="19"/>
        <v>1.35481508604907E-2</v>
      </c>
      <c r="AX20">
        <f t="shared" si="20"/>
        <v>3.8077969174977492E-3</v>
      </c>
      <c r="AY20">
        <f t="shared" si="21"/>
        <v>5.4220133742998626E-4</v>
      </c>
      <c r="AZ20">
        <f t="shared" si="22"/>
        <v>1.243599122165325E-2</v>
      </c>
      <c r="BA20">
        <f t="shared" si="23"/>
        <v>7.2306579898769247E-4</v>
      </c>
      <c r="BB20">
        <f t="shared" si="24"/>
        <v>-7.2202166064980417E-4</v>
      </c>
      <c r="BC20">
        <f t="shared" si="25"/>
        <v>-1.0545129579982188E-2</v>
      </c>
      <c r="BF20">
        <f t="shared" si="26"/>
        <v>3.2051282051282375E-3</v>
      </c>
      <c r="BG20">
        <f t="shared" si="78"/>
        <v>1.3197586726998545E-2</v>
      </c>
      <c r="BH20">
        <f t="shared" si="79"/>
        <v>1.0558069381598836E-2</v>
      </c>
      <c r="BI20">
        <f t="shared" si="80"/>
        <v>4.7134238310708896E-3</v>
      </c>
      <c r="BJ20">
        <f t="shared" si="81"/>
        <v>2.7337858220211217E-2</v>
      </c>
      <c r="BK20">
        <f t="shared" si="82"/>
        <v>3.5256410256410207E-2</v>
      </c>
      <c r="BL20">
        <f t="shared" si="83"/>
        <v>3.563348416289594E-2</v>
      </c>
      <c r="BM20">
        <f t="shared" si="84"/>
        <v>2.9788838612367991E-2</v>
      </c>
      <c r="BN20">
        <f t="shared" si="85"/>
        <v>3.9781297134238301E-2</v>
      </c>
      <c r="BO20">
        <f t="shared" si="86"/>
        <v>4.3174962292609337E-2</v>
      </c>
      <c r="BP20">
        <f t="shared" si="87"/>
        <v>3.0920060331825049E-2</v>
      </c>
      <c r="BQ20">
        <f t="shared" si="88"/>
        <v>4.2986425339366537E-2</v>
      </c>
      <c r="BR20">
        <f t="shared" si="89"/>
        <v>4.4494720965309188E-2</v>
      </c>
      <c r="BS20">
        <f t="shared" si="90"/>
        <v>5.4864253393665227E-2</v>
      </c>
      <c r="BT20">
        <f t="shared" si="91"/>
        <v>4.3740573152337862E-2</v>
      </c>
      <c r="BW20">
        <f t="shared" si="41"/>
        <v>5.9047619047619482E-3</v>
      </c>
      <c r="BX20">
        <f t="shared" si="70"/>
        <v>9.5238095238095247E-3</v>
      </c>
      <c r="BY20">
        <f t="shared" si="71"/>
        <v>1.028571428571427E-2</v>
      </c>
      <c r="BZ20">
        <f t="shared" si="72"/>
        <v>1.352380952380954E-2</v>
      </c>
      <c r="CA20">
        <f t="shared" si="73"/>
        <v>2.3619047619047658E-2</v>
      </c>
      <c r="CB20">
        <f t="shared" si="74"/>
        <v>2.0952380952380979E-2</v>
      </c>
      <c r="CC20">
        <f t="shared" si="75"/>
        <v>1.5047619047619032E-2</v>
      </c>
      <c r="CD20">
        <f t="shared" si="76"/>
        <v>3.7904761904761941E-2</v>
      </c>
      <c r="CE20">
        <f t="shared" si="77"/>
        <v>4.5904761904761837E-2</v>
      </c>
      <c r="CF20">
        <f t="shared" si="61"/>
        <v>4.6285714285714277E-2</v>
      </c>
      <c r="CG20">
        <f t="shared" si="62"/>
        <v>4.038095238095233E-2</v>
      </c>
      <c r="CH20">
        <f t="shared" si="63"/>
        <v>5.0476190476190452E-2</v>
      </c>
      <c r="CI20">
        <f t="shared" si="64"/>
        <v>5.3904761904761872E-2</v>
      </c>
      <c r="CJ20">
        <f t="shared" si="65"/>
        <v>4.1523809523809518E-2</v>
      </c>
      <c r="CK20">
        <f t="shared" si="66"/>
        <v>5.3714285714285721E-2</v>
      </c>
      <c r="CL20">
        <f t="shared" si="67"/>
        <v>5.5238095238095211E-2</v>
      </c>
      <c r="CM20">
        <f t="shared" si="68"/>
        <v>6.5714285714285767E-2</v>
      </c>
      <c r="CN20">
        <f t="shared" si="69"/>
        <v>5.4476190476190463E-2</v>
      </c>
      <c r="CQ20">
        <f t="shared" si="59"/>
        <v>7.7078363002384765E-3</v>
      </c>
      <c r="CR20">
        <f t="shared" si="92"/>
        <v>8.0748761240594189E-3</v>
      </c>
      <c r="CS20">
        <f t="shared" si="93"/>
        <v>2.3857588548356662E-3</v>
      </c>
      <c r="CT20">
        <f t="shared" si="94"/>
        <v>1.2112314186089128E-2</v>
      </c>
      <c r="CU20">
        <f t="shared" si="95"/>
        <v>1.5415672600477083E-2</v>
      </c>
      <c r="CV20">
        <f t="shared" si="96"/>
        <v>3.4868783262983617E-3</v>
      </c>
      <c r="CW20">
        <f t="shared" si="97"/>
        <v>1.5232152688566678E-2</v>
      </c>
      <c r="CX20">
        <f t="shared" si="98"/>
        <v>1.6700311983850184E-2</v>
      </c>
      <c r="CY20">
        <f t="shared" si="99"/>
        <v>2.6793907138924589E-2</v>
      </c>
      <c r="CZ20">
        <f t="shared" si="100"/>
        <v>1.5966232336208429E-2</v>
      </c>
    </row>
    <row r="21" spans="1:104" x14ac:dyDescent="0.25">
      <c r="A21">
        <v>19</v>
      </c>
      <c r="B21" s="6">
        <f>AVERAGE(BC$2:BC$85)</f>
        <v>-7.5698718074850902E-4</v>
      </c>
      <c r="C21" s="6">
        <f>COUNTIF(BC$2:BC$85,"&gt;0")/COUNT(BC$2:BC$85)</f>
        <v>0.45238095238095238</v>
      </c>
      <c r="D21" s="6">
        <f t="shared" si="4"/>
        <v>0.54761904761904767</v>
      </c>
      <c r="F21">
        <v>6</v>
      </c>
      <c r="G21" s="6">
        <v>1.9957484458146858E-3</v>
      </c>
      <c r="H21">
        <v>3</v>
      </c>
      <c r="I21" s="6">
        <v>5.2723045789400602E-3</v>
      </c>
      <c r="J21">
        <v>11</v>
      </c>
      <c r="K21" s="6">
        <v>3.4970030433764121E-3</v>
      </c>
      <c r="L21" s="6"/>
      <c r="M21">
        <f t="shared" si="5"/>
        <v>9.0968945462526138E-2</v>
      </c>
      <c r="N21">
        <v>91.13</v>
      </c>
      <c r="O21">
        <v>99.42</v>
      </c>
      <c r="P21">
        <v>93.87</v>
      </c>
      <c r="Q21">
        <v>95.34</v>
      </c>
      <c r="R21">
        <v>86.36</v>
      </c>
      <c r="S21">
        <v>88.73</v>
      </c>
      <c r="T21">
        <v>87.92</v>
      </c>
      <c r="U21">
        <v>87.06</v>
      </c>
      <c r="V21">
        <v>95.12</v>
      </c>
      <c r="W21">
        <v>94.24</v>
      </c>
      <c r="X21">
        <v>102.47</v>
      </c>
      <c r="Y21">
        <v>96.28</v>
      </c>
      <c r="Z21">
        <v>96.67</v>
      </c>
      <c r="AA21">
        <v>93.5</v>
      </c>
      <c r="AB21">
        <v>95.07</v>
      </c>
      <c r="AC21">
        <v>91.16</v>
      </c>
      <c r="AD21">
        <v>92.65</v>
      </c>
      <c r="AE21">
        <v>98.75</v>
      </c>
      <c r="AF21">
        <v>102.26</v>
      </c>
      <c r="AG21">
        <v>101.86</v>
      </c>
      <c r="AH21">
        <v>101.22</v>
      </c>
      <c r="AJ21">
        <f t="shared" si="6"/>
        <v>0.11072094809612645</v>
      </c>
      <c r="AK21">
        <f t="shared" si="7"/>
        <v>1.8105009052504499E-2</v>
      </c>
      <c r="AL21">
        <f t="shared" si="8"/>
        <v>7.8299776286353401E-2</v>
      </c>
      <c r="AM21">
        <f t="shared" si="9"/>
        <v>6.1674008810572639E-2</v>
      </c>
      <c r="AN21">
        <f t="shared" si="10"/>
        <v>0.17207040296433534</v>
      </c>
      <c r="AO21">
        <f t="shared" si="11"/>
        <v>0.1407641158570945</v>
      </c>
      <c r="AP21">
        <f t="shared" si="12"/>
        <v>0.15127388535031844</v>
      </c>
      <c r="AQ21">
        <f t="shared" si="13"/>
        <v>0.16264645072363881</v>
      </c>
      <c r="AR21">
        <f t="shared" si="14"/>
        <v>6.4129520605550827E-2</v>
      </c>
      <c r="AS21">
        <f t="shared" si="15"/>
        <v>7.4066213921901575E-2</v>
      </c>
      <c r="AT21">
        <f t="shared" si="16"/>
        <v>-1.219869230018542E-2</v>
      </c>
      <c r="AU21">
        <f t="shared" si="17"/>
        <v>5.1308683007893617E-2</v>
      </c>
      <c r="AV21">
        <f t="shared" si="18"/>
        <v>4.706734250543082E-2</v>
      </c>
      <c r="AW21">
        <f t="shared" si="19"/>
        <v>8.2566844919786081E-2</v>
      </c>
      <c r="AX21">
        <f t="shared" si="20"/>
        <v>6.4689176396339601E-2</v>
      </c>
      <c r="AY21">
        <f t="shared" si="21"/>
        <v>0.11035541904344014</v>
      </c>
      <c r="AZ21">
        <f t="shared" si="22"/>
        <v>9.2498650836481303E-2</v>
      </c>
      <c r="BA21">
        <f t="shared" si="23"/>
        <v>2.5012658227848091E-2</v>
      </c>
      <c r="BB21">
        <f t="shared" si="24"/>
        <v>-1.0170154508116626E-2</v>
      </c>
      <c r="BC21">
        <f t="shared" si="25"/>
        <v>-6.2831337129393341E-3</v>
      </c>
      <c r="BF21">
        <f t="shared" si="26"/>
        <v>-9.1288177617491525E-3</v>
      </c>
      <c r="BG21">
        <f t="shared" si="78"/>
        <v>-1.8821142792742045E-2</v>
      </c>
      <c r="BH21">
        <f t="shared" si="79"/>
        <v>7.2016229009354227E-2</v>
      </c>
      <c r="BI21">
        <f t="shared" si="80"/>
        <v>6.2098501070663704E-2</v>
      </c>
      <c r="BJ21">
        <f t="shared" si="81"/>
        <v>0.15485179758818882</v>
      </c>
      <c r="BK21">
        <f t="shared" si="82"/>
        <v>8.5089597655809729E-2</v>
      </c>
      <c r="BL21">
        <f t="shared" si="83"/>
        <v>8.9484954355911167E-2</v>
      </c>
      <c r="BM21">
        <f t="shared" si="84"/>
        <v>5.3758593485855918E-2</v>
      </c>
      <c r="BN21">
        <f t="shared" si="85"/>
        <v>7.1452721740110317E-2</v>
      </c>
      <c r="BO21">
        <f t="shared" si="86"/>
        <v>2.7386453285247296E-2</v>
      </c>
      <c r="BP21">
        <f t="shared" si="87"/>
        <v>4.417896990871184E-2</v>
      </c>
      <c r="BQ21">
        <f t="shared" si="88"/>
        <v>0.1129268567564521</v>
      </c>
      <c r="BR21">
        <f t="shared" si="89"/>
        <v>0.15248506705736506</v>
      </c>
      <c r="BS21">
        <f t="shared" si="90"/>
        <v>0.14797700890341481</v>
      </c>
      <c r="BT21">
        <f t="shared" si="91"/>
        <v>0.1407641158570945</v>
      </c>
      <c r="BW21">
        <f t="shared" si="41"/>
        <v>1.565995525727068E-2</v>
      </c>
      <c r="BX21">
        <f t="shared" si="70"/>
        <v>-8.000426121231495E-2</v>
      </c>
      <c r="BY21">
        <f t="shared" si="71"/>
        <v>-5.4756578246511138E-2</v>
      </c>
      <c r="BZ21">
        <f t="shared" si="72"/>
        <v>-6.3385533184190934E-2</v>
      </c>
      <c r="CA21">
        <f t="shared" si="73"/>
        <v>-7.2547139661233648E-2</v>
      </c>
      <c r="CB21">
        <f t="shared" si="74"/>
        <v>1.3316288484073718E-2</v>
      </c>
      <c r="CC21">
        <f t="shared" si="75"/>
        <v>3.9416213912857176E-3</v>
      </c>
      <c r="CD21">
        <f t="shared" si="76"/>
        <v>9.1616064770427122E-2</v>
      </c>
      <c r="CE21">
        <f t="shared" si="77"/>
        <v>2.5673804197294092E-2</v>
      </c>
      <c r="CF21">
        <f t="shared" si="61"/>
        <v>2.98284862043251E-2</v>
      </c>
      <c r="CG21">
        <f t="shared" si="62"/>
        <v>-3.9416213912858693E-3</v>
      </c>
      <c r="CH21">
        <f t="shared" si="63"/>
        <v>1.2783636944710649E-2</v>
      </c>
      <c r="CI21">
        <f t="shared" si="64"/>
        <v>-2.8869713433471906E-2</v>
      </c>
      <c r="CJ21">
        <f t="shared" si="65"/>
        <v>-1.2996697560455937E-2</v>
      </c>
      <c r="CK21">
        <f t="shared" si="66"/>
        <v>5.1986790241823747E-2</v>
      </c>
      <c r="CL21">
        <f t="shared" si="67"/>
        <v>8.9378928305102801E-2</v>
      </c>
      <c r="CM21">
        <f t="shared" si="68"/>
        <v>8.5117715990199155E-2</v>
      </c>
      <c r="CN21">
        <f t="shared" si="69"/>
        <v>7.8299776286353401E-2</v>
      </c>
      <c r="CQ21">
        <f t="shared" si="59"/>
        <v>-6.0407924270518179E-2</v>
      </c>
      <c r="CR21">
        <f t="shared" si="92"/>
        <v>-5.6601932272860325E-2</v>
      </c>
      <c r="CS21">
        <f t="shared" si="93"/>
        <v>-8.7537815946130568E-2</v>
      </c>
      <c r="CT21">
        <f t="shared" si="94"/>
        <v>-7.2216258417097737E-2</v>
      </c>
      <c r="CU21">
        <f t="shared" si="95"/>
        <v>-0.1103737679320777</v>
      </c>
      <c r="CV21">
        <f t="shared" si="96"/>
        <v>-9.5832926710256588E-2</v>
      </c>
      <c r="CW21">
        <f t="shared" si="97"/>
        <v>-3.6303308285351797E-2</v>
      </c>
      <c r="CX21">
        <f t="shared" si="98"/>
        <v>-2.0493803064310897E-3</v>
      </c>
      <c r="CY21">
        <f t="shared" si="99"/>
        <v>-5.9529618424904798E-3</v>
      </c>
      <c r="CZ21">
        <f t="shared" si="100"/>
        <v>-1.219869230018542E-2</v>
      </c>
    </row>
    <row r="22" spans="1:104" x14ac:dyDescent="0.25">
      <c r="F22">
        <v>7</v>
      </c>
      <c r="G22" s="6">
        <v>-7.5811425727728915E-4</v>
      </c>
      <c r="H22">
        <v>4</v>
      </c>
      <c r="I22" s="6">
        <v>6.2337250642840007E-3</v>
      </c>
      <c r="J22">
        <v>12</v>
      </c>
      <c r="K22" s="6">
        <v>5.1140489594836865E-3</v>
      </c>
      <c r="M22">
        <f t="shared" si="5"/>
        <v>5.1207398527145093E-2</v>
      </c>
      <c r="N22">
        <v>116.78</v>
      </c>
      <c r="O22">
        <v>122.76</v>
      </c>
      <c r="P22">
        <v>120.08</v>
      </c>
      <c r="Q22">
        <v>123.6</v>
      </c>
      <c r="R22">
        <v>123.67</v>
      </c>
      <c r="S22">
        <v>128.22999999999999</v>
      </c>
      <c r="T22">
        <v>132.85</v>
      </c>
      <c r="U22">
        <v>125.77</v>
      </c>
      <c r="V22">
        <v>113.18</v>
      </c>
      <c r="W22">
        <v>114.27</v>
      </c>
      <c r="X22">
        <v>121.47</v>
      </c>
      <c r="Y22">
        <v>117.69</v>
      </c>
      <c r="Z22">
        <v>112.37</v>
      </c>
      <c r="AA22">
        <v>113.83</v>
      </c>
      <c r="AB22">
        <v>115.65</v>
      </c>
      <c r="AC22">
        <v>109.76</v>
      </c>
      <c r="AD22">
        <v>116.61</v>
      </c>
      <c r="AE22">
        <v>121.06</v>
      </c>
      <c r="AF22">
        <v>123.34</v>
      </c>
      <c r="AG22">
        <v>113.83</v>
      </c>
      <c r="AH22">
        <v>118.28</v>
      </c>
      <c r="AJ22">
        <f t="shared" si="6"/>
        <v>1.2844665182394245E-2</v>
      </c>
      <c r="AK22">
        <f t="shared" si="7"/>
        <v>-3.6493971977842973E-2</v>
      </c>
      <c r="AL22">
        <f t="shared" si="8"/>
        <v>-1.499000666222516E-2</v>
      </c>
      <c r="AM22">
        <f t="shared" si="9"/>
        <v>-4.304207119741095E-2</v>
      </c>
      <c r="AN22">
        <f t="shared" si="10"/>
        <v>-4.3583730896741335E-2</v>
      </c>
      <c r="AO22">
        <f t="shared" si="11"/>
        <v>-7.7594946580363325E-2</v>
      </c>
      <c r="AP22">
        <f t="shared" si="12"/>
        <v>-0.10967256304102366</v>
      </c>
      <c r="AQ22">
        <f t="shared" si="13"/>
        <v>-5.9553152580106503E-2</v>
      </c>
      <c r="AR22">
        <f t="shared" si="14"/>
        <v>4.506096483477641E-2</v>
      </c>
      <c r="AS22">
        <f t="shared" si="15"/>
        <v>3.5092325194714322E-2</v>
      </c>
      <c r="AT22">
        <f t="shared" si="16"/>
        <v>-2.6261628385609598E-2</v>
      </c>
      <c r="AU22">
        <f t="shared" si="17"/>
        <v>5.013170192879628E-3</v>
      </c>
      <c r="AV22">
        <f t="shared" si="18"/>
        <v>5.2594108747886413E-2</v>
      </c>
      <c r="AW22">
        <f t="shared" si="19"/>
        <v>3.9093384872177832E-2</v>
      </c>
      <c r="AX22">
        <f t="shared" si="20"/>
        <v>2.2741028966709861E-2</v>
      </c>
      <c r="AY22">
        <f t="shared" si="21"/>
        <v>7.7623906705539314E-2</v>
      </c>
      <c r="AZ22">
        <f t="shared" si="22"/>
        <v>1.4321241745990924E-2</v>
      </c>
      <c r="BA22">
        <f t="shared" si="23"/>
        <v>-2.2963819593589965E-2</v>
      </c>
      <c r="BB22">
        <f t="shared" si="24"/>
        <v>-4.1024809469758408E-2</v>
      </c>
      <c r="BC22">
        <f t="shared" si="25"/>
        <v>3.9093384872177832E-2</v>
      </c>
      <c r="BF22">
        <f t="shared" si="26"/>
        <v>3.6029010371987871E-2</v>
      </c>
      <c r="BG22">
        <f t="shared" si="78"/>
        <v>-1.9184278250019449E-2</v>
      </c>
      <c r="BH22">
        <f t="shared" si="79"/>
        <v>-0.11736723075723297</v>
      </c>
      <c r="BI22">
        <f t="shared" si="80"/>
        <v>-0.10886687982531384</v>
      </c>
      <c r="BJ22">
        <f t="shared" si="81"/>
        <v>-5.2717772752086028E-2</v>
      </c>
      <c r="BK22">
        <f t="shared" si="82"/>
        <v>-8.2196053965530633E-2</v>
      </c>
      <c r="BL22">
        <f t="shared" si="83"/>
        <v>-0.12368400530297112</v>
      </c>
      <c r="BM22">
        <f t="shared" si="84"/>
        <v>-0.11229821414645554</v>
      </c>
      <c r="BN22">
        <f t="shared" si="85"/>
        <v>-9.8104967636278448E-2</v>
      </c>
      <c r="BO22">
        <f t="shared" si="86"/>
        <v>-0.14403805661701619</v>
      </c>
      <c r="BP22">
        <f t="shared" si="87"/>
        <v>-9.0618420026514782E-2</v>
      </c>
      <c r="BQ22">
        <f t="shared" si="88"/>
        <v>-5.5915152460422585E-2</v>
      </c>
      <c r="BR22">
        <f t="shared" si="89"/>
        <v>-3.8134601887233777E-2</v>
      </c>
      <c r="BS22">
        <f t="shared" si="90"/>
        <v>-0.11229821414645554</v>
      </c>
      <c r="BT22">
        <f t="shared" si="91"/>
        <v>-7.7594946580363325E-2</v>
      </c>
      <c r="BW22">
        <f t="shared" si="41"/>
        <v>2.9313790806129215E-2</v>
      </c>
      <c r="BX22">
        <f t="shared" si="70"/>
        <v>2.9896735509660256E-2</v>
      </c>
      <c r="BY22">
        <f t="shared" si="71"/>
        <v>6.7871419053963961E-2</v>
      </c>
      <c r="BZ22">
        <f t="shared" si="72"/>
        <v>0.10634576948700863</v>
      </c>
      <c r="CA22">
        <f t="shared" si="73"/>
        <v>4.7385076615589591E-2</v>
      </c>
      <c r="CB22">
        <f t="shared" si="74"/>
        <v>-5.7461692205196466E-2</v>
      </c>
      <c r="CC22">
        <f t="shared" si="75"/>
        <v>-4.8384410393071307E-2</v>
      </c>
      <c r="CD22">
        <f t="shared" si="76"/>
        <v>1.1575616255829452E-2</v>
      </c>
      <c r="CE22">
        <f t="shared" si="77"/>
        <v>-1.9903397734843443E-2</v>
      </c>
      <c r="CF22">
        <f t="shared" si="61"/>
        <v>-6.4207195203197814E-2</v>
      </c>
      <c r="CG22">
        <f t="shared" si="62"/>
        <v>-5.204863424383744E-2</v>
      </c>
      <c r="CH22">
        <f t="shared" si="63"/>
        <v>-3.6892071952031917E-2</v>
      </c>
      <c r="CI22">
        <f t="shared" si="64"/>
        <v>-8.5942704863424327E-2</v>
      </c>
      <c r="CJ22">
        <f t="shared" si="65"/>
        <v>-2.889740173217854E-2</v>
      </c>
      <c r="CK22">
        <f t="shared" si="66"/>
        <v>8.1612258494337449E-3</v>
      </c>
      <c r="CL22">
        <f t="shared" si="67"/>
        <v>2.7148567621585653E-2</v>
      </c>
      <c r="CM22">
        <f t="shared" si="68"/>
        <v>-5.204863424383744E-2</v>
      </c>
      <c r="CN22">
        <f t="shared" si="69"/>
        <v>-1.499000666222516E-2</v>
      </c>
      <c r="CQ22">
        <f t="shared" si="59"/>
        <v>-3.1118794764139302E-2</v>
      </c>
      <c r="CR22">
        <f t="shared" si="92"/>
        <v>-7.4915617024779738E-2</v>
      </c>
      <c r="CS22">
        <f t="shared" si="93"/>
        <v>-6.2896188359265665E-2</v>
      </c>
      <c r="CT22">
        <f t="shared" si="94"/>
        <v>-4.791306495430965E-2</v>
      </c>
      <c r="CU22">
        <f t="shared" si="95"/>
        <v>-9.6402403885733054E-2</v>
      </c>
      <c r="CV22">
        <f t="shared" si="96"/>
        <v>-4.0009878982464803E-2</v>
      </c>
      <c r="CW22">
        <f t="shared" si="97"/>
        <v>-3.3753190088087314E-3</v>
      </c>
      <c r="CX22">
        <f t="shared" si="98"/>
        <v>1.5394747674322916E-2</v>
      </c>
      <c r="CY22">
        <f t="shared" si="99"/>
        <v>-6.2896188359265665E-2</v>
      </c>
      <c r="CZ22">
        <f t="shared" si="100"/>
        <v>-2.6261628385609598E-2</v>
      </c>
    </row>
    <row r="23" spans="1:104" x14ac:dyDescent="0.25">
      <c r="F23">
        <v>8</v>
      </c>
      <c r="G23" s="6">
        <v>1.029440478892628E-3</v>
      </c>
      <c r="H23">
        <v>5</v>
      </c>
      <c r="I23" s="6">
        <v>8.9308260126079314E-3</v>
      </c>
      <c r="J23">
        <v>13</v>
      </c>
      <c r="K23" s="6">
        <v>6.3258711726841103E-3</v>
      </c>
      <c r="M23">
        <f t="shared" si="5"/>
        <v>0.13697219361482987</v>
      </c>
      <c r="N23">
        <v>9.7100000000000009</v>
      </c>
      <c r="O23">
        <v>11.04</v>
      </c>
      <c r="P23">
        <v>11.11</v>
      </c>
      <c r="Q23">
        <v>10.88</v>
      </c>
      <c r="R23">
        <v>11.13</v>
      </c>
      <c r="S23">
        <v>10.97</v>
      </c>
      <c r="T23">
        <v>10.93</v>
      </c>
      <c r="U23">
        <v>11.28</v>
      </c>
      <c r="V23">
        <v>11.59</v>
      </c>
      <c r="W23">
        <v>11.61</v>
      </c>
      <c r="X23">
        <v>11.95</v>
      </c>
      <c r="Y23">
        <v>12.13</v>
      </c>
      <c r="Z23">
        <v>11.95</v>
      </c>
      <c r="AA23">
        <v>12.23</v>
      </c>
      <c r="AB23">
        <v>12.45</v>
      </c>
      <c r="AC23">
        <v>12.82</v>
      </c>
      <c r="AD23">
        <v>12.82</v>
      </c>
      <c r="AE23">
        <v>13</v>
      </c>
      <c r="AF23">
        <v>12.99</v>
      </c>
      <c r="AG23">
        <v>12.98</v>
      </c>
      <c r="AH23">
        <v>13.1</v>
      </c>
      <c r="AJ23">
        <f t="shared" si="6"/>
        <v>0.34912461380020582</v>
      </c>
      <c r="AK23">
        <f t="shared" si="7"/>
        <v>0.18659420289855078</v>
      </c>
      <c r="AL23">
        <f t="shared" si="8"/>
        <v>0.17911791179117914</v>
      </c>
      <c r="AM23">
        <f t="shared" si="9"/>
        <v>0.20404411764705871</v>
      </c>
      <c r="AN23">
        <f t="shared" si="10"/>
        <v>0.17699910152740331</v>
      </c>
      <c r="AO23">
        <f t="shared" si="11"/>
        <v>0.19416590701914302</v>
      </c>
      <c r="AP23">
        <f t="shared" si="12"/>
        <v>0.19853613906678866</v>
      </c>
      <c r="AQ23">
        <f t="shared" si="13"/>
        <v>0.16134751773049649</v>
      </c>
      <c r="AR23">
        <f t="shared" si="14"/>
        <v>0.13028472821397755</v>
      </c>
      <c r="AS23">
        <f t="shared" si="15"/>
        <v>0.12833763996554698</v>
      </c>
      <c r="AT23">
        <f t="shared" si="16"/>
        <v>9.6234309623430991E-2</v>
      </c>
      <c r="AU23">
        <f t="shared" si="17"/>
        <v>7.9967023907666843E-2</v>
      </c>
      <c r="AV23">
        <f t="shared" si="18"/>
        <v>9.6234309623430991E-2</v>
      </c>
      <c r="AW23">
        <f t="shared" si="19"/>
        <v>7.1136549468519966E-2</v>
      </c>
      <c r="AX23">
        <f t="shared" si="20"/>
        <v>5.2208835341365493E-2</v>
      </c>
      <c r="AY23">
        <f t="shared" si="21"/>
        <v>2.1840873634945347E-2</v>
      </c>
      <c r="AZ23">
        <f t="shared" si="22"/>
        <v>2.1840873634945347E-2</v>
      </c>
      <c r="BA23">
        <f t="shared" si="23"/>
        <v>7.692307692307665E-3</v>
      </c>
      <c r="BB23">
        <f t="shared" si="24"/>
        <v>8.468052347959925E-3</v>
      </c>
      <c r="BC23">
        <f t="shared" si="25"/>
        <v>9.2449922958396935E-3</v>
      </c>
      <c r="BF23">
        <f t="shared" si="26"/>
        <v>-3.6463081130356356E-3</v>
      </c>
      <c r="BG23">
        <f t="shared" si="78"/>
        <v>2.8258887876025405E-2</v>
      </c>
      <c r="BH23">
        <f t="shared" si="79"/>
        <v>5.6517775752050976E-2</v>
      </c>
      <c r="BI23">
        <f t="shared" si="80"/>
        <v>5.8340929808568712E-2</v>
      </c>
      <c r="BJ23">
        <f t="shared" si="81"/>
        <v>8.9334548769370886E-2</v>
      </c>
      <c r="BK23">
        <f t="shared" si="82"/>
        <v>0.105742935278031</v>
      </c>
      <c r="BL23">
        <f t="shared" si="83"/>
        <v>8.9334548769370886E-2</v>
      </c>
      <c r="BM23">
        <f t="shared" si="84"/>
        <v>0.11485870556061985</v>
      </c>
      <c r="BN23">
        <f t="shared" si="85"/>
        <v>0.13491340018231526</v>
      </c>
      <c r="BO23">
        <f t="shared" si="86"/>
        <v>0.16864175022789421</v>
      </c>
      <c r="BP23">
        <f t="shared" si="87"/>
        <v>0.16864175022789421</v>
      </c>
      <c r="BQ23">
        <f t="shared" si="88"/>
        <v>0.18505013673655418</v>
      </c>
      <c r="BR23">
        <f t="shared" si="89"/>
        <v>0.18413855970829529</v>
      </c>
      <c r="BS23">
        <f t="shared" si="90"/>
        <v>0.18322698268003643</v>
      </c>
      <c r="BT23">
        <f t="shared" si="91"/>
        <v>0.19416590701914302</v>
      </c>
      <c r="BW23">
        <f t="shared" si="41"/>
        <v>-2.0702070207020581E-2</v>
      </c>
      <c r="BX23">
        <f t="shared" si="70"/>
        <v>1.8001800180019218E-3</v>
      </c>
      <c r="BY23">
        <f t="shared" si="71"/>
        <v>-1.2601260126012493E-2</v>
      </c>
      <c r="BZ23">
        <f t="shared" si="72"/>
        <v>-1.6201620162016178E-2</v>
      </c>
      <c r="CA23">
        <f t="shared" si="73"/>
        <v>1.5301530153015296E-2</v>
      </c>
      <c r="CB23">
        <f t="shared" si="74"/>
        <v>4.3204320432043246E-2</v>
      </c>
      <c r="CC23">
        <f t="shared" si="75"/>
        <v>4.5004500450045004E-2</v>
      </c>
      <c r="CD23">
        <f t="shared" si="76"/>
        <v>7.5607560756075595E-2</v>
      </c>
      <c r="CE23">
        <f t="shared" si="77"/>
        <v>9.180918091809194E-2</v>
      </c>
      <c r="CF23">
        <f t="shared" si="61"/>
        <v>7.5607560756075595E-2</v>
      </c>
      <c r="CG23">
        <f t="shared" si="62"/>
        <v>0.1008100810081009</v>
      </c>
      <c r="CH23">
        <f t="shared" si="63"/>
        <v>0.1206120612061206</v>
      </c>
      <c r="CI23">
        <f t="shared" si="64"/>
        <v>0.15391539153915401</v>
      </c>
      <c r="CJ23">
        <f t="shared" si="65"/>
        <v>0.15391539153915401</v>
      </c>
      <c r="CK23">
        <f t="shared" si="66"/>
        <v>0.17011701170117019</v>
      </c>
      <c r="CL23">
        <f t="shared" si="67"/>
        <v>0.16921692169216929</v>
      </c>
      <c r="CM23">
        <f t="shared" si="68"/>
        <v>0.16831683168316841</v>
      </c>
      <c r="CN23">
        <f t="shared" si="69"/>
        <v>0.17911791179117914</v>
      </c>
      <c r="CQ23">
        <f t="shared" si="59"/>
        <v>1.5062761506276277E-2</v>
      </c>
      <c r="CR23">
        <f t="shared" si="92"/>
        <v>0</v>
      </c>
      <c r="CS23">
        <f t="shared" si="93"/>
        <v>2.3430962343096332E-2</v>
      </c>
      <c r="CT23">
        <f t="shared" si="94"/>
        <v>4.1841004184100423E-2</v>
      </c>
      <c r="CU23">
        <f t="shared" si="95"/>
        <v>7.2803347280334815E-2</v>
      </c>
      <c r="CV23">
        <f t="shared" si="96"/>
        <v>7.2803347280334815E-2</v>
      </c>
      <c r="CW23">
        <f t="shared" si="97"/>
        <v>8.7866108786610941E-2</v>
      </c>
      <c r="CX23">
        <f t="shared" si="98"/>
        <v>8.7029288702928947E-2</v>
      </c>
      <c r="CY23">
        <f t="shared" si="99"/>
        <v>8.6192468619246967E-2</v>
      </c>
      <c r="CZ23">
        <f t="shared" si="100"/>
        <v>9.6234309623430991E-2</v>
      </c>
    </row>
    <row r="24" spans="1:104" x14ac:dyDescent="0.25">
      <c r="A24" t="s">
        <v>154</v>
      </c>
      <c r="B24" t="s">
        <v>188</v>
      </c>
      <c r="F24">
        <v>9</v>
      </c>
      <c r="G24" s="6">
        <v>7.3762736508507559E-4</v>
      </c>
      <c r="H24">
        <v>6</v>
      </c>
      <c r="I24" s="6">
        <v>1.0893073339050057E-2</v>
      </c>
      <c r="J24">
        <v>14</v>
      </c>
      <c r="K24" s="6">
        <v>6.2313259246080735E-3</v>
      </c>
      <c r="M24">
        <f t="shared" si="5"/>
        <v>6.3465842481082793E-2</v>
      </c>
      <c r="N24">
        <v>187.66</v>
      </c>
      <c r="O24">
        <v>199.57</v>
      </c>
      <c r="P24">
        <v>189.14</v>
      </c>
      <c r="Q24">
        <v>190.33</v>
      </c>
      <c r="R24">
        <v>199.73</v>
      </c>
      <c r="S24">
        <v>197.16</v>
      </c>
      <c r="T24">
        <v>203.55</v>
      </c>
      <c r="U24">
        <v>202.86</v>
      </c>
      <c r="V24">
        <v>197.54</v>
      </c>
      <c r="W24">
        <v>201.62</v>
      </c>
      <c r="X24">
        <v>210.25</v>
      </c>
      <c r="Y24">
        <v>209.49</v>
      </c>
      <c r="Z24">
        <v>207.39</v>
      </c>
      <c r="AA24">
        <v>212.17</v>
      </c>
      <c r="AB24">
        <v>212.61</v>
      </c>
      <c r="AC24">
        <v>205.56</v>
      </c>
      <c r="AD24">
        <v>201.37</v>
      </c>
      <c r="AE24">
        <v>204.94</v>
      </c>
      <c r="AF24">
        <v>200.56</v>
      </c>
      <c r="AG24">
        <v>200.75</v>
      </c>
      <c r="AH24">
        <v>198.65</v>
      </c>
      <c r="AJ24">
        <f t="shared" si="6"/>
        <v>5.8563359266759082E-2</v>
      </c>
      <c r="AK24">
        <f t="shared" si="7"/>
        <v>-4.6099113093149647E-3</v>
      </c>
      <c r="AL24">
        <f t="shared" si="8"/>
        <v>5.0280215713228403E-2</v>
      </c>
      <c r="AM24">
        <f t="shared" si="9"/>
        <v>4.3713550149739884E-2</v>
      </c>
      <c r="AN24">
        <f t="shared" si="10"/>
        <v>-5.4072998548039056E-3</v>
      </c>
      <c r="AO24">
        <f t="shared" si="11"/>
        <v>7.5573138567661246E-3</v>
      </c>
      <c r="AP24">
        <f t="shared" si="12"/>
        <v>-2.4072709408007886E-2</v>
      </c>
      <c r="AQ24">
        <f t="shared" si="13"/>
        <v>-2.0753228827763027E-2</v>
      </c>
      <c r="AR24">
        <f t="shared" si="14"/>
        <v>5.6191151159259581E-3</v>
      </c>
      <c r="AS24">
        <f t="shared" si="15"/>
        <v>-1.4730681480011897E-2</v>
      </c>
      <c r="AT24">
        <f t="shared" si="16"/>
        <v>-5.517241379310342E-2</v>
      </c>
      <c r="AU24">
        <f t="shared" si="17"/>
        <v>-5.174471335147264E-2</v>
      </c>
      <c r="AV24">
        <f t="shared" si="18"/>
        <v>-4.21428227011909E-2</v>
      </c>
      <c r="AW24">
        <f t="shared" si="19"/>
        <v>-6.3722486685205179E-2</v>
      </c>
      <c r="AX24">
        <f t="shared" si="20"/>
        <v>-6.5660128874465012E-2</v>
      </c>
      <c r="AY24">
        <f t="shared" si="21"/>
        <v>-3.361548939482388E-2</v>
      </c>
      <c r="AZ24">
        <f t="shared" si="22"/>
        <v>-1.3507473804439583E-2</v>
      </c>
      <c r="BA24">
        <f t="shared" si="23"/>
        <v>-3.0691909827266477E-2</v>
      </c>
      <c r="BB24">
        <f t="shared" si="24"/>
        <v>-9.5233346629437412E-3</v>
      </c>
      <c r="BC24">
        <f t="shared" si="25"/>
        <v>-1.0460772104607692E-2</v>
      </c>
      <c r="BF24">
        <f t="shared" si="26"/>
        <v>3.2410225197808964E-2</v>
      </c>
      <c r="BG24">
        <f t="shared" si="78"/>
        <v>2.8910529519172334E-2</v>
      </c>
      <c r="BH24">
        <f t="shared" si="79"/>
        <v>1.92736863461146E-3</v>
      </c>
      <c r="BI24">
        <f t="shared" si="80"/>
        <v>2.2621221343071658E-2</v>
      </c>
      <c r="BJ24">
        <f t="shared" si="81"/>
        <v>6.6392777439642947E-2</v>
      </c>
      <c r="BK24">
        <f t="shared" si="82"/>
        <v>6.2538040170420028E-2</v>
      </c>
      <c r="BL24">
        <f t="shared" si="83"/>
        <v>5.1886792452830136E-2</v>
      </c>
      <c r="BM24">
        <f t="shared" si="84"/>
        <v>7.6131061067153533E-2</v>
      </c>
      <c r="BN24">
        <f t="shared" si="85"/>
        <v>7.8362751065124858E-2</v>
      </c>
      <c r="BO24">
        <f t="shared" si="86"/>
        <v>4.2604990870359127E-2</v>
      </c>
      <c r="BP24">
        <f t="shared" si="87"/>
        <v>2.1353215662406208E-2</v>
      </c>
      <c r="BQ24">
        <f t="shared" si="88"/>
        <v>3.9460336782308793E-2</v>
      </c>
      <c r="BR24">
        <f t="shared" si="89"/>
        <v>1.724487725705014E-2</v>
      </c>
      <c r="BS24">
        <f t="shared" si="90"/>
        <v>1.820856157435587E-2</v>
      </c>
      <c r="BT24">
        <f t="shared" si="91"/>
        <v>7.5573138567661246E-3</v>
      </c>
      <c r="BW24">
        <f t="shared" si="41"/>
        <v>6.2916358253147205E-3</v>
      </c>
      <c r="BX24">
        <f t="shared" si="70"/>
        <v>5.5990271756370967E-2</v>
      </c>
      <c r="BY24">
        <f t="shared" si="71"/>
        <v>4.2402453209263037E-2</v>
      </c>
      <c r="BZ24">
        <f t="shared" si="72"/>
        <v>7.6186951464523769E-2</v>
      </c>
      <c r="CA24">
        <f t="shared" si="73"/>
        <v>7.253886010362709E-2</v>
      </c>
      <c r="CB24">
        <f t="shared" si="74"/>
        <v>4.4411547002220608E-2</v>
      </c>
      <c r="CC24">
        <f t="shared" si="75"/>
        <v>6.5982869831870669E-2</v>
      </c>
      <c r="CD24">
        <f t="shared" si="76"/>
        <v>0.11161044728772346</v>
      </c>
      <c r="CE24">
        <f t="shared" si="77"/>
        <v>0.10759225970180832</v>
      </c>
      <c r="CF24">
        <f t="shared" si="61"/>
        <v>9.6489372951253052E-2</v>
      </c>
      <c r="CG24">
        <f t="shared" si="62"/>
        <v>0.1217616580310881</v>
      </c>
      <c r="CH24">
        <f t="shared" si="63"/>
        <v>0.12408797715977599</v>
      </c>
      <c r="CI24">
        <f t="shared" si="64"/>
        <v>8.6814000211483652E-2</v>
      </c>
      <c r="CJ24">
        <f t="shared" si="65"/>
        <v>6.4661097599661724E-2</v>
      </c>
      <c r="CK24">
        <f t="shared" si="66"/>
        <v>8.3536005075605435E-2</v>
      </c>
      <c r="CL24">
        <f t="shared" si="67"/>
        <v>6.0378555567304731E-2</v>
      </c>
      <c r="CM24">
        <f t="shared" si="68"/>
        <v>6.138310246378352E-2</v>
      </c>
      <c r="CN24">
        <f t="shared" si="69"/>
        <v>5.0280215713228403E-2</v>
      </c>
      <c r="CQ24">
        <f t="shared" si="59"/>
        <v>-3.6147443519619067E-3</v>
      </c>
      <c r="CR24">
        <f t="shared" si="92"/>
        <v>-1.3602853745541087E-2</v>
      </c>
      <c r="CS24">
        <f t="shared" si="93"/>
        <v>9.1319857312722359E-3</v>
      </c>
      <c r="CT24">
        <f t="shared" si="94"/>
        <v>1.1224732461355594E-2</v>
      </c>
      <c r="CU24">
        <f t="shared" si="95"/>
        <v>-2.2306777645659918E-2</v>
      </c>
      <c r="CV24">
        <f t="shared" si="96"/>
        <v>-4.2235434007134344E-2</v>
      </c>
      <c r="CW24">
        <f t="shared" si="97"/>
        <v>-2.5255648038049951E-2</v>
      </c>
      <c r="CX24">
        <f t="shared" si="98"/>
        <v>-4.608799048751485E-2</v>
      </c>
      <c r="CY24">
        <f t="shared" si="99"/>
        <v>-4.5184304399524373E-2</v>
      </c>
      <c r="CZ24">
        <f t="shared" si="100"/>
        <v>-5.517241379310342E-2</v>
      </c>
    </row>
    <row r="25" spans="1:104" x14ac:dyDescent="0.25">
      <c r="A25">
        <v>1</v>
      </c>
      <c r="B25" s="6"/>
      <c r="F25">
        <v>10</v>
      </c>
      <c r="G25" s="6">
        <v>6.1726727489449969E-3</v>
      </c>
      <c r="H25">
        <v>7</v>
      </c>
      <c r="I25" s="6">
        <v>8.0668690496055028E-3</v>
      </c>
      <c r="J25">
        <v>15</v>
      </c>
      <c r="K25" s="6">
        <v>3.4257815108128986E-3</v>
      </c>
      <c r="M25">
        <f t="shared" si="5"/>
        <v>2.3934897079942556E-3</v>
      </c>
      <c r="N25">
        <v>104.45</v>
      </c>
      <c r="O25">
        <v>104.7</v>
      </c>
      <c r="P25">
        <v>105.14</v>
      </c>
      <c r="Q25">
        <v>107.04</v>
      </c>
      <c r="R25">
        <v>107.67</v>
      </c>
      <c r="S25">
        <v>105.82</v>
      </c>
      <c r="T25">
        <v>103.47</v>
      </c>
      <c r="U25">
        <v>103.25</v>
      </c>
      <c r="V25">
        <v>109.6</v>
      </c>
      <c r="W25">
        <v>107.01</v>
      </c>
      <c r="X25">
        <v>106.71</v>
      </c>
      <c r="Y25">
        <v>106.43</v>
      </c>
      <c r="Z25">
        <v>104.71</v>
      </c>
      <c r="AA25">
        <v>106.11</v>
      </c>
      <c r="AB25">
        <v>108.61</v>
      </c>
      <c r="AC25">
        <v>107.34</v>
      </c>
      <c r="AD25">
        <v>109.37</v>
      </c>
      <c r="AE25">
        <v>111.87</v>
      </c>
      <c r="AF25">
        <v>109.64</v>
      </c>
      <c r="AG25">
        <v>104.56</v>
      </c>
      <c r="AH25">
        <v>104.73</v>
      </c>
      <c r="AJ25">
        <f t="shared" si="6"/>
        <v>2.6807084729535773E-3</v>
      </c>
      <c r="AK25">
        <f t="shared" si="7"/>
        <v>2.8653295128940916E-4</v>
      </c>
      <c r="AL25">
        <f t="shared" si="8"/>
        <v>-3.8995624881110577E-3</v>
      </c>
      <c r="AM25">
        <f t="shared" si="9"/>
        <v>-2.1580717488789258E-2</v>
      </c>
      <c r="AN25">
        <f t="shared" si="10"/>
        <v>-2.7305656171635533E-2</v>
      </c>
      <c r="AO25">
        <f t="shared" si="11"/>
        <v>-1.0300510300510199E-2</v>
      </c>
      <c r="AP25">
        <f t="shared" si="12"/>
        <v>1.2177442737025274E-2</v>
      </c>
      <c r="AQ25">
        <f t="shared" si="13"/>
        <v>1.4334140435835389E-2</v>
      </c>
      <c r="AR25">
        <f t="shared" si="14"/>
        <v>-4.4434306569342982E-2</v>
      </c>
      <c r="AS25">
        <f t="shared" si="15"/>
        <v>-2.130641996075134E-2</v>
      </c>
      <c r="AT25">
        <f t="shared" si="16"/>
        <v>-1.8554962046668445E-2</v>
      </c>
      <c r="AU25">
        <f t="shared" si="17"/>
        <v>-1.5972939960537468E-2</v>
      </c>
      <c r="AV25">
        <f t="shared" si="18"/>
        <v>1.9100372457272691E-4</v>
      </c>
      <c r="AW25">
        <f t="shared" si="19"/>
        <v>-1.3005371783997695E-2</v>
      </c>
      <c r="AX25">
        <f t="shared" si="20"/>
        <v>-3.5724150630696949E-2</v>
      </c>
      <c r="AY25">
        <f t="shared" si="21"/>
        <v>-2.4315259921743985E-2</v>
      </c>
      <c r="AZ25">
        <f t="shared" si="22"/>
        <v>-4.242479656212856E-2</v>
      </c>
      <c r="BA25">
        <f t="shared" si="23"/>
        <v>-6.3824081523196574E-2</v>
      </c>
      <c r="BB25">
        <f t="shared" si="24"/>
        <v>-4.4782925939438133E-2</v>
      </c>
      <c r="BC25">
        <f t="shared" si="25"/>
        <v>1.6258607498087386E-3</v>
      </c>
      <c r="BF25">
        <f t="shared" si="26"/>
        <v>-2.2207522207522156E-2</v>
      </c>
      <c r="BG25">
        <f t="shared" si="78"/>
        <v>-2.4286524286524225E-2</v>
      </c>
      <c r="BH25">
        <f t="shared" si="79"/>
        <v>3.5721035721035736E-2</v>
      </c>
      <c r="BI25">
        <f t="shared" si="80"/>
        <v>1.1245511245511359E-2</v>
      </c>
      <c r="BJ25">
        <f t="shared" si="81"/>
        <v>8.410508410508416E-3</v>
      </c>
      <c r="BK25">
        <f t="shared" si="82"/>
        <v>5.764505764505894E-3</v>
      </c>
      <c r="BL25">
        <f t="shared" si="83"/>
        <v>-1.0489510489510485E-2</v>
      </c>
      <c r="BM25">
        <f t="shared" si="84"/>
        <v>2.7405027405027998E-3</v>
      </c>
      <c r="BN25">
        <f t="shared" si="85"/>
        <v>2.6365526365526425E-2</v>
      </c>
      <c r="BO25">
        <f t="shared" si="86"/>
        <v>1.4364014364014462E-2</v>
      </c>
      <c r="BP25">
        <f t="shared" si="87"/>
        <v>3.3547533547533655E-2</v>
      </c>
      <c r="BQ25">
        <f t="shared" si="88"/>
        <v>5.7172557172557287E-2</v>
      </c>
      <c r="BR25">
        <f t="shared" si="89"/>
        <v>3.6099036099036169E-2</v>
      </c>
      <c r="BS25">
        <f t="shared" si="90"/>
        <v>-1.1907011907011822E-2</v>
      </c>
      <c r="BT25">
        <f t="shared" si="91"/>
        <v>-1.0300510300510199E-2</v>
      </c>
      <c r="BW25">
        <f t="shared" si="41"/>
        <v>1.807114323758803E-2</v>
      </c>
      <c r="BX25">
        <f t="shared" si="70"/>
        <v>2.406315389005137E-2</v>
      </c>
      <c r="BY25">
        <f t="shared" si="71"/>
        <v>6.4675670534524695E-3</v>
      </c>
      <c r="BZ25">
        <f t="shared" si="72"/>
        <v>-1.5883583793037871E-2</v>
      </c>
      <c r="CA25">
        <f t="shared" si="73"/>
        <v>-1.7976031957390153E-2</v>
      </c>
      <c r="CB25">
        <f t="shared" si="74"/>
        <v>4.2419630968232772E-2</v>
      </c>
      <c r="CC25">
        <f t="shared" si="75"/>
        <v>1.7785809396994527E-2</v>
      </c>
      <c r="CD25">
        <f t="shared" si="76"/>
        <v>1.4932470991059474E-2</v>
      </c>
      <c r="CE25">
        <f t="shared" si="77"/>
        <v>1.2269355145520319E-2</v>
      </c>
      <c r="CF25">
        <f t="shared" si="61"/>
        <v>-4.0897850485068178E-3</v>
      </c>
      <c r="CG25">
        <f t="shared" si="62"/>
        <v>9.2257941791896413E-3</v>
      </c>
      <c r="CH25">
        <f t="shared" si="63"/>
        <v>3.3003614228647504E-2</v>
      </c>
      <c r="CI25">
        <f t="shared" si="64"/>
        <v>2.0924481643522948E-2</v>
      </c>
      <c r="CJ25">
        <f t="shared" si="65"/>
        <v>4.0232071523682744E-2</v>
      </c>
      <c r="CK25">
        <f t="shared" si="66"/>
        <v>6.4009891573140618E-2</v>
      </c>
      <c r="CL25">
        <f t="shared" si="67"/>
        <v>4.2800076089024156E-2</v>
      </c>
      <c r="CM25">
        <f t="shared" si="68"/>
        <v>-5.5164542514742083E-3</v>
      </c>
      <c r="CN25">
        <f t="shared" si="69"/>
        <v>-3.8995624881110577E-3</v>
      </c>
      <c r="CQ25">
        <f t="shared" si="59"/>
        <v>-2.6239340268014895E-3</v>
      </c>
      <c r="CR25">
        <f t="shared" si="92"/>
        <v>-1.87423859057258E-2</v>
      </c>
      <c r="CS25">
        <f t="shared" si="93"/>
        <v>-5.6227157717176866E-3</v>
      </c>
      <c r="CT25">
        <f t="shared" si="94"/>
        <v>1.7805266610439564E-2</v>
      </c>
      <c r="CU25">
        <f t="shared" si="95"/>
        <v>5.9038515603037174E-3</v>
      </c>
      <c r="CV25">
        <f t="shared" si="96"/>
        <v>2.4927373254615415E-2</v>
      </c>
      <c r="CW25">
        <f t="shared" si="97"/>
        <v>4.8355355636772665E-2</v>
      </c>
      <c r="CX25">
        <f t="shared" si="98"/>
        <v>2.745759535188836E-2</v>
      </c>
      <c r="CY25">
        <f t="shared" si="99"/>
        <v>-2.0148064848655157E-2</v>
      </c>
      <c r="CZ25">
        <f t="shared" si="100"/>
        <v>-1.8554962046668445E-2</v>
      </c>
    </row>
    <row r="26" spans="1:104" x14ac:dyDescent="0.25">
      <c r="A26">
        <v>2</v>
      </c>
      <c r="B26" s="6"/>
      <c r="F26">
        <v>11</v>
      </c>
      <c r="G26" s="6">
        <v>9.2622036370340922E-3</v>
      </c>
      <c r="H26">
        <v>8</v>
      </c>
      <c r="I26" s="6">
        <v>9.5062795110367904E-3</v>
      </c>
      <c r="J26">
        <v>16</v>
      </c>
      <c r="K26" s="6">
        <v>5.3283595627467194E-3</v>
      </c>
      <c r="M26">
        <f t="shared" si="5"/>
        <v>4.534313725490252E-3</v>
      </c>
      <c r="N26">
        <v>81.599999999999994</v>
      </c>
      <c r="O26">
        <v>81.97</v>
      </c>
      <c r="P26">
        <v>82.48</v>
      </c>
      <c r="Q26">
        <v>82.82</v>
      </c>
      <c r="R26">
        <v>82.06</v>
      </c>
      <c r="S26">
        <v>81.61</v>
      </c>
      <c r="T26">
        <v>81.680000000000007</v>
      </c>
      <c r="U26">
        <v>82.28</v>
      </c>
      <c r="V26">
        <v>81.93</v>
      </c>
      <c r="W26">
        <v>83.76</v>
      </c>
      <c r="X26">
        <v>83.65</v>
      </c>
      <c r="Y26">
        <v>83.18</v>
      </c>
      <c r="Z26">
        <v>83.85</v>
      </c>
      <c r="AA26">
        <v>83.41</v>
      </c>
      <c r="AB26">
        <v>83.48</v>
      </c>
      <c r="AC26">
        <v>83.17</v>
      </c>
      <c r="AD26">
        <v>82.2</v>
      </c>
      <c r="AE26">
        <v>82.76</v>
      </c>
      <c r="AF26">
        <v>83.68</v>
      </c>
      <c r="AG26">
        <v>83.51</v>
      </c>
      <c r="AH26">
        <v>82.72</v>
      </c>
      <c r="AJ26">
        <f t="shared" si="6"/>
        <v>1.3725490196078488E-2</v>
      </c>
      <c r="AK26">
        <f t="shared" si="7"/>
        <v>9.1496889105770404E-3</v>
      </c>
      <c r="AL26">
        <f t="shared" si="8"/>
        <v>2.9097963142579396E-3</v>
      </c>
      <c r="AM26">
        <f t="shared" si="9"/>
        <v>-1.2074378169523584E-3</v>
      </c>
      <c r="AN26">
        <f t="shared" si="10"/>
        <v>8.0428954423592078E-3</v>
      </c>
      <c r="AO26">
        <f t="shared" si="11"/>
        <v>1.3601274353633126E-2</v>
      </c>
      <c r="AP26">
        <f t="shared" si="12"/>
        <v>1.2732615083251615E-2</v>
      </c>
      <c r="AQ26">
        <f t="shared" si="13"/>
        <v>5.3475935828876725E-3</v>
      </c>
      <c r="AR26">
        <f t="shared" si="14"/>
        <v>9.642377639448212E-3</v>
      </c>
      <c r="AS26">
        <f t="shared" si="15"/>
        <v>-1.2416427889207333E-2</v>
      </c>
      <c r="AT26">
        <f t="shared" si="16"/>
        <v>-1.1117752540346764E-2</v>
      </c>
      <c r="AU26">
        <f t="shared" si="17"/>
        <v>-5.5301755229623462E-3</v>
      </c>
      <c r="AV26">
        <f t="shared" si="18"/>
        <v>-1.3476446034585516E-2</v>
      </c>
      <c r="AW26">
        <f t="shared" si="19"/>
        <v>-8.2723894017503619E-3</v>
      </c>
      <c r="AX26">
        <f t="shared" si="20"/>
        <v>-9.1039770004792183E-3</v>
      </c>
      <c r="AY26">
        <f t="shared" si="21"/>
        <v>-5.4106047853793773E-3</v>
      </c>
      <c r="AZ26">
        <f t="shared" si="22"/>
        <v>6.3260340632602923E-3</v>
      </c>
      <c r="BA26">
        <f t="shared" si="23"/>
        <v>-4.8332527791211031E-4</v>
      </c>
      <c r="BB26">
        <f t="shared" si="24"/>
        <v>-1.1472275334608125E-2</v>
      </c>
      <c r="BC26">
        <f t="shared" si="25"/>
        <v>-9.4599449167765085E-3</v>
      </c>
      <c r="BF26">
        <f t="shared" si="26"/>
        <v>8.5773802230127913E-4</v>
      </c>
      <c r="BG26">
        <f t="shared" si="78"/>
        <v>8.2097782134542552E-3</v>
      </c>
      <c r="BH26">
        <f t="shared" si="79"/>
        <v>3.9210881019483808E-3</v>
      </c>
      <c r="BI26">
        <f t="shared" si="80"/>
        <v>2.6344810684965147E-2</v>
      </c>
      <c r="BJ26">
        <f t="shared" si="81"/>
        <v>2.4996936649920431E-2</v>
      </c>
      <c r="BK26">
        <f t="shared" si="82"/>
        <v>1.9237838500183891E-2</v>
      </c>
      <c r="BL26">
        <f t="shared" si="83"/>
        <v>2.7447616713637973E-2</v>
      </c>
      <c r="BM26">
        <f t="shared" si="84"/>
        <v>2.2056120573459102E-2</v>
      </c>
      <c r="BN26">
        <f t="shared" si="85"/>
        <v>2.2913858595760381E-2</v>
      </c>
      <c r="BO26">
        <f t="shared" si="86"/>
        <v>1.9115304496997946E-2</v>
      </c>
      <c r="BP26">
        <f t="shared" si="87"/>
        <v>7.2295061879672027E-3</v>
      </c>
      <c r="BQ26">
        <f t="shared" si="88"/>
        <v>1.409141036637674E-2</v>
      </c>
      <c r="BR26">
        <f t="shared" si="89"/>
        <v>2.5364538659478096E-2</v>
      </c>
      <c r="BS26">
        <f t="shared" si="90"/>
        <v>2.3281460605318046E-2</v>
      </c>
      <c r="BT26">
        <f t="shared" si="91"/>
        <v>1.3601274353633126E-2</v>
      </c>
      <c r="BW26">
        <f t="shared" si="41"/>
        <v>4.1222114451987049E-3</v>
      </c>
      <c r="BX26">
        <f t="shared" si="70"/>
        <v>-5.0921435499515239E-3</v>
      </c>
      <c r="BY26">
        <f t="shared" si="71"/>
        <v>-1.0548011639185312E-2</v>
      </c>
      <c r="BZ26">
        <f t="shared" si="72"/>
        <v>-9.6993210475266375E-3</v>
      </c>
      <c r="CA26">
        <f t="shared" si="73"/>
        <v>-2.4248302618817027E-3</v>
      </c>
      <c r="CB26">
        <f t="shared" si="74"/>
        <v>-6.6682832201745527E-3</v>
      </c>
      <c r="CC26">
        <f t="shared" si="75"/>
        <v>1.5518913676042689E-2</v>
      </c>
      <c r="CD26">
        <f t="shared" si="76"/>
        <v>1.418525703200778E-2</v>
      </c>
      <c r="CE26">
        <f t="shared" si="77"/>
        <v>8.4869059165858726E-3</v>
      </c>
      <c r="CF26">
        <f t="shared" si="61"/>
        <v>1.6610087293889311E-2</v>
      </c>
      <c r="CG26">
        <f t="shared" si="62"/>
        <v>1.1275460717749668E-2</v>
      </c>
      <c r="CH26">
        <f t="shared" si="63"/>
        <v>1.2124151309408341E-2</v>
      </c>
      <c r="CI26">
        <f t="shared" si="64"/>
        <v>8.365664403491728E-3</v>
      </c>
      <c r="CJ26">
        <f t="shared" si="65"/>
        <v>-3.3947623666343491E-3</v>
      </c>
      <c r="CK26">
        <f t="shared" si="66"/>
        <v>3.3947623666343491E-3</v>
      </c>
      <c r="CL26">
        <f t="shared" si="67"/>
        <v>1.4548981571290044E-2</v>
      </c>
      <c r="CM26">
        <f t="shared" si="68"/>
        <v>1.2487875848690605E-2</v>
      </c>
      <c r="CN26">
        <f t="shared" si="69"/>
        <v>2.9097963142579396E-3</v>
      </c>
      <c r="CQ26">
        <f t="shared" si="59"/>
        <v>-5.6186491332934707E-3</v>
      </c>
      <c r="CR26">
        <f t="shared" si="92"/>
        <v>2.3909145248056022E-3</v>
      </c>
      <c r="CS26">
        <f t="shared" si="93"/>
        <v>-2.8690974297669943E-3</v>
      </c>
      <c r="CT26">
        <f t="shared" si="94"/>
        <v>-2.0322773460848976E-3</v>
      </c>
      <c r="CU26">
        <f t="shared" si="95"/>
        <v>-5.7381948595338185E-3</v>
      </c>
      <c r="CV26">
        <f t="shared" si="96"/>
        <v>-1.7334130304841634E-2</v>
      </c>
      <c r="CW26">
        <f t="shared" si="97"/>
        <v>-1.0639569635385541E-2</v>
      </c>
      <c r="CX26">
        <f t="shared" si="98"/>
        <v>3.5863717872087428E-4</v>
      </c>
      <c r="CY26">
        <f t="shared" si="99"/>
        <v>-1.6736401673640234E-3</v>
      </c>
      <c r="CZ26">
        <f t="shared" si="100"/>
        <v>-1.1117752540346764E-2</v>
      </c>
    </row>
    <row r="27" spans="1:104" x14ac:dyDescent="0.25">
      <c r="A27">
        <v>3</v>
      </c>
      <c r="B27" s="6"/>
      <c r="F27">
        <v>12</v>
      </c>
      <c r="G27" s="6">
        <v>1.0369732475914337E-2</v>
      </c>
      <c r="H27">
        <v>9</v>
      </c>
      <c r="I27" s="6">
        <v>8.986592030510417E-3</v>
      </c>
      <c r="J27">
        <v>17</v>
      </c>
      <c r="K27" s="6">
        <v>7.4355703058024917E-3</v>
      </c>
      <c r="M27">
        <f t="shared" si="5"/>
        <v>9.6035121415832467E-3</v>
      </c>
      <c r="N27">
        <v>72.89</v>
      </c>
      <c r="O27">
        <v>73.59</v>
      </c>
      <c r="P27">
        <v>74.2</v>
      </c>
      <c r="Q27">
        <v>74.16</v>
      </c>
      <c r="R27">
        <v>74.53</v>
      </c>
      <c r="S27">
        <v>74.239999999999995</v>
      </c>
      <c r="T27">
        <v>69.010000000000005</v>
      </c>
      <c r="U27">
        <v>70.11</v>
      </c>
      <c r="V27">
        <v>70.599999999999994</v>
      </c>
      <c r="W27">
        <v>71</v>
      </c>
      <c r="X27">
        <v>72.94</v>
      </c>
      <c r="Y27">
        <v>73.88</v>
      </c>
      <c r="Z27">
        <v>73.14</v>
      </c>
      <c r="AA27">
        <v>72.900000000000006</v>
      </c>
      <c r="AB27">
        <v>73.099999999999994</v>
      </c>
      <c r="AC27">
        <v>72.540000000000006</v>
      </c>
      <c r="AD27">
        <v>73.61</v>
      </c>
      <c r="AE27">
        <v>72.09</v>
      </c>
      <c r="AF27">
        <v>72.81</v>
      </c>
      <c r="AG27">
        <v>73.400000000000006</v>
      </c>
      <c r="AH27">
        <v>73.599999999999994</v>
      </c>
      <c r="AJ27">
        <f t="shared" si="6"/>
        <v>9.7407051721771672E-3</v>
      </c>
      <c r="AK27">
        <f t="shared" si="7"/>
        <v>1.3588802826458628E-4</v>
      </c>
      <c r="AL27">
        <f t="shared" si="8"/>
        <v>-8.0862533692723521E-3</v>
      </c>
      <c r="AM27">
        <f t="shared" si="9"/>
        <v>-7.5512405609493303E-3</v>
      </c>
      <c r="AN27">
        <f t="shared" si="10"/>
        <v>-1.2478196699315804E-2</v>
      </c>
      <c r="AO27">
        <f t="shared" si="11"/>
        <v>-8.6206896551724223E-3</v>
      </c>
      <c r="AP27">
        <f t="shared" si="12"/>
        <v>6.6512099695696117E-2</v>
      </c>
      <c r="AQ27">
        <f t="shared" si="13"/>
        <v>4.9778918841819925E-2</v>
      </c>
      <c r="AR27">
        <f t="shared" si="14"/>
        <v>4.2492917847025496E-2</v>
      </c>
      <c r="AS27">
        <f t="shared" si="15"/>
        <v>3.6619718309859071E-2</v>
      </c>
      <c r="AT27">
        <f t="shared" si="16"/>
        <v>9.0485330408554519E-3</v>
      </c>
      <c r="AU27">
        <f t="shared" si="17"/>
        <v>-3.7899296155928688E-3</v>
      </c>
      <c r="AV27">
        <f t="shared" si="18"/>
        <v>6.2893081761005434E-3</v>
      </c>
      <c r="AW27">
        <f t="shared" si="19"/>
        <v>9.6021947873798155E-3</v>
      </c>
      <c r="AX27">
        <f t="shared" si="20"/>
        <v>6.8399452804377573E-3</v>
      </c>
      <c r="AY27">
        <f t="shared" si="21"/>
        <v>1.4612627515853157E-2</v>
      </c>
      <c r="AZ27">
        <f t="shared" si="22"/>
        <v>-1.3585110718659308E-4</v>
      </c>
      <c r="BA27">
        <f t="shared" si="23"/>
        <v>2.0946039672631304E-2</v>
      </c>
      <c r="BB27">
        <f t="shared" si="24"/>
        <v>1.085015794533707E-2</v>
      </c>
      <c r="BC27">
        <f t="shared" si="25"/>
        <v>2.7247956403268206E-3</v>
      </c>
      <c r="BF27">
        <f t="shared" si="26"/>
        <v>-7.0447198275861933E-2</v>
      </c>
      <c r="BG27">
        <f t="shared" si="78"/>
        <v>-5.5630387931034427E-2</v>
      </c>
      <c r="BH27">
        <f t="shared" si="79"/>
        <v>-4.9030172413793115E-2</v>
      </c>
      <c r="BI27">
        <f t="shared" si="80"/>
        <v>-4.3642241379310276E-2</v>
      </c>
      <c r="BJ27">
        <f t="shared" si="81"/>
        <v>-1.7510775862068929E-2</v>
      </c>
      <c r="BK27">
        <f t="shared" si="82"/>
        <v>-4.8491379310344751E-3</v>
      </c>
      <c r="BL27">
        <f t="shared" si="83"/>
        <v>-1.481681034482751E-2</v>
      </c>
      <c r="BM27">
        <f t="shared" si="84"/>
        <v>-1.8049568965517099E-2</v>
      </c>
      <c r="BN27">
        <f t="shared" si="85"/>
        <v>-1.535560344827587E-2</v>
      </c>
      <c r="BO27">
        <f t="shared" si="86"/>
        <v>-2.2898706896551574E-2</v>
      </c>
      <c r="BP27">
        <f t="shared" si="87"/>
        <v>-8.4859913793102846E-3</v>
      </c>
      <c r="BQ27">
        <f t="shared" si="88"/>
        <v>-2.8960129310344716E-2</v>
      </c>
      <c r="BR27">
        <f t="shared" si="89"/>
        <v>-1.9261853448275763E-2</v>
      </c>
      <c r="BS27">
        <f t="shared" si="90"/>
        <v>-1.1314655172413649E-2</v>
      </c>
      <c r="BT27">
        <f t="shared" si="91"/>
        <v>-8.6206896551724223E-3</v>
      </c>
      <c r="BW27">
        <f t="shared" si="41"/>
        <v>-5.3908355795156677E-4</v>
      </c>
      <c r="BX27">
        <f t="shared" si="70"/>
        <v>4.4474393530997075E-3</v>
      </c>
      <c r="BY27">
        <f t="shared" si="71"/>
        <v>5.3908355795137519E-4</v>
      </c>
      <c r="BZ27">
        <f t="shared" si="72"/>
        <v>-6.9946091644204816E-2</v>
      </c>
      <c r="CA27">
        <f t="shared" si="73"/>
        <v>-5.512129380053913E-2</v>
      </c>
      <c r="CB27">
        <f t="shared" si="74"/>
        <v>-4.8517520215633533E-2</v>
      </c>
      <c r="CC27">
        <f t="shared" si="75"/>
        <v>-4.3126684636118635E-2</v>
      </c>
      <c r="CD27">
        <f t="shared" si="76"/>
        <v>-1.6981132075471767E-2</v>
      </c>
      <c r="CE27">
        <f t="shared" si="77"/>
        <v>-4.3126684636119591E-3</v>
      </c>
      <c r="CF27">
        <f t="shared" si="61"/>
        <v>-1.4285714285714316E-2</v>
      </c>
      <c r="CG27">
        <f t="shared" si="62"/>
        <v>-1.7520215633423143E-2</v>
      </c>
      <c r="CH27">
        <f t="shared" si="63"/>
        <v>-1.4824797843665883E-2</v>
      </c>
      <c r="CI27">
        <f t="shared" si="64"/>
        <v>-2.2371967654986478E-2</v>
      </c>
      <c r="CJ27">
        <f t="shared" si="65"/>
        <v>-7.9514824797844129E-3</v>
      </c>
      <c r="CK27">
        <f t="shared" si="66"/>
        <v>-2.8436657681940692E-2</v>
      </c>
      <c r="CL27">
        <f t="shared" si="67"/>
        <v>-1.8733153638814021E-2</v>
      </c>
      <c r="CM27">
        <f t="shared" si="68"/>
        <v>-1.078167115902961E-2</v>
      </c>
      <c r="CN27">
        <f t="shared" si="69"/>
        <v>-8.0862533692723521E-3</v>
      </c>
      <c r="CQ27">
        <f t="shared" si="59"/>
        <v>1.2887304633945678E-2</v>
      </c>
      <c r="CR27">
        <f t="shared" si="92"/>
        <v>2.74197970935019E-3</v>
      </c>
      <c r="CS27">
        <f t="shared" si="93"/>
        <v>-5.4839594186992106E-4</v>
      </c>
      <c r="CT27">
        <f t="shared" si="94"/>
        <v>2.1935837674800741E-3</v>
      </c>
      <c r="CU27">
        <f t="shared" si="95"/>
        <v>-5.4839594187001848E-3</v>
      </c>
      <c r="CV27">
        <f t="shared" si="96"/>
        <v>9.1856320263230297E-3</v>
      </c>
      <c r="CW27">
        <f t="shared" si="97"/>
        <v>-1.1653413764738064E-2</v>
      </c>
      <c r="CX27">
        <f t="shared" si="98"/>
        <v>-1.7822868110775358E-3</v>
      </c>
      <c r="CY27">
        <f t="shared" si="99"/>
        <v>6.3065533315054562E-3</v>
      </c>
      <c r="CZ27">
        <f t="shared" si="100"/>
        <v>9.0485330408554519E-3</v>
      </c>
    </row>
    <row r="28" spans="1:104" x14ac:dyDescent="0.25">
      <c r="A28">
        <v>4</v>
      </c>
      <c r="B28" s="6"/>
      <c r="F28">
        <v>13</v>
      </c>
      <c r="G28" s="6">
        <v>1.1314132528134803E-2</v>
      </c>
      <c r="H28">
        <v>10</v>
      </c>
      <c r="I28" s="6">
        <v>1.4404436790745193E-2</v>
      </c>
      <c r="J28">
        <v>18</v>
      </c>
      <c r="K28" s="6">
        <v>8.4548344818991296E-3</v>
      </c>
      <c r="M28">
        <f t="shared" si="5"/>
        <v>5.3882352941176451E-2</v>
      </c>
      <c r="N28">
        <v>42.5</v>
      </c>
      <c r="O28">
        <v>44.79</v>
      </c>
      <c r="P28">
        <v>43.48</v>
      </c>
      <c r="Q28">
        <v>44.52</v>
      </c>
      <c r="R28">
        <v>42.06</v>
      </c>
      <c r="S28">
        <v>39.89</v>
      </c>
      <c r="T28">
        <v>41.09</v>
      </c>
      <c r="U28">
        <v>41.22</v>
      </c>
      <c r="V28">
        <v>46.37</v>
      </c>
      <c r="W28">
        <v>46.54</v>
      </c>
      <c r="X28">
        <v>48.29</v>
      </c>
      <c r="Y28">
        <v>46.13</v>
      </c>
      <c r="Z28">
        <v>46.17</v>
      </c>
      <c r="AA28">
        <v>47.62</v>
      </c>
      <c r="AB28">
        <v>46.43</v>
      </c>
      <c r="AC28">
        <v>45.53</v>
      </c>
      <c r="AD28">
        <v>45.7</v>
      </c>
      <c r="AE28">
        <v>43.4</v>
      </c>
      <c r="AF28">
        <v>41.41</v>
      </c>
      <c r="AG28">
        <v>43.91</v>
      </c>
      <c r="AH28">
        <v>43.77</v>
      </c>
      <c r="AJ28">
        <f t="shared" si="6"/>
        <v>2.9882352941176544E-2</v>
      </c>
      <c r="AK28">
        <f t="shared" si="7"/>
        <v>-2.2772940388479483E-2</v>
      </c>
      <c r="AL28">
        <f t="shared" si="8"/>
        <v>6.6697332106717177E-3</v>
      </c>
      <c r="AM28">
        <f t="shared" si="9"/>
        <v>-1.6846361185983826E-2</v>
      </c>
      <c r="AN28">
        <f t="shared" si="10"/>
        <v>4.0656205420827408E-2</v>
      </c>
      <c r="AO28">
        <f t="shared" si="11"/>
        <v>9.7267485585359803E-2</v>
      </c>
      <c r="AP28">
        <f t="shared" si="12"/>
        <v>6.5222681917741526E-2</v>
      </c>
      <c r="AQ28">
        <f t="shared" si="13"/>
        <v>6.1863173216885115E-2</v>
      </c>
      <c r="AR28">
        <f t="shared" si="14"/>
        <v>-5.6070735389260176E-2</v>
      </c>
      <c r="AS28">
        <f t="shared" si="15"/>
        <v>-5.95186935969058E-2</v>
      </c>
      <c r="AT28">
        <f t="shared" si="16"/>
        <v>-9.3601159660385097E-2</v>
      </c>
      <c r="AU28">
        <f t="shared" si="17"/>
        <v>-5.1159765879037485E-2</v>
      </c>
      <c r="AV28">
        <f t="shared" si="18"/>
        <v>-5.1981806367771249E-2</v>
      </c>
      <c r="AW28">
        <f t="shared" si="19"/>
        <v>-8.0848383032339238E-2</v>
      </c>
      <c r="AX28">
        <f t="shared" si="20"/>
        <v>-5.7290544906310505E-2</v>
      </c>
      <c r="AY28">
        <f t="shared" si="21"/>
        <v>-3.8655831320008743E-2</v>
      </c>
      <c r="AZ28">
        <f t="shared" si="22"/>
        <v>-4.2231947483588612E-2</v>
      </c>
      <c r="BA28">
        <f t="shared" si="23"/>
        <v>8.52534562211992E-3</v>
      </c>
      <c r="BB28">
        <f t="shared" si="24"/>
        <v>5.6991064960154714E-2</v>
      </c>
      <c r="BC28">
        <f t="shared" si="25"/>
        <v>-3.1883397859256086E-3</v>
      </c>
      <c r="BF28">
        <f t="shared" si="26"/>
        <v>3.0082727500626794E-2</v>
      </c>
      <c r="BG28">
        <f t="shared" si="78"/>
        <v>3.3341689646527908E-2</v>
      </c>
      <c r="BH28">
        <f t="shared" si="79"/>
        <v>0.16244672850338424</v>
      </c>
      <c r="BI28">
        <f t="shared" si="80"/>
        <v>0.16670844823263972</v>
      </c>
      <c r="BJ28">
        <f t="shared" si="81"/>
        <v>0.21057909250438703</v>
      </c>
      <c r="BK28">
        <f t="shared" si="82"/>
        <v>0.156430183003259</v>
      </c>
      <c r="BL28">
        <f t="shared" si="83"/>
        <v>0.15743294058661322</v>
      </c>
      <c r="BM28">
        <f t="shared" si="84"/>
        <v>0.19378290298320372</v>
      </c>
      <c r="BN28">
        <f t="shared" si="85"/>
        <v>0.16395086487841562</v>
      </c>
      <c r="BO28">
        <f t="shared" si="86"/>
        <v>0.14138881925294561</v>
      </c>
      <c r="BP28">
        <f t="shared" si="87"/>
        <v>0.14565053898220109</v>
      </c>
      <c r="BQ28">
        <f t="shared" si="88"/>
        <v>8.799197793933311E-2</v>
      </c>
      <c r="BR28">
        <f t="shared" si="89"/>
        <v>3.8104788167460414E-2</v>
      </c>
      <c r="BS28">
        <f t="shared" si="90"/>
        <v>0.10077713712709942</v>
      </c>
      <c r="BT28">
        <f t="shared" si="91"/>
        <v>9.7267485585359803E-2</v>
      </c>
      <c r="BW28">
        <f t="shared" si="41"/>
        <v>2.3919043238270616E-2</v>
      </c>
      <c r="BX28">
        <f t="shared" si="70"/>
        <v>-3.2658693652253788E-2</v>
      </c>
      <c r="BY28">
        <f t="shared" si="71"/>
        <v>-8.2566697332106642E-2</v>
      </c>
      <c r="BZ28">
        <f t="shared" si="72"/>
        <v>-5.4967801287948335E-2</v>
      </c>
      <c r="CA28">
        <f t="shared" si="73"/>
        <v>-5.1977920883164629E-2</v>
      </c>
      <c r="CB28">
        <f t="shared" si="74"/>
        <v>6.6467341306347766E-2</v>
      </c>
      <c r="CC28">
        <f t="shared" si="75"/>
        <v>7.0377184912603558E-2</v>
      </c>
      <c r="CD28">
        <f t="shared" si="76"/>
        <v>0.11062557497700098</v>
      </c>
      <c r="CE28">
        <f t="shared" si="77"/>
        <v>6.0947562097516235E-2</v>
      </c>
      <c r="CF28">
        <f t="shared" si="61"/>
        <v>6.1867525298988153E-2</v>
      </c>
      <c r="CG28">
        <f t="shared" si="62"/>
        <v>9.5216191352345922E-2</v>
      </c>
      <c r="CH28">
        <f t="shared" si="63"/>
        <v>6.7847286108555727E-2</v>
      </c>
      <c r="CI28">
        <f t="shared" si="64"/>
        <v>4.7148114075437085E-2</v>
      </c>
      <c r="CJ28">
        <f t="shared" si="65"/>
        <v>5.105795768169287E-2</v>
      </c>
      <c r="CK28">
        <f t="shared" si="66"/>
        <v>-1.8399264029438432E-3</v>
      </c>
      <c r="CL28">
        <f t="shared" si="67"/>
        <v>-4.7608095676172961E-2</v>
      </c>
      <c r="CM28">
        <f t="shared" si="68"/>
        <v>9.8896044158233616E-3</v>
      </c>
      <c r="CN28">
        <f t="shared" si="69"/>
        <v>6.6697332106717177E-3</v>
      </c>
      <c r="CQ28">
        <f t="shared" si="59"/>
        <v>-4.4729757713812317E-2</v>
      </c>
      <c r="CR28">
        <f t="shared" si="92"/>
        <v>-4.3901428867260249E-2</v>
      </c>
      <c r="CS28">
        <f t="shared" si="93"/>
        <v>-1.3874508179747395E-2</v>
      </c>
      <c r="CT28">
        <f t="shared" si="94"/>
        <v>-3.851729136467176E-2</v>
      </c>
      <c r="CU28">
        <f t="shared" si="95"/>
        <v>-5.7154690412093562E-2</v>
      </c>
      <c r="CV28">
        <f t="shared" si="96"/>
        <v>-5.3634292814247184E-2</v>
      </c>
      <c r="CW28">
        <f t="shared" si="97"/>
        <v>-0.10126320149099194</v>
      </c>
      <c r="CX28">
        <f t="shared" si="98"/>
        <v>-0.14247256160695801</v>
      </c>
      <c r="CY28">
        <f t="shared" si="99"/>
        <v>-9.0702008697452943E-2</v>
      </c>
      <c r="CZ28">
        <f t="shared" si="100"/>
        <v>-9.3601159660385097E-2</v>
      </c>
    </row>
    <row r="29" spans="1:104" x14ac:dyDescent="0.25">
      <c r="A29">
        <v>5</v>
      </c>
      <c r="B29" s="6"/>
      <c r="F29">
        <v>14</v>
      </c>
      <c r="G29" s="6">
        <v>1.1434425083100849E-2</v>
      </c>
      <c r="H29">
        <v>11</v>
      </c>
      <c r="I29" s="6">
        <v>1.7393769390741071E-2</v>
      </c>
      <c r="J29" s="32">
        <v>19</v>
      </c>
      <c r="K29" s="33">
        <v>1.0517385263431165E-2</v>
      </c>
      <c r="M29">
        <f t="shared" si="5"/>
        <v>4.0245566166439366E-2</v>
      </c>
      <c r="N29">
        <v>43.98</v>
      </c>
      <c r="O29">
        <v>45.75</v>
      </c>
      <c r="P29">
        <v>44.42</v>
      </c>
      <c r="Q29">
        <v>44.12</v>
      </c>
      <c r="R29">
        <v>42.25</v>
      </c>
      <c r="S29">
        <v>42.48</v>
      </c>
      <c r="T29">
        <v>41.81</v>
      </c>
      <c r="U29">
        <v>41.12</v>
      </c>
      <c r="V29">
        <v>43.67</v>
      </c>
      <c r="W29">
        <v>44.98</v>
      </c>
      <c r="X29">
        <v>46.88</v>
      </c>
      <c r="Y29">
        <v>45.8</v>
      </c>
      <c r="Z29">
        <v>45.55</v>
      </c>
      <c r="AA29">
        <v>42.97</v>
      </c>
      <c r="AB29">
        <v>43.31</v>
      </c>
      <c r="AC29">
        <v>42.82</v>
      </c>
      <c r="AD29">
        <v>42.81</v>
      </c>
      <c r="AE29">
        <v>42.92</v>
      </c>
      <c r="AF29">
        <v>44.26</v>
      </c>
      <c r="AG29">
        <v>43.99</v>
      </c>
      <c r="AH29">
        <v>42.75</v>
      </c>
      <c r="AJ29">
        <f t="shared" si="6"/>
        <v>-2.7967257844474694E-2</v>
      </c>
      <c r="AK29">
        <f t="shared" si="7"/>
        <v>-6.5573770491803282E-2</v>
      </c>
      <c r="AL29">
        <f t="shared" si="8"/>
        <v>-3.7595677622692517E-2</v>
      </c>
      <c r="AM29">
        <f t="shared" si="9"/>
        <v>-3.105167724388027E-2</v>
      </c>
      <c r="AN29">
        <f t="shared" si="10"/>
        <v>1.1834319526627219E-2</v>
      </c>
      <c r="AO29">
        <f t="shared" si="11"/>
        <v>6.3559322033899046E-3</v>
      </c>
      <c r="AP29">
        <f t="shared" si="12"/>
        <v>2.2482659650801189E-2</v>
      </c>
      <c r="AQ29">
        <f t="shared" si="13"/>
        <v>3.964007782101174E-2</v>
      </c>
      <c r="AR29">
        <f t="shared" si="14"/>
        <v>-2.1067094114953094E-2</v>
      </c>
      <c r="AS29">
        <f t="shared" si="15"/>
        <v>-4.9577590040017723E-2</v>
      </c>
      <c r="AT29">
        <f t="shared" si="16"/>
        <v>-8.8097269624573427E-2</v>
      </c>
      <c r="AU29">
        <f t="shared" si="17"/>
        <v>-6.6593886462882043E-2</v>
      </c>
      <c r="AV29">
        <f t="shared" si="18"/>
        <v>-6.147091108671783E-2</v>
      </c>
      <c r="AW29">
        <f t="shared" si="19"/>
        <v>-5.1198510588782607E-3</v>
      </c>
      <c r="AX29">
        <f t="shared" si="20"/>
        <v>-1.2930039251904923E-2</v>
      </c>
      <c r="AY29">
        <f t="shared" si="21"/>
        <v>-1.6347501167678722E-3</v>
      </c>
      <c r="AZ29">
        <f t="shared" si="22"/>
        <v>-1.401541695865505E-3</v>
      </c>
      <c r="BA29">
        <f t="shared" si="23"/>
        <v>-3.9608574091333105E-3</v>
      </c>
      <c r="BB29">
        <f t="shared" si="24"/>
        <v>-3.4116583822864845E-2</v>
      </c>
      <c r="BC29">
        <f t="shared" si="25"/>
        <v>-2.8188224596499247E-2</v>
      </c>
      <c r="BF29">
        <f t="shared" si="26"/>
        <v>-1.5772128060263527E-2</v>
      </c>
      <c r="BG29">
        <f t="shared" si="78"/>
        <v>-3.2015065913370985E-2</v>
      </c>
      <c r="BH29">
        <f t="shared" si="79"/>
        <v>2.8013182674199739E-2</v>
      </c>
      <c r="BI29">
        <f t="shared" si="80"/>
        <v>5.8851224105461397E-2</v>
      </c>
      <c r="BJ29">
        <f t="shared" si="81"/>
        <v>0.10357815442561219</v>
      </c>
      <c r="BK29">
        <f t="shared" si="82"/>
        <v>7.8154425612052741E-2</v>
      </c>
      <c r="BL29">
        <f t="shared" si="83"/>
        <v>7.226930320150661E-2</v>
      </c>
      <c r="BM29">
        <f t="shared" si="84"/>
        <v>1.1534839924670481E-2</v>
      </c>
      <c r="BN29">
        <f t="shared" si="85"/>
        <v>1.953860640301331E-2</v>
      </c>
      <c r="BO29">
        <f t="shared" si="86"/>
        <v>8.0037664783428296E-3</v>
      </c>
      <c r="BP29">
        <f t="shared" si="87"/>
        <v>7.7683615819210319E-3</v>
      </c>
      <c r="BQ29">
        <f t="shared" si="88"/>
        <v>1.035781544256132E-2</v>
      </c>
      <c r="BR29">
        <f t="shared" si="89"/>
        <v>4.190207156308854E-2</v>
      </c>
      <c r="BS29">
        <f t="shared" si="90"/>
        <v>3.5546139359698803E-2</v>
      </c>
      <c r="BT29">
        <f t="shared" si="91"/>
        <v>6.3559322033899046E-3</v>
      </c>
      <c r="BW29">
        <f t="shared" si="41"/>
        <v>-6.753714542998745E-3</v>
      </c>
      <c r="BX29">
        <f t="shared" si="70"/>
        <v>-4.8851868527690266E-2</v>
      </c>
      <c r="BY29">
        <f t="shared" si="71"/>
        <v>-4.367402071139137E-2</v>
      </c>
      <c r="BZ29">
        <f t="shared" si="72"/>
        <v>-5.8757316524088235E-2</v>
      </c>
      <c r="CA29">
        <f t="shared" si="73"/>
        <v>-7.4290859972985235E-2</v>
      </c>
      <c r="CB29">
        <f t="shared" si="74"/>
        <v>-1.6884286357496621E-2</v>
      </c>
      <c r="CC29">
        <f t="shared" si="75"/>
        <v>1.2606933813597369E-2</v>
      </c>
      <c r="CD29">
        <f t="shared" si="76"/>
        <v>5.5380459252588943E-2</v>
      </c>
      <c r="CE29">
        <f t="shared" si="77"/>
        <v>3.1067086897793684E-2</v>
      </c>
      <c r="CF29">
        <f t="shared" si="61"/>
        <v>2.5438991445294809E-2</v>
      </c>
      <c r="CG29">
        <f t="shared" si="62"/>
        <v>-3.2642953624493536E-2</v>
      </c>
      <c r="CH29">
        <f t="shared" si="63"/>
        <v>-2.498874380909499E-2</v>
      </c>
      <c r="CI29">
        <f t="shared" si="64"/>
        <v>-3.6019810895992828E-2</v>
      </c>
      <c r="CJ29">
        <f t="shared" si="65"/>
        <v>-3.6244934714092736E-2</v>
      </c>
      <c r="CK29">
        <f t="shared" si="66"/>
        <v>-3.3768572714993242E-2</v>
      </c>
      <c r="CL29">
        <f t="shared" si="67"/>
        <v>-3.6019810895993628E-3</v>
      </c>
      <c r="CM29">
        <f t="shared" si="68"/>
        <v>-9.6803241782980574E-3</v>
      </c>
      <c r="CN29">
        <f t="shared" si="69"/>
        <v>-3.7595677622692517E-2</v>
      </c>
      <c r="CQ29">
        <f t="shared" si="59"/>
        <v>-2.3037542662116155E-2</v>
      </c>
      <c r="CR29">
        <f t="shared" si="92"/>
        <v>-2.8370307167235608E-2</v>
      </c>
      <c r="CS29">
        <f t="shared" si="93"/>
        <v>-8.3404436860068334E-2</v>
      </c>
      <c r="CT29">
        <f t="shared" si="94"/>
        <v>-7.6151877133105811E-2</v>
      </c>
      <c r="CU29">
        <f t="shared" si="95"/>
        <v>-8.6604095563139971E-2</v>
      </c>
      <c r="CV29">
        <f t="shared" si="96"/>
        <v>-8.6817406143344711E-2</v>
      </c>
      <c r="CW29">
        <f t="shared" si="97"/>
        <v>-8.4470989761092158E-2</v>
      </c>
      <c r="CX29">
        <f t="shared" si="98"/>
        <v>-5.5887372013651973E-2</v>
      </c>
      <c r="CY29">
        <f t="shared" si="99"/>
        <v>-6.1646757679180895E-2</v>
      </c>
      <c r="CZ29">
        <f t="shared" si="100"/>
        <v>-8.8097269624573427E-2</v>
      </c>
    </row>
    <row r="30" spans="1:104" x14ac:dyDescent="0.25">
      <c r="A30">
        <v>6</v>
      </c>
      <c r="B30" s="33"/>
      <c r="F30">
        <v>15</v>
      </c>
      <c r="G30" s="6">
        <v>8.5048844010323244E-3</v>
      </c>
      <c r="H30">
        <v>12</v>
      </c>
      <c r="I30" s="6">
        <v>1.8692224289836676E-2</v>
      </c>
      <c r="J30">
        <v>20</v>
      </c>
      <c r="K30" s="6">
        <v>9.6495460557295427E-3</v>
      </c>
      <c r="M30">
        <f t="shared" si="5"/>
        <v>9.2750284104176697E-2</v>
      </c>
      <c r="N30">
        <v>64.236999999999995</v>
      </c>
      <c r="O30">
        <v>70.194999999999993</v>
      </c>
      <c r="P30">
        <v>72.126000000000005</v>
      </c>
      <c r="Q30">
        <v>71.849000000000004</v>
      </c>
      <c r="R30">
        <v>71.59</v>
      </c>
      <c r="S30">
        <v>68.587999999999994</v>
      </c>
      <c r="T30">
        <v>69.335999999999999</v>
      </c>
      <c r="U30">
        <v>69.046000000000006</v>
      </c>
      <c r="V30">
        <v>70.536000000000001</v>
      </c>
      <c r="W30">
        <v>69.599999999999994</v>
      </c>
      <c r="X30">
        <v>68.605000000000004</v>
      </c>
      <c r="Y30">
        <v>68.638999999999996</v>
      </c>
      <c r="Z30">
        <v>65.197000000000003</v>
      </c>
      <c r="AA30">
        <v>66.72</v>
      </c>
      <c r="AB30">
        <v>65.582999999999998</v>
      </c>
      <c r="AC30">
        <v>64.629000000000005</v>
      </c>
      <c r="AD30">
        <v>64.855999999999995</v>
      </c>
      <c r="AE30">
        <v>65.293999999999997</v>
      </c>
      <c r="AF30">
        <v>66.924000000000007</v>
      </c>
      <c r="AG30">
        <v>66.682000000000002</v>
      </c>
      <c r="AH30">
        <v>67.808999999999997</v>
      </c>
      <c r="AJ30">
        <f t="shared" si="6"/>
        <v>5.5606581876488675E-2</v>
      </c>
      <c r="AK30">
        <f t="shared" si="7"/>
        <v>-3.3991025001780695E-2</v>
      </c>
      <c r="AL30">
        <f t="shared" si="8"/>
        <v>-5.9853589551618097E-2</v>
      </c>
      <c r="AM30">
        <f t="shared" si="9"/>
        <v>-5.6229035894723743E-2</v>
      </c>
      <c r="AN30">
        <f t="shared" si="10"/>
        <v>-5.2814638916049809E-2</v>
      </c>
      <c r="AO30">
        <f t="shared" si="11"/>
        <v>-1.1357671895958425E-2</v>
      </c>
      <c r="AP30">
        <f t="shared" si="12"/>
        <v>-2.2023191415714797E-2</v>
      </c>
      <c r="AQ30">
        <f t="shared" si="13"/>
        <v>-1.7915592503548489E-2</v>
      </c>
      <c r="AR30">
        <f t="shared" si="14"/>
        <v>-3.8661109220823463E-2</v>
      </c>
      <c r="AS30">
        <f t="shared" si="15"/>
        <v>-2.5732758620689612E-2</v>
      </c>
      <c r="AT30">
        <f t="shared" si="16"/>
        <v>-1.1602652867866867E-2</v>
      </c>
      <c r="AU30">
        <f t="shared" si="17"/>
        <v>-1.2092250761229014E-2</v>
      </c>
      <c r="AV30">
        <f t="shared" si="18"/>
        <v>4.0063193091706591E-2</v>
      </c>
      <c r="AW30">
        <f t="shared" si="19"/>
        <v>1.6321942446043146E-2</v>
      </c>
      <c r="AX30">
        <f t="shared" si="20"/>
        <v>3.3941722702529604E-2</v>
      </c>
      <c r="AY30">
        <f t="shared" si="21"/>
        <v>4.9203917745903422E-2</v>
      </c>
      <c r="AZ30">
        <f t="shared" si="22"/>
        <v>4.5531639324041001E-2</v>
      </c>
      <c r="BA30">
        <f t="shared" si="23"/>
        <v>3.8518087419977344E-2</v>
      </c>
      <c r="BB30">
        <f t="shared" si="24"/>
        <v>1.3223955531647702E-2</v>
      </c>
      <c r="BC30">
        <f t="shared" si="25"/>
        <v>1.6901112744068792E-2</v>
      </c>
      <c r="BF30">
        <f t="shared" si="26"/>
        <v>1.090569778970089E-2</v>
      </c>
      <c r="BG30">
        <f t="shared" si="78"/>
        <v>6.6775529247100462E-3</v>
      </c>
      <c r="BH30">
        <f t="shared" si="79"/>
        <v>2.8401469644835944E-2</v>
      </c>
      <c r="BI30">
        <f t="shared" si="80"/>
        <v>1.4754767597830532E-2</v>
      </c>
      <c r="BJ30">
        <f t="shared" si="81"/>
        <v>2.478567679478935E-4</v>
      </c>
      <c r="BK30">
        <f t="shared" si="82"/>
        <v>7.4357030384326612E-4</v>
      </c>
      <c r="BL30">
        <f t="shared" si="83"/>
        <v>-4.9440135300635554E-2</v>
      </c>
      <c r="BM30">
        <f t="shared" si="84"/>
        <v>-2.7235084854493427E-2</v>
      </c>
      <c r="BN30">
        <f t="shared" si="85"/>
        <v>-4.3812328687233858E-2</v>
      </c>
      <c r="BO30">
        <f t="shared" si="86"/>
        <v>-5.7721467312066094E-2</v>
      </c>
      <c r="BP30">
        <f t="shared" si="87"/>
        <v>-5.441185046946987E-2</v>
      </c>
      <c r="BQ30">
        <f t="shared" si="88"/>
        <v>-4.802589374234556E-2</v>
      </c>
      <c r="BR30">
        <f t="shared" si="89"/>
        <v>-2.4260803639120362E-2</v>
      </c>
      <c r="BS30">
        <f t="shared" si="90"/>
        <v>-2.7789117629905987E-2</v>
      </c>
      <c r="BT30">
        <f t="shared" si="91"/>
        <v>-1.1357671895958425E-2</v>
      </c>
      <c r="BW30">
        <f t="shared" si="41"/>
        <v>-3.8405013448687161E-3</v>
      </c>
      <c r="BX30">
        <f t="shared" si="70"/>
        <v>-7.4314394254499259E-3</v>
      </c>
      <c r="BY30">
        <f t="shared" si="71"/>
        <v>-4.9053046058287038E-2</v>
      </c>
      <c r="BZ30">
        <f t="shared" si="72"/>
        <v>-3.8682305964562104E-2</v>
      </c>
      <c r="CA30">
        <f t="shared" si="73"/>
        <v>-4.270304744474944E-2</v>
      </c>
      <c r="CB30">
        <f t="shared" si="74"/>
        <v>-2.2044755012062271E-2</v>
      </c>
      <c r="CC30">
        <f t="shared" si="75"/>
        <v>-3.5022044755012208E-2</v>
      </c>
      <c r="CD30">
        <f t="shared" si="76"/>
        <v>-4.8817347419793149E-2</v>
      </c>
      <c r="CE30">
        <f t="shared" si="77"/>
        <v>-4.8345950142805766E-2</v>
      </c>
      <c r="CF30">
        <f t="shared" si="61"/>
        <v>-9.6067992124892573E-2</v>
      </c>
      <c r="CG30">
        <f t="shared" si="62"/>
        <v>-7.4952167041011639E-2</v>
      </c>
      <c r="CH30">
        <f t="shared" si="63"/>
        <v>-9.0716246568505202E-2</v>
      </c>
      <c r="CI30">
        <f t="shared" si="64"/>
        <v>-0.10394309957574244</v>
      </c>
      <c r="CJ30">
        <f t="shared" si="65"/>
        <v>-0.10079582952056138</v>
      </c>
      <c r="CK30">
        <f t="shared" si="66"/>
        <v>-9.4723123422898917E-2</v>
      </c>
      <c r="CL30">
        <f t="shared" si="67"/>
        <v>-7.2123783379086565E-2</v>
      </c>
      <c r="CM30">
        <f t="shared" si="68"/>
        <v>-7.5479022821174094E-2</v>
      </c>
      <c r="CN30">
        <f t="shared" si="69"/>
        <v>-5.9853589551618097E-2</v>
      </c>
      <c r="CQ30">
        <f t="shared" si="59"/>
        <v>4.9559070038614986E-4</v>
      </c>
      <c r="CR30">
        <f t="shared" si="92"/>
        <v>-4.9675679615188414E-2</v>
      </c>
      <c r="CS30">
        <f t="shared" si="93"/>
        <v>-2.7476131477297647E-2</v>
      </c>
      <c r="CT30">
        <f t="shared" si="94"/>
        <v>-4.4049267546097302E-2</v>
      </c>
      <c r="CU30">
        <f t="shared" si="95"/>
        <v>-5.7954959551053113E-2</v>
      </c>
      <c r="CV30">
        <f t="shared" si="96"/>
        <v>-5.4646162816121412E-2</v>
      </c>
      <c r="CW30">
        <f t="shared" si="97"/>
        <v>-4.8261788499380613E-2</v>
      </c>
      <c r="CX30">
        <f t="shared" si="98"/>
        <v>-2.4502587274979917E-2</v>
      </c>
      <c r="CY30">
        <f t="shared" si="99"/>
        <v>-2.8030026965964603E-2</v>
      </c>
      <c r="CZ30">
        <f t="shared" si="100"/>
        <v>-1.1602652867866867E-2</v>
      </c>
    </row>
    <row r="31" spans="1:104" x14ac:dyDescent="0.25">
      <c r="A31">
        <v>7</v>
      </c>
      <c r="B31" s="6"/>
      <c r="F31">
        <v>16</v>
      </c>
      <c r="G31" s="6">
        <v>1.0200593996807499E-2</v>
      </c>
      <c r="H31">
        <v>13</v>
      </c>
      <c r="I31" s="6">
        <v>1.9681366340340421E-2</v>
      </c>
      <c r="M31">
        <f t="shared" si="5"/>
        <v>3.694992088269259E-2</v>
      </c>
      <c r="N31">
        <v>46.765999999999998</v>
      </c>
      <c r="O31">
        <v>48.494</v>
      </c>
      <c r="P31">
        <v>50.051000000000002</v>
      </c>
      <c r="Q31">
        <v>50.28</v>
      </c>
      <c r="R31">
        <v>50.265000000000001</v>
      </c>
      <c r="S31">
        <v>52.469000000000001</v>
      </c>
      <c r="T31">
        <v>53.185000000000002</v>
      </c>
      <c r="U31">
        <v>51.997</v>
      </c>
      <c r="V31">
        <v>50.954000000000001</v>
      </c>
      <c r="W31">
        <v>46.94</v>
      </c>
      <c r="X31">
        <v>49.494999999999997</v>
      </c>
      <c r="Y31">
        <v>49.746000000000002</v>
      </c>
      <c r="Z31">
        <v>51.859000000000002</v>
      </c>
      <c r="AA31">
        <v>51.728999999999999</v>
      </c>
      <c r="AB31">
        <v>51.036000000000001</v>
      </c>
      <c r="AC31">
        <v>49.756</v>
      </c>
      <c r="AD31">
        <v>50.314999999999998</v>
      </c>
      <c r="AE31">
        <v>47.679000000000002</v>
      </c>
      <c r="AF31">
        <v>45.756999999999998</v>
      </c>
      <c r="AG31">
        <v>46.396999999999998</v>
      </c>
      <c r="AH31">
        <v>46.301000000000002</v>
      </c>
      <c r="AJ31">
        <f t="shared" si="6"/>
        <v>-9.9431210708633699E-3</v>
      </c>
      <c r="AK31">
        <f t="shared" si="7"/>
        <v>-4.5222089330638794E-2</v>
      </c>
      <c r="AL31">
        <f t="shared" si="8"/>
        <v>-7.4923577950490497E-2</v>
      </c>
      <c r="AM31">
        <f t="shared" si="9"/>
        <v>-7.9136833731105791E-2</v>
      </c>
      <c r="AN31">
        <f t="shared" si="10"/>
        <v>-7.8862031234457342E-2</v>
      </c>
      <c r="AO31">
        <f t="shared" si="11"/>
        <v>-0.1175551277897425</v>
      </c>
      <c r="AP31">
        <f t="shared" si="12"/>
        <v>-0.1294349910689104</v>
      </c>
      <c r="AQ31">
        <f t="shared" si="13"/>
        <v>-0.10954478142969783</v>
      </c>
      <c r="AR31">
        <f t="shared" si="14"/>
        <v>-9.1317659065039025E-2</v>
      </c>
      <c r="AS31">
        <f t="shared" si="15"/>
        <v>-1.3613123135918104E-2</v>
      </c>
      <c r="AT31">
        <f t="shared" si="16"/>
        <v>-6.4531770885947984E-2</v>
      </c>
      <c r="AU31">
        <f t="shared" si="17"/>
        <v>-6.9251799139629325E-2</v>
      </c>
      <c r="AV31">
        <f t="shared" si="18"/>
        <v>-0.10717522512967854</v>
      </c>
      <c r="AW31">
        <f t="shared" si="19"/>
        <v>-0.10493146977517441</v>
      </c>
      <c r="AX31">
        <f t="shared" si="20"/>
        <v>-9.2777647151030637E-2</v>
      </c>
      <c r="AY31">
        <f t="shared" si="21"/>
        <v>-6.9438861644826724E-2</v>
      </c>
      <c r="AZ31">
        <f t="shared" si="22"/>
        <v>-7.9777402365099795E-2</v>
      </c>
      <c r="BA31">
        <f t="shared" si="23"/>
        <v>-2.8901612869397429E-2</v>
      </c>
      <c r="BB31">
        <f t="shared" si="24"/>
        <v>1.1888891317175602E-2</v>
      </c>
      <c r="BC31">
        <f t="shared" si="25"/>
        <v>-2.0690992952129778E-3</v>
      </c>
      <c r="BF31">
        <f t="shared" si="26"/>
        <v>1.3646152966513581E-2</v>
      </c>
      <c r="BG31">
        <f t="shared" si="78"/>
        <v>-8.99578798909835E-3</v>
      </c>
      <c r="BH31">
        <f t="shared" si="79"/>
        <v>-2.8874192380262641E-2</v>
      </c>
      <c r="BI31">
        <f t="shared" si="80"/>
        <v>-0.10537650803331497</v>
      </c>
      <c r="BJ31">
        <f t="shared" si="81"/>
        <v>-5.6681087880462819E-2</v>
      </c>
      <c r="BK31">
        <f t="shared" si="82"/>
        <v>-5.1897310793039678E-2</v>
      </c>
      <c r="BL31">
        <f t="shared" si="83"/>
        <v>-1.1625912443538078E-2</v>
      </c>
      <c r="BM31">
        <f t="shared" si="84"/>
        <v>-1.4103565915111818E-2</v>
      </c>
      <c r="BN31">
        <f t="shared" si="85"/>
        <v>-2.7311364805885377E-2</v>
      </c>
      <c r="BO31">
        <f t="shared" si="86"/>
        <v>-5.1706722064457124E-2</v>
      </c>
      <c r="BP31">
        <f t="shared" si="87"/>
        <v>-4.1052812136690299E-2</v>
      </c>
      <c r="BQ31">
        <f t="shared" si="88"/>
        <v>-9.129200099106137E-2</v>
      </c>
      <c r="BR31">
        <f t="shared" si="89"/>
        <v>-0.12792315462463555</v>
      </c>
      <c r="BS31">
        <f t="shared" si="90"/>
        <v>-0.11572547599534969</v>
      </c>
      <c r="BT31">
        <f t="shared" si="91"/>
        <v>-0.1175551277897425</v>
      </c>
      <c r="BW31">
        <f t="shared" si="41"/>
        <v>4.5753331601766038E-3</v>
      </c>
      <c r="BX31">
        <f t="shared" si="70"/>
        <v>4.2756388483746301E-3</v>
      </c>
      <c r="BY31">
        <f t="shared" si="71"/>
        <v>4.831072306247626E-2</v>
      </c>
      <c r="BZ31">
        <f t="shared" si="72"/>
        <v>6.2616131545823267E-2</v>
      </c>
      <c r="CA31">
        <f t="shared" si="73"/>
        <v>3.8880342051107825E-2</v>
      </c>
      <c r="CB31">
        <f t="shared" si="74"/>
        <v>1.8041597570478084E-2</v>
      </c>
      <c r="CC31">
        <f t="shared" si="75"/>
        <v>-6.2156600267727E-2</v>
      </c>
      <c r="CD31">
        <f t="shared" si="76"/>
        <v>-1.1108669157459481E-2</v>
      </c>
      <c r="CE31">
        <f t="shared" si="77"/>
        <v>-6.0937843399732211E-3</v>
      </c>
      <c r="CF31">
        <f t="shared" si="61"/>
        <v>3.6123154382529818E-2</v>
      </c>
      <c r="CG31">
        <f t="shared" si="62"/>
        <v>3.3525803680246095E-2</v>
      </c>
      <c r="CH31">
        <f t="shared" si="63"/>
        <v>1.9679926474995491E-2</v>
      </c>
      <c r="CI31">
        <f t="shared" si="64"/>
        <v>-5.8939881321052861E-3</v>
      </c>
      <c r="CJ31">
        <f t="shared" si="65"/>
        <v>5.2746198877144466E-3</v>
      </c>
      <c r="CK31">
        <f t="shared" si="66"/>
        <v>-4.7391660506283587E-2</v>
      </c>
      <c r="CL31">
        <f t="shared" si="67"/>
        <v>-8.5792491658508399E-2</v>
      </c>
      <c r="CM31">
        <f t="shared" si="68"/>
        <v>-7.3005534354958004E-2</v>
      </c>
      <c r="CN31">
        <f t="shared" si="69"/>
        <v>-7.4923577950490497E-2</v>
      </c>
      <c r="CQ31">
        <f t="shared" si="59"/>
        <v>5.0712193150824281E-3</v>
      </c>
      <c r="CR31">
        <f t="shared" si="92"/>
        <v>4.7762400242448821E-2</v>
      </c>
      <c r="CS31">
        <f t="shared" si="93"/>
        <v>4.5135872310334418E-2</v>
      </c>
      <c r="CT31">
        <f t="shared" si="94"/>
        <v>3.1134458026063318E-2</v>
      </c>
      <c r="CU31">
        <f t="shared" si="95"/>
        <v>5.2732599252450305E-3</v>
      </c>
      <c r="CV31">
        <f t="shared" si="96"/>
        <v>1.6567330033336707E-2</v>
      </c>
      <c r="CW31">
        <f t="shared" si="97"/>
        <v>-3.6690574805535822E-2</v>
      </c>
      <c r="CX31">
        <f t="shared" si="98"/>
        <v>-7.5522780078795829E-2</v>
      </c>
      <c r="CY31">
        <f t="shared" si="99"/>
        <v>-6.2592181028386693E-2</v>
      </c>
      <c r="CZ31">
        <f t="shared" si="100"/>
        <v>-6.4531770885947984E-2</v>
      </c>
    </row>
    <row r="32" spans="1:104" x14ac:dyDescent="0.25">
      <c r="A32">
        <v>8</v>
      </c>
      <c r="B32" s="6"/>
      <c r="F32">
        <v>17</v>
      </c>
      <c r="G32" s="6">
        <v>1.245996356095431E-2</v>
      </c>
      <c r="H32">
        <v>14</v>
      </c>
      <c r="I32" s="6">
        <v>1.9692278329299668E-2</v>
      </c>
      <c r="M32">
        <f t="shared" si="5"/>
        <v>4.908128481556414E-2</v>
      </c>
      <c r="N32">
        <v>36.082999999999998</v>
      </c>
      <c r="O32">
        <v>37.853999999999999</v>
      </c>
      <c r="P32">
        <v>37.716000000000001</v>
      </c>
      <c r="Q32">
        <v>38.140999999999998</v>
      </c>
      <c r="R32">
        <v>38.496000000000002</v>
      </c>
      <c r="S32">
        <v>38.347000000000001</v>
      </c>
      <c r="T32">
        <v>37.780999999999999</v>
      </c>
      <c r="U32">
        <v>37.244</v>
      </c>
      <c r="V32">
        <v>37.576000000000001</v>
      </c>
      <c r="W32">
        <v>36.901000000000003</v>
      </c>
      <c r="X32">
        <v>38.152000000000001</v>
      </c>
      <c r="Y32">
        <v>37.701999999999998</v>
      </c>
      <c r="Z32">
        <v>37.363999999999997</v>
      </c>
      <c r="AA32">
        <v>37.908000000000001</v>
      </c>
      <c r="AB32">
        <v>37.457000000000001</v>
      </c>
      <c r="AC32">
        <v>37.219000000000001</v>
      </c>
      <c r="AD32">
        <v>35.85</v>
      </c>
      <c r="AE32">
        <v>35.344000000000001</v>
      </c>
      <c r="AF32">
        <v>35.101999999999997</v>
      </c>
      <c r="AG32">
        <v>35.25</v>
      </c>
      <c r="AH32">
        <v>35.18</v>
      </c>
      <c r="AJ32">
        <f t="shared" si="6"/>
        <v>-2.5025635340742144E-2</v>
      </c>
      <c r="AK32">
        <f t="shared" si="7"/>
        <v>-7.0639826702594166E-2</v>
      </c>
      <c r="AL32">
        <f t="shared" si="8"/>
        <v>-6.7239367907519387E-2</v>
      </c>
      <c r="AM32">
        <f t="shared" si="9"/>
        <v>-7.7632993366718195E-2</v>
      </c>
      <c r="AN32">
        <f t="shared" si="10"/>
        <v>-8.6138819617622667E-2</v>
      </c>
      <c r="AO32">
        <f t="shared" si="11"/>
        <v>-8.2587946905885765E-2</v>
      </c>
      <c r="AP32">
        <f t="shared" si="12"/>
        <v>-6.8844128000846966E-2</v>
      </c>
      <c r="AQ32">
        <f t="shared" si="13"/>
        <v>-5.5418322414348624E-2</v>
      </c>
      <c r="AR32">
        <f t="shared" si="14"/>
        <v>-6.3764104747711325E-2</v>
      </c>
      <c r="AS32">
        <f t="shared" si="15"/>
        <v>-4.6638302485027601E-2</v>
      </c>
      <c r="AT32">
        <f t="shared" si="16"/>
        <v>-7.7898930593415849E-2</v>
      </c>
      <c r="AU32">
        <f t="shared" si="17"/>
        <v>-6.6893003023712233E-2</v>
      </c>
      <c r="AV32">
        <f t="shared" si="18"/>
        <v>-5.8451985868750604E-2</v>
      </c>
      <c r="AW32">
        <f t="shared" si="19"/>
        <v>-7.1963701593331264E-2</v>
      </c>
      <c r="AX32">
        <f t="shared" si="20"/>
        <v>-6.0789705529006623E-2</v>
      </c>
      <c r="AY32">
        <f t="shared" si="21"/>
        <v>-5.4783846959886119E-2</v>
      </c>
      <c r="AZ32">
        <f t="shared" si="22"/>
        <v>-1.8688981868898235E-2</v>
      </c>
      <c r="BA32">
        <f t="shared" si="23"/>
        <v>-4.6401086464463977E-3</v>
      </c>
      <c r="BB32">
        <f t="shared" si="24"/>
        <v>2.2220956070879995E-3</v>
      </c>
      <c r="BC32">
        <f t="shared" si="25"/>
        <v>-1.9858156028368873E-3</v>
      </c>
      <c r="BF32">
        <f t="shared" si="26"/>
        <v>-1.4759955146426121E-2</v>
      </c>
      <c r="BG32">
        <f t="shared" si="78"/>
        <v>-2.8763658174042337E-2</v>
      </c>
      <c r="BH32">
        <f t="shared" si="79"/>
        <v>-2.0105875296633394E-2</v>
      </c>
      <c r="BI32">
        <f t="shared" si="80"/>
        <v>-3.7708295303413512E-2</v>
      </c>
      <c r="BJ32">
        <f t="shared" si="81"/>
        <v>-5.085143557514285E-3</v>
      </c>
      <c r="BK32">
        <f t="shared" si="82"/>
        <v>-1.6820090228701151E-2</v>
      </c>
      <c r="BL32">
        <f t="shared" si="83"/>
        <v>-2.5634339061725925E-2</v>
      </c>
      <c r="BM32">
        <f t="shared" si="84"/>
        <v>-1.1448092419224452E-2</v>
      </c>
      <c r="BN32">
        <f t="shared" si="85"/>
        <v>-2.3209116749680563E-2</v>
      </c>
      <c r="BO32">
        <f t="shared" si="86"/>
        <v>-2.94155996557749E-2</v>
      </c>
      <c r="BP32">
        <f t="shared" si="87"/>
        <v>-6.5115915195452054E-2</v>
      </c>
      <c r="BQ32">
        <f t="shared" si="88"/>
        <v>-7.831121078571987E-2</v>
      </c>
      <c r="BR32">
        <f t="shared" si="89"/>
        <v>-8.4622004328891554E-2</v>
      </c>
      <c r="BS32">
        <f t="shared" si="90"/>
        <v>-8.0762510757034486E-2</v>
      </c>
      <c r="BT32">
        <f t="shared" si="91"/>
        <v>-8.2587946905885765E-2</v>
      </c>
      <c r="BW32">
        <f t="shared" si="41"/>
        <v>1.1268427192703287E-2</v>
      </c>
      <c r="BX32">
        <f t="shared" si="70"/>
        <v>2.068087814190267E-2</v>
      </c>
      <c r="BY32">
        <f t="shared" si="71"/>
        <v>1.6730300137872526E-2</v>
      </c>
      <c r="BZ32">
        <f t="shared" si="72"/>
        <v>1.7234065118251598E-3</v>
      </c>
      <c r="CA32">
        <f t="shared" si="73"/>
        <v>-1.2514582670484709E-2</v>
      </c>
      <c r="CB32">
        <f t="shared" si="74"/>
        <v>-3.7119524870081813E-3</v>
      </c>
      <c r="CC32">
        <f t="shared" si="75"/>
        <v>-2.160886626365462E-2</v>
      </c>
      <c r="CD32">
        <f t="shared" si="76"/>
        <v>1.1560080602396858E-2</v>
      </c>
      <c r="CE32">
        <f t="shared" si="77"/>
        <v>-3.7119524870089348E-4</v>
      </c>
      <c r="CF32">
        <f t="shared" si="61"/>
        <v>-9.3329091101920624E-3</v>
      </c>
      <c r="CG32">
        <f t="shared" si="62"/>
        <v>5.0906776964683466E-3</v>
      </c>
      <c r="CH32">
        <f t="shared" si="63"/>
        <v>-6.8671121009651163E-3</v>
      </c>
      <c r="CI32">
        <f t="shared" si="64"/>
        <v>-1.3177431328878986E-2</v>
      </c>
      <c r="CJ32">
        <f t="shared" si="65"/>
        <v>-4.947502386255169E-2</v>
      </c>
      <c r="CK32">
        <f t="shared" si="66"/>
        <v>-6.2891080708452646E-2</v>
      </c>
      <c r="CL32">
        <f t="shared" si="67"/>
        <v>-6.9307455721709738E-2</v>
      </c>
      <c r="CM32">
        <f t="shared" si="68"/>
        <v>-6.53833916640153E-2</v>
      </c>
      <c r="CN32">
        <f t="shared" si="69"/>
        <v>-6.7239367907519387E-2</v>
      </c>
      <c r="CQ32">
        <f t="shared" si="59"/>
        <v>-1.1794925560914313E-2</v>
      </c>
      <c r="CR32">
        <f t="shared" si="92"/>
        <v>-2.0654225204445476E-2</v>
      </c>
      <c r="CS32">
        <f t="shared" si="93"/>
        <v>-6.3954707485846026E-3</v>
      </c>
      <c r="CT32">
        <f t="shared" si="94"/>
        <v>-1.8216607255189775E-2</v>
      </c>
      <c r="CU32">
        <f t="shared" si="95"/>
        <v>-2.4454812329628848E-2</v>
      </c>
      <c r="CV32">
        <f t="shared" si="96"/>
        <v>-6.0337596980499043E-2</v>
      </c>
      <c r="CW32">
        <f t="shared" si="97"/>
        <v>-7.3600335500104835E-2</v>
      </c>
      <c r="CX32">
        <f t="shared" si="98"/>
        <v>-7.9943384357307717E-2</v>
      </c>
      <c r="CY32">
        <f t="shared" si="99"/>
        <v>-7.6064164395051398E-2</v>
      </c>
      <c r="CZ32">
        <f t="shared" si="100"/>
        <v>-7.7898930593415849E-2</v>
      </c>
    </row>
    <row r="33" spans="1:104" x14ac:dyDescent="0.25">
      <c r="A33">
        <v>9</v>
      </c>
      <c r="B33" s="6"/>
      <c r="F33">
        <v>18</v>
      </c>
      <c r="G33" s="6">
        <v>1.3905685987309397E-2</v>
      </c>
      <c r="H33">
        <v>15</v>
      </c>
      <c r="I33" s="6">
        <v>1.6756679268702387E-2</v>
      </c>
      <c r="M33">
        <f t="shared" si="5"/>
        <v>2.8888888888888933E-2</v>
      </c>
      <c r="N33">
        <v>6.75</v>
      </c>
      <c r="O33">
        <v>6.9450000000000003</v>
      </c>
      <c r="P33">
        <v>7.1790000000000003</v>
      </c>
      <c r="Q33">
        <v>7.2619999999999996</v>
      </c>
      <c r="R33">
        <v>7.0549999999999997</v>
      </c>
      <c r="S33">
        <v>7.141</v>
      </c>
      <c r="T33">
        <v>7.1470000000000002</v>
      </c>
      <c r="U33">
        <v>6.8970000000000002</v>
      </c>
      <c r="V33">
        <v>6.6079999999999997</v>
      </c>
      <c r="W33">
        <v>6.5579999999999998</v>
      </c>
      <c r="X33">
        <v>6.548</v>
      </c>
      <c r="Y33">
        <v>6.4210000000000003</v>
      </c>
      <c r="Z33">
        <v>6.6050000000000004</v>
      </c>
      <c r="AA33">
        <v>6.758</v>
      </c>
      <c r="AB33">
        <v>6.9249999999999998</v>
      </c>
      <c r="AC33">
        <v>6.7770000000000001</v>
      </c>
      <c r="AD33">
        <v>6.9770000000000003</v>
      </c>
      <c r="AE33">
        <v>7.0339999999999998</v>
      </c>
      <c r="AF33">
        <v>6.923</v>
      </c>
      <c r="AG33">
        <v>7.048</v>
      </c>
      <c r="AH33">
        <v>7.2430000000000003</v>
      </c>
      <c r="AJ33">
        <f t="shared" si="6"/>
        <v>7.3037037037037081E-2</v>
      </c>
      <c r="AK33">
        <f t="shared" si="7"/>
        <v>4.2908567314614836E-2</v>
      </c>
      <c r="AL33">
        <f t="shared" si="8"/>
        <v>8.9148906532943387E-3</v>
      </c>
      <c r="AM33">
        <f t="shared" si="9"/>
        <v>-2.6163591297162269E-3</v>
      </c>
      <c r="AN33">
        <f t="shared" si="10"/>
        <v>2.6647767540751328E-2</v>
      </c>
      <c r="AO33">
        <f t="shared" si="11"/>
        <v>1.4283713765579095E-2</v>
      </c>
      <c r="AP33">
        <f t="shared" si="12"/>
        <v>1.3432209318595227E-2</v>
      </c>
      <c r="AQ33">
        <f t="shared" si="13"/>
        <v>5.0166739161954486E-2</v>
      </c>
      <c r="AR33">
        <f t="shared" si="14"/>
        <v>9.6095641646489205E-2</v>
      </c>
      <c r="AS33">
        <f t="shared" si="15"/>
        <v>0.10445257700518458</v>
      </c>
      <c r="AT33">
        <f t="shared" si="16"/>
        <v>0.10613927916921202</v>
      </c>
      <c r="AU33">
        <f t="shared" si="17"/>
        <v>0.12801744276592431</v>
      </c>
      <c r="AV33">
        <f t="shared" si="18"/>
        <v>9.6593489780469319E-2</v>
      </c>
      <c r="AW33">
        <f t="shared" si="19"/>
        <v>7.1766794909736656E-2</v>
      </c>
      <c r="AX33">
        <f t="shared" si="20"/>
        <v>4.5920577617328595E-2</v>
      </c>
      <c r="AY33">
        <f t="shared" si="21"/>
        <v>6.8761989080714209E-2</v>
      </c>
      <c r="AZ33">
        <f t="shared" si="22"/>
        <v>3.8125268740146198E-2</v>
      </c>
      <c r="BA33">
        <f t="shared" si="23"/>
        <v>2.971282342905893E-2</v>
      </c>
      <c r="BB33">
        <f t="shared" si="24"/>
        <v>4.6222735808175687E-2</v>
      </c>
      <c r="BC33">
        <f t="shared" si="25"/>
        <v>2.7667423382519905E-2</v>
      </c>
      <c r="BF33">
        <f t="shared" si="26"/>
        <v>8.4021845679879952E-4</v>
      </c>
      <c r="BG33">
        <f t="shared" si="78"/>
        <v>-3.4168883909816518E-2</v>
      </c>
      <c r="BH33">
        <f t="shared" si="79"/>
        <v>-7.4639406245623915E-2</v>
      </c>
      <c r="BI33">
        <f t="shared" si="80"/>
        <v>-8.1641226718946955E-2</v>
      </c>
      <c r="BJ33">
        <f t="shared" si="81"/>
        <v>-8.3041590813611538E-2</v>
      </c>
      <c r="BK33">
        <f t="shared" si="82"/>
        <v>-0.10082621481585209</v>
      </c>
      <c r="BL33">
        <f t="shared" si="83"/>
        <v>-7.5059515474023189E-2</v>
      </c>
      <c r="BM33">
        <f t="shared" si="84"/>
        <v>-5.3633944825654672E-2</v>
      </c>
      <c r="BN33">
        <f t="shared" si="85"/>
        <v>-3.0247864444755662E-2</v>
      </c>
      <c r="BO33">
        <f t="shared" si="86"/>
        <v>-5.0973253045791887E-2</v>
      </c>
      <c r="BP33">
        <f t="shared" si="87"/>
        <v>-2.2965971152499608E-2</v>
      </c>
      <c r="BQ33">
        <f t="shared" si="88"/>
        <v>-1.4983895812911386E-2</v>
      </c>
      <c r="BR33">
        <f t="shared" si="89"/>
        <v>-3.0527937263688555E-2</v>
      </c>
      <c r="BS33">
        <f t="shared" si="90"/>
        <v>-1.3023386080380894E-2</v>
      </c>
      <c r="BT33">
        <f t="shared" si="91"/>
        <v>1.4283713765579095E-2</v>
      </c>
      <c r="BW33">
        <f t="shared" si="41"/>
        <v>1.1561498815990986E-2</v>
      </c>
      <c r="BX33">
        <f t="shared" si="70"/>
        <v>-1.7272600640757842E-2</v>
      </c>
      <c r="BY33">
        <f t="shared" si="71"/>
        <v>-5.2932163253935445E-3</v>
      </c>
      <c r="BZ33">
        <f t="shared" si="72"/>
        <v>-4.4574453266471694E-3</v>
      </c>
      <c r="CA33">
        <f t="shared" si="73"/>
        <v>-3.928123694107815E-2</v>
      </c>
      <c r="CB33">
        <f t="shared" si="74"/>
        <v>-7.9537540047360439E-2</v>
      </c>
      <c r="CC33">
        <f t="shared" si="75"/>
        <v>-8.6502298370246616E-2</v>
      </c>
      <c r="CD33">
        <f t="shared" si="76"/>
        <v>-8.7895250034823819E-2</v>
      </c>
      <c r="CE33">
        <f t="shared" si="77"/>
        <v>-0.10558573617495473</v>
      </c>
      <c r="CF33">
        <f t="shared" si="61"/>
        <v>-7.9955425546733502E-2</v>
      </c>
      <c r="CG33">
        <f t="shared" si="62"/>
        <v>-5.8643265078701802E-2</v>
      </c>
      <c r="CH33">
        <f t="shared" si="63"/>
        <v>-3.5380972280261935E-2</v>
      </c>
      <c r="CI33">
        <f t="shared" si="64"/>
        <v>-5.5996656916005035E-2</v>
      </c>
      <c r="CJ33">
        <f t="shared" si="65"/>
        <v>-2.8137623624460224E-2</v>
      </c>
      <c r="CK33">
        <f t="shared" si="66"/>
        <v>-2.0197799136370032E-2</v>
      </c>
      <c r="CL33">
        <f t="shared" si="67"/>
        <v>-3.5659562613177355E-2</v>
      </c>
      <c r="CM33">
        <f t="shared" si="68"/>
        <v>-1.8247666805961862E-2</v>
      </c>
      <c r="CN33">
        <f t="shared" si="69"/>
        <v>8.9148906532943387E-3</v>
      </c>
      <c r="CQ33">
        <f t="shared" si="59"/>
        <v>-1.93952351863164E-2</v>
      </c>
      <c r="CR33">
        <f t="shared" si="92"/>
        <v>8.7049480757483786E-3</v>
      </c>
      <c r="CS33">
        <f t="shared" si="93"/>
        <v>3.207086133170433E-2</v>
      </c>
      <c r="CT33">
        <f t="shared" si="94"/>
        <v>5.7574832009773945E-2</v>
      </c>
      <c r="CU33">
        <f t="shared" si="95"/>
        <v>3.4972510690287124E-2</v>
      </c>
      <c r="CV33">
        <f t="shared" si="96"/>
        <v>6.5516188149053189E-2</v>
      </c>
      <c r="CW33">
        <f t="shared" si="97"/>
        <v>7.4221136224801434E-2</v>
      </c>
      <c r="CX33">
        <f t="shared" si="98"/>
        <v>5.7269395235186316E-2</v>
      </c>
      <c r="CY33">
        <f t="shared" si="99"/>
        <v>7.6359193646915083E-2</v>
      </c>
      <c r="CZ33">
        <f t="shared" si="100"/>
        <v>0.10613927916921202</v>
      </c>
    </row>
    <row r="34" spans="1:104" x14ac:dyDescent="0.25">
      <c r="A34">
        <v>10</v>
      </c>
      <c r="B34" s="6"/>
      <c r="F34" s="32">
        <v>19</v>
      </c>
      <c r="G34" s="33">
        <v>1.5748602214592951E-2</v>
      </c>
      <c r="H34">
        <v>16</v>
      </c>
      <c r="I34" s="6">
        <v>1.8469353183562739E-2</v>
      </c>
      <c r="M34">
        <f t="shared" si="5"/>
        <v>4.0187541862022752E-2</v>
      </c>
      <c r="N34">
        <v>29.86</v>
      </c>
      <c r="O34">
        <v>31.06</v>
      </c>
      <c r="P34">
        <v>30.3</v>
      </c>
      <c r="Q34">
        <v>29.77</v>
      </c>
      <c r="R34">
        <v>30.65</v>
      </c>
      <c r="S34">
        <v>31.24</v>
      </c>
      <c r="T34">
        <v>30.99</v>
      </c>
      <c r="U34">
        <v>30.77</v>
      </c>
      <c r="V34">
        <v>30.1</v>
      </c>
      <c r="W34">
        <v>29.97</v>
      </c>
      <c r="X34">
        <v>28.86</v>
      </c>
      <c r="Y34">
        <v>28.95</v>
      </c>
      <c r="Z34">
        <v>29.8</v>
      </c>
      <c r="AA34">
        <v>29.22</v>
      </c>
      <c r="AB34">
        <v>28.87</v>
      </c>
      <c r="AC34">
        <v>29.68</v>
      </c>
      <c r="AD34">
        <v>29.93</v>
      </c>
      <c r="AE34">
        <v>30.28</v>
      </c>
      <c r="AF34">
        <v>29.51</v>
      </c>
      <c r="AG34">
        <v>29</v>
      </c>
      <c r="AH34">
        <v>27.4</v>
      </c>
      <c r="AJ34">
        <f t="shared" si="6"/>
        <v>-8.2384460817146718E-2</v>
      </c>
      <c r="AK34">
        <f t="shared" si="7"/>
        <v>-0.11783644558918224</v>
      </c>
      <c r="AL34">
        <f t="shared" si="8"/>
        <v>-9.5709570957095771E-2</v>
      </c>
      <c r="AM34">
        <f t="shared" si="9"/>
        <v>-7.9610345985891867E-2</v>
      </c>
      <c r="AN34">
        <f t="shared" si="10"/>
        <v>-0.10603588907014683</v>
      </c>
      <c r="AO34">
        <f t="shared" si="11"/>
        <v>-0.12291933418693982</v>
      </c>
      <c r="AP34">
        <f t="shared" si="12"/>
        <v>-0.11584382058728622</v>
      </c>
      <c r="AQ34">
        <f t="shared" si="13"/>
        <v>-0.10952226194345145</v>
      </c>
      <c r="AR34">
        <f t="shared" si="14"/>
        <v>-8.9700996677740952E-2</v>
      </c>
      <c r="AS34">
        <f t="shared" si="15"/>
        <v>-8.5752419085752429E-2</v>
      </c>
      <c r="AT34">
        <f t="shared" si="16"/>
        <v>-5.0589050589050617E-2</v>
      </c>
      <c r="AU34">
        <f t="shared" si="17"/>
        <v>-5.3540587219343724E-2</v>
      </c>
      <c r="AV34">
        <f t="shared" si="18"/>
        <v>-8.0536912751677917E-2</v>
      </c>
      <c r="AW34">
        <f t="shared" si="19"/>
        <v>-6.2286105407255314E-2</v>
      </c>
      <c r="AX34">
        <f t="shared" si="20"/>
        <v>-5.091790786283347E-2</v>
      </c>
      <c r="AY34">
        <f t="shared" si="21"/>
        <v>-7.6819407008086288E-2</v>
      </c>
      <c r="AZ34">
        <f t="shared" si="22"/>
        <v>-8.4530571333110635E-2</v>
      </c>
      <c r="BA34">
        <f t="shared" si="23"/>
        <v>-9.5112285336856089E-2</v>
      </c>
      <c r="BB34">
        <f t="shared" si="24"/>
        <v>-7.1501186038631065E-2</v>
      </c>
      <c r="BC34">
        <f t="shared" si="25"/>
        <v>-5.5172413793103496E-2</v>
      </c>
      <c r="BF34">
        <f t="shared" si="26"/>
        <v>-8.0025608194622278E-3</v>
      </c>
      <c r="BG34">
        <f t="shared" si="78"/>
        <v>-1.5044814340588953E-2</v>
      </c>
      <c r="BH34">
        <f t="shared" si="79"/>
        <v>-3.6491677336747665E-2</v>
      </c>
      <c r="BI34">
        <f t="shared" si="80"/>
        <v>-4.0653008962868109E-2</v>
      </c>
      <c r="BJ34">
        <f t="shared" si="81"/>
        <v>-7.6184379001280375E-2</v>
      </c>
      <c r="BK34">
        <f t="shared" si="82"/>
        <v>-7.3303457106273978E-2</v>
      </c>
      <c r="BL34">
        <f t="shared" si="83"/>
        <v>-4.6094750320102365E-2</v>
      </c>
      <c r="BM34">
        <f t="shared" si="84"/>
        <v>-6.4660691421254787E-2</v>
      </c>
      <c r="BN34">
        <f t="shared" si="85"/>
        <v>-7.5864276568501837E-2</v>
      </c>
      <c r="BO34">
        <f t="shared" si="86"/>
        <v>-4.9935979513444265E-2</v>
      </c>
      <c r="BP34">
        <f t="shared" si="87"/>
        <v>-4.1933418693982039E-2</v>
      </c>
      <c r="BQ34">
        <f t="shared" si="88"/>
        <v>-3.0729833546734871E-2</v>
      </c>
      <c r="BR34">
        <f t="shared" si="89"/>
        <v>-5.5377720870678521E-2</v>
      </c>
      <c r="BS34">
        <f t="shared" si="90"/>
        <v>-7.1702944942381511E-2</v>
      </c>
      <c r="BT34">
        <f t="shared" si="91"/>
        <v>-0.12291933418693982</v>
      </c>
      <c r="BW34">
        <f t="shared" si="41"/>
        <v>-1.7491749174917529E-2</v>
      </c>
      <c r="BX34">
        <f t="shared" si="70"/>
        <v>1.1551155115511481E-2</v>
      </c>
      <c r="BY34">
        <f t="shared" si="71"/>
        <v>3.1023102310230949E-2</v>
      </c>
      <c r="BZ34">
        <f t="shared" si="72"/>
        <v>2.2772277227722695E-2</v>
      </c>
      <c r="CA34">
        <f t="shared" si="73"/>
        <v>1.5511551155115474E-2</v>
      </c>
      <c r="CB34">
        <f t="shared" si="74"/>
        <v>-6.6006600660065773E-3</v>
      </c>
      <c r="CC34">
        <f t="shared" si="75"/>
        <v>-1.0891089108910951E-2</v>
      </c>
      <c r="CD34">
        <f t="shared" si="76"/>
        <v>-4.7524752475247567E-2</v>
      </c>
      <c r="CE34">
        <f t="shared" si="77"/>
        <v>-4.4554455445544601E-2</v>
      </c>
      <c r="CF34">
        <f t="shared" si="61"/>
        <v>-1.65016501650165E-2</v>
      </c>
      <c r="CG34">
        <f t="shared" si="62"/>
        <v>-3.5643564356435703E-2</v>
      </c>
      <c r="CH34">
        <f t="shared" si="63"/>
        <v>-4.7194719471947186E-2</v>
      </c>
      <c r="CI34">
        <f t="shared" si="64"/>
        <v>-2.0462046204620495E-2</v>
      </c>
      <c r="CJ34">
        <f t="shared" si="65"/>
        <v>-1.2211221122112243E-2</v>
      </c>
      <c r="CK34">
        <f t="shared" si="66"/>
        <v>-6.6006600660064598E-4</v>
      </c>
      <c r="CL34">
        <f t="shared" si="67"/>
        <v>-2.6072607260726043E-2</v>
      </c>
      <c r="CM34">
        <f t="shared" si="68"/>
        <v>-4.2904290429042924E-2</v>
      </c>
      <c r="CN34">
        <f t="shared" si="69"/>
        <v>-9.5709570957095771E-2</v>
      </c>
      <c r="CQ34">
        <f t="shared" si="59"/>
        <v>3.1185031185031135E-3</v>
      </c>
      <c r="CR34">
        <f t="shared" si="92"/>
        <v>3.2571032571032617E-2</v>
      </c>
      <c r="CS34">
        <f t="shared" si="93"/>
        <v>1.2474012474012454E-2</v>
      </c>
      <c r="CT34">
        <f t="shared" si="94"/>
        <v>3.4650034650040066E-4</v>
      </c>
      <c r="CU34">
        <f t="shared" si="95"/>
        <v>2.8413028413028424E-2</v>
      </c>
      <c r="CV34">
        <f t="shared" si="96"/>
        <v>3.7075537075537089E-2</v>
      </c>
      <c r="CW34">
        <f t="shared" si="97"/>
        <v>4.9203049203049264E-2</v>
      </c>
      <c r="CX34">
        <f t="shared" si="98"/>
        <v>2.2522522522522598E-2</v>
      </c>
      <c r="CY34">
        <f t="shared" si="99"/>
        <v>4.8510048510048706E-3</v>
      </c>
      <c r="CZ34">
        <f t="shared" si="100"/>
        <v>-5.0589050589050617E-2</v>
      </c>
    </row>
    <row r="35" spans="1:104" x14ac:dyDescent="0.25">
      <c r="A35">
        <v>11</v>
      </c>
      <c r="B35" s="33"/>
      <c r="F35">
        <v>20</v>
      </c>
      <c r="G35" s="6">
        <v>1.4988448973112982E-2</v>
      </c>
      <c r="H35">
        <v>17</v>
      </c>
      <c r="I35" s="6">
        <v>2.0706213108496664E-2</v>
      </c>
      <c r="M35">
        <f t="shared" si="5"/>
        <v>0.10658545869813478</v>
      </c>
      <c r="N35">
        <v>26.27</v>
      </c>
      <c r="O35">
        <v>29.07</v>
      </c>
      <c r="P35">
        <v>28.43</v>
      </c>
      <c r="Q35">
        <v>28.3</v>
      </c>
      <c r="R35">
        <v>27.42</v>
      </c>
      <c r="S35">
        <v>27.39</v>
      </c>
      <c r="T35">
        <v>28.2</v>
      </c>
      <c r="U35">
        <v>28.41</v>
      </c>
      <c r="V35">
        <v>28.48</v>
      </c>
      <c r="W35">
        <v>27.52</v>
      </c>
      <c r="X35">
        <v>29.76</v>
      </c>
      <c r="Y35">
        <v>30.43</v>
      </c>
      <c r="Z35">
        <v>30.35</v>
      </c>
      <c r="AA35">
        <v>30.71</v>
      </c>
      <c r="AB35">
        <v>29.53</v>
      </c>
      <c r="AC35">
        <v>29.89</v>
      </c>
      <c r="AD35">
        <v>29.87</v>
      </c>
      <c r="AE35">
        <v>28.94</v>
      </c>
      <c r="AF35">
        <v>29.82</v>
      </c>
      <c r="AG35">
        <v>29.67</v>
      </c>
      <c r="AH35">
        <v>29.34</v>
      </c>
      <c r="AJ35">
        <f t="shared" si="6"/>
        <v>0.1168633422154549</v>
      </c>
      <c r="AK35">
        <f t="shared" si="7"/>
        <v>9.2879256965944131E-3</v>
      </c>
      <c r="AL35">
        <f t="shared" si="8"/>
        <v>3.2008441786844886E-2</v>
      </c>
      <c r="AM35">
        <f t="shared" si="9"/>
        <v>3.6749116607773823E-2</v>
      </c>
      <c r="AN35">
        <f t="shared" si="10"/>
        <v>7.0021881838074326E-2</v>
      </c>
      <c r="AO35">
        <f t="shared" si="11"/>
        <v>7.1193866374589243E-2</v>
      </c>
      <c r="AP35">
        <f t="shared" si="12"/>
        <v>4.0425531914893641E-2</v>
      </c>
      <c r="AQ35">
        <f t="shared" si="13"/>
        <v>3.2734952481520578E-2</v>
      </c>
      <c r="AR35">
        <f t="shared" si="14"/>
        <v>3.0196629213483126E-2</v>
      </c>
      <c r="AS35">
        <f t="shared" si="15"/>
        <v>6.6133720930232565E-2</v>
      </c>
      <c r="AT35">
        <f t="shared" si="16"/>
        <v>-1.4112903225806508E-2</v>
      </c>
      <c r="AU35">
        <f t="shared" si="17"/>
        <v>-3.5819914558001965E-2</v>
      </c>
      <c r="AV35">
        <f t="shared" si="18"/>
        <v>-3.3278418451400379E-2</v>
      </c>
      <c r="AW35">
        <f t="shared" si="19"/>
        <v>-4.4610875936177172E-2</v>
      </c>
      <c r="AX35">
        <f t="shared" si="20"/>
        <v>-6.4341347781917127E-3</v>
      </c>
      <c r="AY35">
        <f t="shared" si="21"/>
        <v>-1.8400802944128495E-2</v>
      </c>
      <c r="AZ35">
        <f t="shared" si="22"/>
        <v>-1.7743555406762677E-2</v>
      </c>
      <c r="BA35">
        <f t="shared" si="23"/>
        <v>1.3821700069108451E-2</v>
      </c>
      <c r="BB35">
        <f t="shared" si="24"/>
        <v>-1.6096579476861182E-2</v>
      </c>
      <c r="BC35">
        <f t="shared" si="25"/>
        <v>-1.1122345803842327E-2</v>
      </c>
      <c r="BF35">
        <f t="shared" si="26"/>
        <v>2.9572836801752416E-2</v>
      </c>
      <c r="BG35">
        <f t="shared" si="78"/>
        <v>3.7239868565169754E-2</v>
      </c>
      <c r="BH35">
        <f t="shared" si="79"/>
        <v>3.9795545819642196E-2</v>
      </c>
      <c r="BI35">
        <f t="shared" si="80"/>
        <v>4.7462577583059148E-3</v>
      </c>
      <c r="BJ35">
        <f t="shared" si="81"/>
        <v>8.6527929901423911E-2</v>
      </c>
      <c r="BK35">
        <f t="shared" si="82"/>
        <v>0.11098941219423143</v>
      </c>
      <c r="BL35">
        <f t="shared" si="83"/>
        <v>0.10806863818912014</v>
      </c>
      <c r="BM35">
        <f t="shared" si="84"/>
        <v>0.12121212121212122</v>
      </c>
      <c r="BN35">
        <f t="shared" si="85"/>
        <v>7.8130704636728748E-2</v>
      </c>
      <c r="BO35">
        <f t="shared" si="86"/>
        <v>9.1274187659729833E-2</v>
      </c>
      <c r="BP35">
        <f t="shared" si="87"/>
        <v>9.0543994158452004E-2</v>
      </c>
      <c r="BQ35">
        <f t="shared" si="88"/>
        <v>5.6589996349032522E-2</v>
      </c>
      <c r="BR35">
        <f t="shared" si="89"/>
        <v>8.8718510405257384E-2</v>
      </c>
      <c r="BS35">
        <f t="shared" si="90"/>
        <v>8.3242059145673647E-2</v>
      </c>
      <c r="BT35">
        <f t="shared" si="91"/>
        <v>7.1193866374589243E-2</v>
      </c>
      <c r="BW35">
        <f t="shared" si="41"/>
        <v>-4.572634540977805E-3</v>
      </c>
      <c r="BX35">
        <f t="shared" si="70"/>
        <v>-3.5525852972212384E-2</v>
      </c>
      <c r="BY35">
        <f t="shared" si="71"/>
        <v>-3.658107632782269E-2</v>
      </c>
      <c r="BZ35">
        <f t="shared" si="72"/>
        <v>-8.0900457263454253E-3</v>
      </c>
      <c r="CA35">
        <f t="shared" si="73"/>
        <v>-7.0348223707349892E-4</v>
      </c>
      <c r="CB35">
        <f t="shared" si="74"/>
        <v>1.7587055926838097E-3</v>
      </c>
      <c r="CC35">
        <f t="shared" si="75"/>
        <v>-3.2008441786844886E-2</v>
      </c>
      <c r="CD35">
        <f t="shared" si="76"/>
        <v>4.6781568765388741E-2</v>
      </c>
      <c r="CE35">
        <f t="shared" si="77"/>
        <v>7.0348223707351387E-2</v>
      </c>
      <c r="CF35">
        <f t="shared" si="61"/>
        <v>6.7534294759057395E-2</v>
      </c>
      <c r="CG35">
        <f t="shared" si="62"/>
        <v>8.0196975026380624E-2</v>
      </c>
      <c r="CH35">
        <f t="shared" si="63"/>
        <v>3.8691523039043316E-2</v>
      </c>
      <c r="CI35">
        <f t="shared" si="64"/>
        <v>5.1354203306366544E-2</v>
      </c>
      <c r="CJ35">
        <f t="shared" si="65"/>
        <v>5.0650721069293046E-2</v>
      </c>
      <c r="CK35">
        <f t="shared" si="66"/>
        <v>1.7938797045374658E-2</v>
      </c>
      <c r="CL35">
        <f t="shared" si="67"/>
        <v>4.8892015476609235E-2</v>
      </c>
      <c r="CM35">
        <f t="shared" si="68"/>
        <v>4.3615898698557934E-2</v>
      </c>
      <c r="CN35">
        <f t="shared" si="69"/>
        <v>3.2008441786844886E-2</v>
      </c>
      <c r="CQ35">
        <f t="shared" si="59"/>
        <v>2.2513440860214992E-2</v>
      </c>
      <c r="CR35">
        <f t="shared" si="92"/>
        <v>1.9825268817204294E-2</v>
      </c>
      <c r="CS35">
        <f t="shared" si="93"/>
        <v>3.192204301075266E-2</v>
      </c>
      <c r="CT35">
        <f t="shared" si="94"/>
        <v>-7.7284946236559279E-3</v>
      </c>
      <c r="CU35">
        <f t="shared" si="95"/>
        <v>4.3682795698924397E-3</v>
      </c>
      <c r="CV35">
        <f t="shared" si="96"/>
        <v>3.6962365591397656E-3</v>
      </c>
      <c r="CW35">
        <f t="shared" si="97"/>
        <v>-2.7553763440860222E-2</v>
      </c>
      <c r="CX35">
        <f t="shared" si="98"/>
        <v>2.0161290322580215E-3</v>
      </c>
      <c r="CY35">
        <f t="shared" si="99"/>
        <v>-3.0241935483870919E-3</v>
      </c>
      <c r="CZ35">
        <f t="shared" si="100"/>
        <v>-1.4112903225806508E-2</v>
      </c>
    </row>
    <row r="36" spans="1:104" x14ac:dyDescent="0.25">
      <c r="A36">
        <v>12</v>
      </c>
      <c r="B36" s="6"/>
      <c r="H36">
        <v>18</v>
      </c>
      <c r="I36" s="6">
        <v>2.205740228818533E-2</v>
      </c>
      <c r="M36">
        <f t="shared" si="5"/>
        <v>3.7262872628726095E-3</v>
      </c>
      <c r="N36">
        <v>59.04</v>
      </c>
      <c r="O36">
        <v>59.26</v>
      </c>
      <c r="P36">
        <v>59.47</v>
      </c>
      <c r="Q36">
        <v>58.75</v>
      </c>
      <c r="R36">
        <v>61.8</v>
      </c>
      <c r="S36">
        <v>59.98</v>
      </c>
      <c r="T36">
        <v>57.47</v>
      </c>
      <c r="U36">
        <v>57.99</v>
      </c>
      <c r="V36">
        <v>58.75</v>
      </c>
      <c r="W36">
        <v>59.18</v>
      </c>
      <c r="X36">
        <v>59.17</v>
      </c>
      <c r="Y36">
        <v>59.67</v>
      </c>
      <c r="Z36">
        <v>60.13</v>
      </c>
      <c r="AA36">
        <v>58.39</v>
      </c>
      <c r="AB36">
        <v>57.74</v>
      </c>
      <c r="AC36">
        <v>59.08</v>
      </c>
      <c r="AD36">
        <v>58.28</v>
      </c>
      <c r="AE36">
        <v>59.92</v>
      </c>
      <c r="AF36">
        <v>60.29</v>
      </c>
      <c r="AG36">
        <v>63.1</v>
      </c>
      <c r="AH36">
        <v>61.98</v>
      </c>
      <c r="AJ36">
        <f t="shared" si="6"/>
        <v>4.979674796747964E-2</v>
      </c>
      <c r="AK36">
        <f t="shared" si="7"/>
        <v>4.589942625717177E-2</v>
      </c>
      <c r="AL36">
        <f t="shared" si="8"/>
        <v>4.2206154363544614E-2</v>
      </c>
      <c r="AM36">
        <f t="shared" si="9"/>
        <v>5.4978723404255268E-2</v>
      </c>
      <c r="AN36">
        <f t="shared" si="10"/>
        <v>2.9126213592232963E-3</v>
      </c>
      <c r="AO36">
        <f t="shared" si="11"/>
        <v>3.334444814938313E-2</v>
      </c>
      <c r="AP36">
        <f t="shared" si="12"/>
        <v>7.8475726465982221E-2</v>
      </c>
      <c r="AQ36">
        <f t="shared" si="13"/>
        <v>6.8804966373512577E-2</v>
      </c>
      <c r="AR36">
        <f t="shared" si="14"/>
        <v>5.4978723404255268E-2</v>
      </c>
      <c r="AS36">
        <f t="shared" si="15"/>
        <v>4.731328151402496E-2</v>
      </c>
      <c r="AT36">
        <f t="shared" si="16"/>
        <v>4.7490282237620335E-2</v>
      </c>
      <c r="AU36">
        <f t="shared" si="17"/>
        <v>3.871292106586216E-2</v>
      </c>
      <c r="AV36">
        <f t="shared" si="18"/>
        <v>3.0766672210211114E-2</v>
      </c>
      <c r="AW36">
        <f t="shared" si="19"/>
        <v>6.1483130673060389E-2</v>
      </c>
      <c r="AX36">
        <f t="shared" si="20"/>
        <v>7.3432629026671192E-2</v>
      </c>
      <c r="AY36">
        <f t="shared" si="21"/>
        <v>4.9085985104942428E-2</v>
      </c>
      <c r="AZ36">
        <f t="shared" si="22"/>
        <v>6.3486616334934728E-2</v>
      </c>
      <c r="BA36">
        <f t="shared" si="23"/>
        <v>3.4379172229639439E-2</v>
      </c>
      <c r="BB36">
        <f t="shared" si="24"/>
        <v>2.8031182617349441E-2</v>
      </c>
      <c r="BC36">
        <f t="shared" si="25"/>
        <v>-1.7749603803486599E-2</v>
      </c>
      <c r="BF36">
        <f t="shared" si="26"/>
        <v>-4.1847282427475797E-2</v>
      </c>
      <c r="BG36">
        <f t="shared" si="78"/>
        <v>-3.317772590863613E-2</v>
      </c>
      <c r="BH36">
        <f t="shared" si="79"/>
        <v>-2.0506835611870573E-2</v>
      </c>
      <c r="BI36">
        <f t="shared" si="80"/>
        <v>-1.3337779259753204E-2</v>
      </c>
      <c r="BJ36">
        <f t="shared" si="81"/>
        <v>-1.3504501500500086E-2</v>
      </c>
      <c r="BK36">
        <f t="shared" si="82"/>
        <v>-5.1683894631543046E-3</v>
      </c>
      <c r="BL36">
        <f t="shared" si="83"/>
        <v>2.5008336112038294E-3</v>
      </c>
      <c r="BM36">
        <f t="shared" si="84"/>
        <v>-2.6508836278759527E-2</v>
      </c>
      <c r="BN36">
        <f t="shared" si="85"/>
        <v>-3.7345781927309023E-2</v>
      </c>
      <c r="BO36">
        <f t="shared" si="86"/>
        <v>-1.5005001667222384E-2</v>
      </c>
      <c r="BP36">
        <f t="shared" si="87"/>
        <v>-2.8342780926975588E-2</v>
      </c>
      <c r="BQ36">
        <f t="shared" si="88"/>
        <v>-1.0003334444814134E-3</v>
      </c>
      <c r="BR36">
        <f t="shared" si="89"/>
        <v>5.1683894631544226E-3</v>
      </c>
      <c r="BS36">
        <f t="shared" si="90"/>
        <v>5.2017339113037755E-2</v>
      </c>
      <c r="BT36">
        <f t="shared" si="91"/>
        <v>3.334444814938313E-2</v>
      </c>
      <c r="BW36">
        <f t="shared" si="41"/>
        <v>-1.2106944677988883E-2</v>
      </c>
      <c r="BX36">
        <f t="shared" si="70"/>
        <v>3.917941819404739E-2</v>
      </c>
      <c r="BY36">
        <f t="shared" si="71"/>
        <v>8.5757524802421055E-3</v>
      </c>
      <c r="BZ36">
        <f t="shared" si="72"/>
        <v>-3.3630401883302505E-2</v>
      </c>
      <c r="CA36">
        <f t="shared" si="73"/>
        <v>-2.4886497393643802E-2</v>
      </c>
      <c r="CB36">
        <f t="shared" si="74"/>
        <v>-1.2106944677988883E-2</v>
      </c>
      <c r="CC36">
        <f t="shared" si="75"/>
        <v>-4.8764082730788491E-3</v>
      </c>
      <c r="CD36">
        <f t="shared" si="76"/>
        <v>-5.0445602824953284E-3</v>
      </c>
      <c r="CE36">
        <f t="shared" si="77"/>
        <v>3.3630401883302983E-3</v>
      </c>
      <c r="CF36">
        <f t="shared" si="61"/>
        <v>1.109803262148989E-2</v>
      </c>
      <c r="CG36">
        <f t="shared" si="62"/>
        <v>-1.8160417016983326E-2</v>
      </c>
      <c r="CH36">
        <f t="shared" si="63"/>
        <v>-2.9090297629056617E-2</v>
      </c>
      <c r="CI36">
        <f t="shared" si="64"/>
        <v>-6.5579283672439984E-3</v>
      </c>
      <c r="CJ36">
        <f t="shared" si="65"/>
        <v>-2.0010089120564952E-2</v>
      </c>
      <c r="CK36">
        <f t="shared" si="66"/>
        <v>7.5668404237431118E-3</v>
      </c>
      <c r="CL36">
        <f t="shared" si="67"/>
        <v>1.3788464772154032E-2</v>
      </c>
      <c r="CM36">
        <f t="shared" si="68"/>
        <v>6.1039179418194089E-2</v>
      </c>
      <c r="CN36">
        <f t="shared" si="69"/>
        <v>4.2206154363544614E-2</v>
      </c>
      <c r="CQ36">
        <f t="shared" si="59"/>
        <v>8.4502281561602156E-3</v>
      </c>
      <c r="CR36">
        <f t="shared" si="92"/>
        <v>1.622443805982763E-2</v>
      </c>
      <c r="CS36">
        <f t="shared" si="93"/>
        <v>-1.3182355923609956E-2</v>
      </c>
      <c r="CT36">
        <f t="shared" si="94"/>
        <v>-2.4167652526618212E-2</v>
      </c>
      <c r="CU36">
        <f t="shared" si="95"/>
        <v>-1.5210410681088964E-3</v>
      </c>
      <c r="CV36">
        <f t="shared" si="96"/>
        <v>-1.5041406117965193E-2</v>
      </c>
      <c r="CW36">
        <f t="shared" si="97"/>
        <v>1.2675342234240324E-2</v>
      </c>
      <c r="CX36">
        <f t="shared" si="98"/>
        <v>1.8928511069798842E-2</v>
      </c>
      <c r="CY36">
        <f t="shared" si="99"/>
        <v>6.6418793307419288E-2</v>
      </c>
      <c r="CZ36">
        <f t="shared" si="100"/>
        <v>4.7490282237620335E-2</v>
      </c>
    </row>
    <row r="37" spans="1:104" x14ac:dyDescent="0.25">
      <c r="A37">
        <v>13</v>
      </c>
      <c r="B37" s="6"/>
      <c r="H37" s="32">
        <v>19</v>
      </c>
      <c r="I37" s="33">
        <v>2.3632223397439357E-2</v>
      </c>
      <c r="M37">
        <f t="shared" si="5"/>
        <v>8.0987937966685894E-2</v>
      </c>
      <c r="N37">
        <v>52.23</v>
      </c>
      <c r="O37">
        <v>56.46</v>
      </c>
      <c r="P37">
        <v>56.76</v>
      </c>
      <c r="Q37">
        <v>56.34</v>
      </c>
      <c r="R37">
        <v>56.6</v>
      </c>
      <c r="S37">
        <v>56.53</v>
      </c>
      <c r="T37">
        <v>56.51</v>
      </c>
      <c r="U37">
        <v>57.61</v>
      </c>
      <c r="V37">
        <v>57.55</v>
      </c>
      <c r="W37">
        <v>57.6</v>
      </c>
      <c r="X37">
        <v>58.05</v>
      </c>
      <c r="Y37">
        <v>58.27</v>
      </c>
      <c r="Z37">
        <v>58.35</v>
      </c>
      <c r="AA37">
        <v>58.2</v>
      </c>
      <c r="AB37">
        <v>57.89</v>
      </c>
      <c r="AC37">
        <v>57.81</v>
      </c>
      <c r="AD37">
        <v>57.96</v>
      </c>
      <c r="AE37">
        <v>58.25</v>
      </c>
      <c r="AF37">
        <v>58.35</v>
      </c>
      <c r="AG37">
        <v>57.9</v>
      </c>
      <c r="AH37">
        <v>58.22</v>
      </c>
      <c r="AJ37">
        <f t="shared" si="6"/>
        <v>0.11468504690790737</v>
      </c>
      <c r="AK37">
        <f t="shared" si="7"/>
        <v>3.1172511512575239E-2</v>
      </c>
      <c r="AL37">
        <f t="shared" si="8"/>
        <v>2.5722339675828064E-2</v>
      </c>
      <c r="AM37">
        <f t="shared" si="9"/>
        <v>3.3368832090876738E-2</v>
      </c>
      <c r="AN37">
        <f t="shared" si="10"/>
        <v>2.8621908127208436E-2</v>
      </c>
      <c r="AO37">
        <f t="shared" si="11"/>
        <v>2.9895630638598934E-2</v>
      </c>
      <c r="AP37">
        <f t="shared" si="12"/>
        <v>3.0260130950274303E-2</v>
      </c>
      <c r="AQ37">
        <f t="shared" si="13"/>
        <v>1.058843950703002E-2</v>
      </c>
      <c r="AR37">
        <f t="shared" si="14"/>
        <v>1.1642050390964409E-2</v>
      </c>
      <c r="AS37">
        <f t="shared" si="15"/>
        <v>1.0763888888888844E-2</v>
      </c>
      <c r="AT37">
        <f t="shared" si="16"/>
        <v>2.9285099052541209E-3</v>
      </c>
      <c r="AU37">
        <f t="shared" si="17"/>
        <v>-8.5807448086501221E-4</v>
      </c>
      <c r="AV37">
        <f t="shared" si="18"/>
        <v>-2.2279348757498294E-3</v>
      </c>
      <c r="AW37">
        <f t="shared" si="19"/>
        <v>3.4364261168378041E-4</v>
      </c>
      <c r="AX37">
        <f t="shared" si="20"/>
        <v>5.700466401796481E-3</v>
      </c>
      <c r="AY37">
        <f t="shared" si="21"/>
        <v>7.0921985815602245E-3</v>
      </c>
      <c r="AZ37">
        <f t="shared" si="22"/>
        <v>4.4858523119392342E-3</v>
      </c>
      <c r="BA37">
        <f t="shared" si="23"/>
        <v>-5.1502145922748736E-4</v>
      </c>
      <c r="BB37">
        <f t="shared" si="24"/>
        <v>-2.2279348757498294E-3</v>
      </c>
      <c r="BC37">
        <f t="shared" si="25"/>
        <v>5.5267702936096768E-3</v>
      </c>
      <c r="BF37">
        <f t="shared" si="26"/>
        <v>-3.5379444542726207E-4</v>
      </c>
      <c r="BG37">
        <f t="shared" si="78"/>
        <v>1.9104900053069137E-2</v>
      </c>
      <c r="BH37">
        <f t="shared" si="79"/>
        <v>1.8043516716787476E-2</v>
      </c>
      <c r="BI37">
        <f t="shared" si="80"/>
        <v>1.8928002830355568E-2</v>
      </c>
      <c r="BJ37">
        <f t="shared" si="81"/>
        <v>2.6888377852467647E-2</v>
      </c>
      <c r="BK37">
        <f t="shared" si="82"/>
        <v>3.0780116752167026E-2</v>
      </c>
      <c r="BL37">
        <f t="shared" si="83"/>
        <v>3.2195294533875825E-2</v>
      </c>
      <c r="BM37">
        <f t="shared" si="84"/>
        <v>2.9541836193171796E-2</v>
      </c>
      <c r="BN37">
        <f t="shared" si="85"/>
        <v>2.4058022289050053E-2</v>
      </c>
      <c r="BO37">
        <f t="shared" si="86"/>
        <v>2.2642844507341255E-2</v>
      </c>
      <c r="BP37">
        <f t="shared" si="87"/>
        <v>2.529630284804528E-2</v>
      </c>
      <c r="BQ37">
        <f t="shared" si="88"/>
        <v>3.0426322306739764E-2</v>
      </c>
      <c r="BR37">
        <f t="shared" si="89"/>
        <v>3.2195294533875825E-2</v>
      </c>
      <c r="BS37">
        <f t="shared" si="90"/>
        <v>2.4234919511763618E-2</v>
      </c>
      <c r="BT37">
        <f t="shared" si="91"/>
        <v>2.9895630638598934E-2</v>
      </c>
      <c r="BW37">
        <f t="shared" si="41"/>
        <v>-7.3995771670189326E-3</v>
      </c>
      <c r="BX37">
        <f t="shared" si="70"/>
        <v>-2.8188865398167122E-3</v>
      </c>
      <c r="BY37">
        <f t="shared" si="71"/>
        <v>-4.0521494009865553E-3</v>
      </c>
      <c r="BZ37">
        <f t="shared" si="72"/>
        <v>-4.4045102184637067E-3</v>
      </c>
      <c r="CA37">
        <f t="shared" si="73"/>
        <v>1.4975334742776628E-2</v>
      </c>
      <c r="CB37">
        <f t="shared" si="74"/>
        <v>1.3918252290345299E-2</v>
      </c>
      <c r="CC37">
        <f t="shared" si="75"/>
        <v>1.4799154334038115E-2</v>
      </c>
      <c r="CD37">
        <f t="shared" si="76"/>
        <v>2.2727272727272714E-2</v>
      </c>
      <c r="CE37">
        <f t="shared" si="77"/>
        <v>2.660324171952088E-2</v>
      </c>
      <c r="CF37">
        <f t="shared" si="61"/>
        <v>2.8012684989429236E-2</v>
      </c>
      <c r="CG37">
        <f t="shared" si="62"/>
        <v>2.5369978858351037E-2</v>
      </c>
      <c r="CH37">
        <f t="shared" si="63"/>
        <v>1.9908386187456002E-2</v>
      </c>
      <c r="CI37">
        <f t="shared" si="64"/>
        <v>1.8498942917547643E-2</v>
      </c>
      <c r="CJ37">
        <f t="shared" si="65"/>
        <v>2.1141649048625845E-2</v>
      </c>
      <c r="CK37">
        <f t="shared" si="66"/>
        <v>2.6250880902043729E-2</v>
      </c>
      <c r="CL37">
        <f t="shared" si="67"/>
        <v>2.8012684989429236E-2</v>
      </c>
      <c r="CM37">
        <f t="shared" si="68"/>
        <v>2.0084566596194516E-2</v>
      </c>
      <c r="CN37">
        <f t="shared" si="69"/>
        <v>2.5722339675828064E-2</v>
      </c>
      <c r="CQ37">
        <f t="shared" si="59"/>
        <v>3.7898363479759857E-3</v>
      </c>
      <c r="CR37">
        <f t="shared" si="92"/>
        <v>5.1679586563308233E-3</v>
      </c>
      <c r="CS37">
        <f t="shared" si="93"/>
        <v>2.5839793281654728E-3</v>
      </c>
      <c r="CT37">
        <f t="shared" si="94"/>
        <v>-2.7562446167096744E-3</v>
      </c>
      <c r="CU37">
        <f t="shared" si="95"/>
        <v>-4.1343669250645115E-3</v>
      </c>
      <c r="CV37">
        <f t="shared" si="96"/>
        <v>-1.5503875968991613E-3</v>
      </c>
      <c r="CW37">
        <f t="shared" si="97"/>
        <v>3.4453057708872152E-3</v>
      </c>
      <c r="CX37">
        <f t="shared" si="98"/>
        <v>5.1679586563308233E-3</v>
      </c>
      <c r="CY37">
        <f t="shared" si="99"/>
        <v>-2.5839793281653505E-3</v>
      </c>
      <c r="CZ37">
        <f t="shared" si="100"/>
        <v>2.9285099052541209E-3</v>
      </c>
    </row>
    <row r="38" spans="1:104" x14ac:dyDescent="0.25">
      <c r="A38">
        <v>14</v>
      </c>
      <c r="B38" s="6"/>
      <c r="H38">
        <v>20</v>
      </c>
      <c r="I38" s="6">
        <v>2.2823394354771362E-2</v>
      </c>
      <c r="M38">
        <f t="shared" si="5"/>
        <v>3.1144211238997865E-2</v>
      </c>
      <c r="N38">
        <v>44.31</v>
      </c>
      <c r="O38">
        <v>45.69</v>
      </c>
      <c r="P38">
        <v>45.4</v>
      </c>
      <c r="Q38">
        <v>47.76</v>
      </c>
      <c r="R38">
        <v>46.88</v>
      </c>
      <c r="S38">
        <v>48.22</v>
      </c>
      <c r="T38">
        <v>47.11</v>
      </c>
      <c r="U38">
        <v>47.97</v>
      </c>
      <c r="V38">
        <v>47.25</v>
      </c>
      <c r="W38">
        <v>48.72</v>
      </c>
      <c r="X38">
        <v>48.99</v>
      </c>
      <c r="Y38">
        <v>48.11</v>
      </c>
      <c r="Z38">
        <v>46.65</v>
      </c>
      <c r="AA38">
        <v>47.39</v>
      </c>
      <c r="AB38">
        <v>47.09</v>
      </c>
      <c r="AC38">
        <v>48.11</v>
      </c>
      <c r="AD38">
        <v>48.83</v>
      </c>
      <c r="AE38">
        <v>48</v>
      </c>
      <c r="AF38">
        <v>47.39</v>
      </c>
      <c r="AG38">
        <v>47.03</v>
      </c>
      <c r="AH38">
        <v>46.54</v>
      </c>
      <c r="AJ38">
        <f t="shared" si="6"/>
        <v>5.0327239900699546E-2</v>
      </c>
      <c r="AK38">
        <f t="shared" si="7"/>
        <v>1.8603633180126974E-2</v>
      </c>
      <c r="AL38">
        <f t="shared" si="8"/>
        <v>2.5110132158590322E-2</v>
      </c>
      <c r="AM38">
        <f t="shared" si="9"/>
        <v>-2.554438860971522E-2</v>
      </c>
      <c r="AN38">
        <f t="shared" si="10"/>
        <v>-7.2525597269625297E-3</v>
      </c>
      <c r="AO38">
        <f t="shared" si="11"/>
        <v>-3.484031522189962E-2</v>
      </c>
      <c r="AP38">
        <f t="shared" si="12"/>
        <v>-1.2099341965612402E-2</v>
      </c>
      <c r="AQ38">
        <f t="shared" si="13"/>
        <v>-2.9810298102981025E-2</v>
      </c>
      <c r="AR38">
        <f t="shared" si="14"/>
        <v>-1.5026455026455044E-2</v>
      </c>
      <c r="AS38">
        <f t="shared" si="15"/>
        <v>-4.4745484400656808E-2</v>
      </c>
      <c r="AT38">
        <f t="shared" si="16"/>
        <v>-5.0010206164523431E-2</v>
      </c>
      <c r="AU38">
        <f t="shared" si="17"/>
        <v>-3.2633548118894205E-2</v>
      </c>
      <c r="AV38">
        <f t="shared" si="18"/>
        <v>-2.3579849946409313E-3</v>
      </c>
      <c r="AW38">
        <f t="shared" si="19"/>
        <v>-1.7936273475416785E-2</v>
      </c>
      <c r="AX38">
        <f t="shared" si="20"/>
        <v>-1.1679762157570699E-2</v>
      </c>
      <c r="AY38">
        <f t="shared" si="21"/>
        <v>-3.2633548118894205E-2</v>
      </c>
      <c r="AZ38">
        <f t="shared" si="22"/>
        <v>-4.6897399139873015E-2</v>
      </c>
      <c r="BA38">
        <f t="shared" si="23"/>
        <v>-3.0416666666666686E-2</v>
      </c>
      <c r="BB38">
        <f t="shared" si="24"/>
        <v>-1.7936273475416785E-2</v>
      </c>
      <c r="BC38">
        <f t="shared" si="25"/>
        <v>-1.041888156495858E-2</v>
      </c>
      <c r="BF38">
        <f t="shared" si="26"/>
        <v>-2.3019493985897956E-2</v>
      </c>
      <c r="BG38">
        <f t="shared" si="78"/>
        <v>-5.1845707175445874E-3</v>
      </c>
      <c r="BH38">
        <f t="shared" si="79"/>
        <v>-2.0116134384072976E-2</v>
      </c>
      <c r="BI38">
        <f t="shared" si="80"/>
        <v>1.0369141435089175E-2</v>
      </c>
      <c r="BJ38">
        <f t="shared" si="81"/>
        <v>1.5968477810037393E-2</v>
      </c>
      <c r="BK38">
        <f t="shared" si="82"/>
        <v>-2.2812111157196066E-3</v>
      </c>
      <c r="BL38">
        <f t="shared" si="83"/>
        <v>-3.2559104106180015E-2</v>
      </c>
      <c r="BM38">
        <f t="shared" si="84"/>
        <v>-1.7212774782247996E-2</v>
      </c>
      <c r="BN38">
        <f t="shared" si="85"/>
        <v>-2.3434259643301442E-2</v>
      </c>
      <c r="BO38">
        <f t="shared" si="86"/>
        <v>-2.2812111157196066E-3</v>
      </c>
      <c r="BP38">
        <f t="shared" si="87"/>
        <v>1.2650352550808782E-2</v>
      </c>
      <c r="BQ38">
        <f t="shared" si="88"/>
        <v>-4.5624222314392133E-3</v>
      </c>
      <c r="BR38">
        <f t="shared" si="89"/>
        <v>-1.7212774782247996E-2</v>
      </c>
      <c r="BS38">
        <f t="shared" si="90"/>
        <v>-2.4678556615512191E-2</v>
      </c>
      <c r="BT38">
        <f t="shared" si="91"/>
        <v>-3.484031522189962E-2</v>
      </c>
      <c r="BW38">
        <f t="shared" si="41"/>
        <v>5.198237885462554E-2</v>
      </c>
      <c r="BX38">
        <f t="shared" si="70"/>
        <v>3.2599118942731369E-2</v>
      </c>
      <c r="BY38">
        <f t="shared" si="71"/>
        <v>6.2114537444933927E-2</v>
      </c>
      <c r="BZ38">
        <f t="shared" si="72"/>
        <v>3.7665198237885479E-2</v>
      </c>
      <c r="CA38">
        <f t="shared" si="73"/>
        <v>5.6607929515418508E-2</v>
      </c>
      <c r="CB38">
        <f t="shared" si="74"/>
        <v>4.0748898678414129E-2</v>
      </c>
      <c r="CC38">
        <f t="shared" si="75"/>
        <v>7.312775330396476E-2</v>
      </c>
      <c r="CD38">
        <f t="shared" si="76"/>
        <v>7.9074889867841489E-2</v>
      </c>
      <c r="CE38">
        <f t="shared" si="77"/>
        <v>5.9691629955947158E-2</v>
      </c>
      <c r="CF38">
        <f t="shared" si="61"/>
        <v>2.7533039647577095E-2</v>
      </c>
      <c r="CG38">
        <f t="shared" si="62"/>
        <v>4.3832599118942779E-2</v>
      </c>
      <c r="CH38">
        <f t="shared" si="63"/>
        <v>3.7224669603524337E-2</v>
      </c>
      <c r="CI38">
        <f t="shared" si="64"/>
        <v>5.9691629955947158E-2</v>
      </c>
      <c r="CJ38">
        <f t="shared" si="65"/>
        <v>7.5550660792951543E-2</v>
      </c>
      <c r="CK38">
        <f t="shared" si="66"/>
        <v>5.7268722466960388E-2</v>
      </c>
      <c r="CL38">
        <f t="shared" si="67"/>
        <v>4.3832599118942779E-2</v>
      </c>
      <c r="CM38">
        <f t="shared" si="68"/>
        <v>3.5903083700440583E-2</v>
      </c>
      <c r="CN38">
        <f t="shared" si="69"/>
        <v>2.5110132158590322E-2</v>
      </c>
      <c r="CQ38">
        <f t="shared" si="59"/>
        <v>-1.7962849561134978E-2</v>
      </c>
      <c r="CR38">
        <f t="shared" si="92"/>
        <v>-4.7764849969381573E-2</v>
      </c>
      <c r="CS38">
        <f t="shared" si="93"/>
        <v>-3.2659726474790804E-2</v>
      </c>
      <c r="CT38">
        <f t="shared" si="94"/>
        <v>-3.8783425188814016E-2</v>
      </c>
      <c r="CU38">
        <f t="shared" si="95"/>
        <v>-1.7962849561134978E-2</v>
      </c>
      <c r="CV38">
        <f t="shared" si="96"/>
        <v>-3.2659726474791526E-3</v>
      </c>
      <c r="CW38">
        <f t="shared" si="97"/>
        <v>-2.0208205756276829E-2</v>
      </c>
      <c r="CX38">
        <f t="shared" si="98"/>
        <v>-3.2659726474790804E-2</v>
      </c>
      <c r="CY38">
        <f t="shared" si="99"/>
        <v>-4.0008164931618712E-2</v>
      </c>
      <c r="CZ38">
        <f t="shared" si="100"/>
        <v>-5.0010206164523431E-2</v>
      </c>
    </row>
    <row r="39" spans="1:104" x14ac:dyDescent="0.25">
      <c r="A39">
        <v>15</v>
      </c>
      <c r="B39" s="6"/>
      <c r="M39">
        <f t="shared" si="5"/>
        <v>7.3760580411124474E-2</v>
      </c>
      <c r="N39">
        <v>41.35</v>
      </c>
      <c r="O39">
        <v>44.4</v>
      </c>
      <c r="P39">
        <v>44.37</v>
      </c>
      <c r="Q39">
        <v>45.49</v>
      </c>
      <c r="R39">
        <v>46.71</v>
      </c>
      <c r="S39">
        <v>47.1</v>
      </c>
      <c r="T39">
        <v>46.34</v>
      </c>
      <c r="U39">
        <v>46.7</v>
      </c>
      <c r="V39">
        <v>46.78</v>
      </c>
      <c r="W39">
        <v>46.7</v>
      </c>
      <c r="X39">
        <v>46.3</v>
      </c>
      <c r="Y39">
        <v>45.58</v>
      </c>
      <c r="Z39">
        <v>45.75</v>
      </c>
      <c r="AA39">
        <v>45.86</v>
      </c>
      <c r="AB39">
        <v>45.46</v>
      </c>
      <c r="AC39">
        <v>45.65</v>
      </c>
      <c r="AD39">
        <v>44.63</v>
      </c>
      <c r="AE39">
        <v>44.62</v>
      </c>
      <c r="AF39">
        <v>44.94</v>
      </c>
      <c r="AG39">
        <v>44.65</v>
      </c>
      <c r="AH39">
        <v>44.75</v>
      </c>
      <c r="AJ39">
        <f t="shared" si="6"/>
        <v>8.2224909310761748E-2</v>
      </c>
      <c r="AK39">
        <f t="shared" si="7"/>
        <v>7.8828828828829151E-3</v>
      </c>
      <c r="AL39">
        <f t="shared" si="8"/>
        <v>8.5643452783412798E-3</v>
      </c>
      <c r="AM39">
        <f t="shared" si="9"/>
        <v>-1.6267311497032359E-2</v>
      </c>
      <c r="AN39">
        <f t="shared" si="10"/>
        <v>-4.196103618068938E-2</v>
      </c>
      <c r="AO39">
        <f t="shared" si="11"/>
        <v>-4.9893842887473491E-2</v>
      </c>
      <c r="AP39">
        <f t="shared" si="12"/>
        <v>-3.4311609840310821E-2</v>
      </c>
      <c r="AQ39">
        <f t="shared" si="13"/>
        <v>-4.1755888650963656E-2</v>
      </c>
      <c r="AR39">
        <f t="shared" si="14"/>
        <v>-4.3394613082513918E-2</v>
      </c>
      <c r="AS39">
        <f t="shared" si="15"/>
        <v>-4.1755888650963656E-2</v>
      </c>
      <c r="AT39">
        <f t="shared" si="16"/>
        <v>-3.34773218142548E-2</v>
      </c>
      <c r="AU39">
        <f t="shared" si="17"/>
        <v>-1.8209741114523878E-2</v>
      </c>
      <c r="AV39">
        <f t="shared" si="18"/>
        <v>-2.185792349726776E-2</v>
      </c>
      <c r="AW39">
        <f t="shared" si="19"/>
        <v>-2.4204099433057118E-2</v>
      </c>
      <c r="AX39">
        <f t="shared" si="20"/>
        <v>-1.5618125824901029E-2</v>
      </c>
      <c r="AY39">
        <f t="shared" si="21"/>
        <v>-1.9715224534501613E-2</v>
      </c>
      <c r="AZ39">
        <f t="shared" si="22"/>
        <v>2.6887743670176438E-3</v>
      </c>
      <c r="BA39">
        <f t="shared" si="23"/>
        <v>2.9134917077544278E-3</v>
      </c>
      <c r="BB39">
        <f t="shared" si="24"/>
        <v>-4.2278593680462337E-3</v>
      </c>
      <c r="BC39">
        <f t="shared" si="25"/>
        <v>2.2396416573348585E-3</v>
      </c>
      <c r="BF39">
        <f t="shared" si="26"/>
        <v>-1.6135881104033929E-2</v>
      </c>
      <c r="BG39">
        <f t="shared" si="78"/>
        <v>-8.4925690021231126E-3</v>
      </c>
      <c r="BH39">
        <f t="shared" si="79"/>
        <v>-6.7940552016985192E-3</v>
      </c>
      <c r="BI39">
        <f t="shared" si="80"/>
        <v>-8.4925690021231126E-3</v>
      </c>
      <c r="BJ39">
        <f t="shared" si="81"/>
        <v>-1.6985138004246374E-2</v>
      </c>
      <c r="BK39">
        <f t="shared" si="82"/>
        <v>-3.2271762208068003E-2</v>
      </c>
      <c r="BL39">
        <f t="shared" si="83"/>
        <v>-2.8662420382165633E-2</v>
      </c>
      <c r="BM39">
        <f t="shared" si="84"/>
        <v>-2.6326963906581784E-2</v>
      </c>
      <c r="BN39">
        <f t="shared" si="85"/>
        <v>-3.4819532908704896E-2</v>
      </c>
      <c r="BO39">
        <f t="shared" si="86"/>
        <v>-3.078556263269645E-2</v>
      </c>
      <c r="BP39">
        <f t="shared" si="87"/>
        <v>-5.2441613588110378E-2</v>
      </c>
      <c r="BQ39">
        <f t="shared" si="88"/>
        <v>-5.2653927813163567E-2</v>
      </c>
      <c r="BR39">
        <f t="shared" si="89"/>
        <v>-4.5859872611465048E-2</v>
      </c>
      <c r="BS39">
        <f t="shared" si="90"/>
        <v>-5.2016985138004304E-2</v>
      </c>
      <c r="BT39">
        <f t="shared" si="91"/>
        <v>-4.9893842887473491E-2</v>
      </c>
      <c r="BW39">
        <f t="shared" si="41"/>
        <v>2.5242280820374229E-2</v>
      </c>
      <c r="BX39">
        <f t="shared" si="70"/>
        <v>5.2738336713996026E-2</v>
      </c>
      <c r="BY39">
        <f t="shared" si="71"/>
        <v>6.152805949966203E-2</v>
      </c>
      <c r="BZ39">
        <f t="shared" si="72"/>
        <v>4.4399368942979626E-2</v>
      </c>
      <c r="CA39">
        <f t="shared" si="73"/>
        <v>5.2512959206671296E-2</v>
      </c>
      <c r="CB39">
        <f t="shared" si="74"/>
        <v>5.4315979265269411E-2</v>
      </c>
      <c r="CC39">
        <f t="shared" si="75"/>
        <v>5.2512959206671296E-2</v>
      </c>
      <c r="CD39">
        <f t="shared" si="76"/>
        <v>4.3497858913680409E-2</v>
      </c>
      <c r="CE39">
        <f t="shared" si="77"/>
        <v>2.7270678386297067E-2</v>
      </c>
      <c r="CF39">
        <f t="shared" si="61"/>
        <v>3.1102096010818179E-2</v>
      </c>
      <c r="CG39">
        <f t="shared" si="62"/>
        <v>3.3581248591390625E-2</v>
      </c>
      <c r="CH39">
        <f t="shared" si="63"/>
        <v>2.4566148298399898E-2</v>
      </c>
      <c r="CI39">
        <f t="shared" si="64"/>
        <v>2.8848320937570459E-2</v>
      </c>
      <c r="CJ39">
        <f t="shared" si="65"/>
        <v>5.8598151904441093E-3</v>
      </c>
      <c r="CK39">
        <f t="shared" si="66"/>
        <v>5.6344376831192252E-3</v>
      </c>
      <c r="CL39">
        <f t="shared" si="67"/>
        <v>1.2846517917511839E-2</v>
      </c>
      <c r="CM39">
        <f t="shared" si="68"/>
        <v>6.3105702050935573E-3</v>
      </c>
      <c r="CN39">
        <f t="shared" si="69"/>
        <v>8.5643452783412798E-3</v>
      </c>
      <c r="CQ39">
        <f t="shared" si="59"/>
        <v>-1.5550755939524815E-2</v>
      </c>
      <c r="CR39">
        <f t="shared" si="92"/>
        <v>-1.1879049676025858E-2</v>
      </c>
      <c r="CS39">
        <f t="shared" si="93"/>
        <v>-9.5032397408206862E-3</v>
      </c>
      <c r="CT39">
        <f t="shared" si="94"/>
        <v>-1.8142548596112234E-2</v>
      </c>
      <c r="CU39">
        <f t="shared" si="95"/>
        <v>-1.4038876889848782E-2</v>
      </c>
      <c r="CV39">
        <f t="shared" si="96"/>
        <v>-3.6069114470842219E-2</v>
      </c>
      <c r="CW39">
        <f t="shared" si="97"/>
        <v>-3.628509719222462E-2</v>
      </c>
      <c r="CX39">
        <f t="shared" si="98"/>
        <v>-2.937365010799135E-2</v>
      </c>
      <c r="CY39">
        <f t="shared" si="99"/>
        <v>-3.5637149028077728E-2</v>
      </c>
      <c r="CZ39">
        <f t="shared" si="100"/>
        <v>-3.34773218142548E-2</v>
      </c>
    </row>
    <row r="40" spans="1:104" x14ac:dyDescent="0.25">
      <c r="A40">
        <v>16</v>
      </c>
      <c r="B40" s="6"/>
      <c r="M40">
        <f t="shared" si="5"/>
        <v>9.2750284104176697E-2</v>
      </c>
      <c r="N40">
        <v>64.236999999999995</v>
      </c>
      <c r="O40">
        <v>70.194999999999993</v>
      </c>
      <c r="P40">
        <v>72.126000000000005</v>
      </c>
      <c r="Q40">
        <v>71.849000000000004</v>
      </c>
      <c r="R40">
        <v>71.59</v>
      </c>
      <c r="S40">
        <v>68.587999999999994</v>
      </c>
      <c r="T40">
        <v>69.335999999999999</v>
      </c>
      <c r="U40">
        <v>69.046000000000006</v>
      </c>
      <c r="V40">
        <v>70.536000000000001</v>
      </c>
      <c r="W40">
        <v>69.599999999999994</v>
      </c>
      <c r="X40">
        <v>68.605000000000004</v>
      </c>
      <c r="Y40">
        <v>68.638999999999996</v>
      </c>
      <c r="Z40">
        <v>65.197000000000003</v>
      </c>
      <c r="AA40">
        <v>66.72</v>
      </c>
      <c r="AB40">
        <v>65.582999999999998</v>
      </c>
      <c r="AC40">
        <v>64.629000000000005</v>
      </c>
      <c r="AD40">
        <v>64.855999999999995</v>
      </c>
      <c r="AE40">
        <v>65.293999999999997</v>
      </c>
      <c r="AF40">
        <v>66.924000000000007</v>
      </c>
      <c r="AG40">
        <v>66.682000000000002</v>
      </c>
      <c r="AH40">
        <v>67.808999999999997</v>
      </c>
      <c r="AJ40">
        <f t="shared" si="6"/>
        <v>5.5606581876488675E-2</v>
      </c>
      <c r="AK40">
        <f t="shared" si="7"/>
        <v>-3.3991025001780695E-2</v>
      </c>
      <c r="AL40">
        <f t="shared" si="8"/>
        <v>-5.9853589551618097E-2</v>
      </c>
      <c r="AM40">
        <f t="shared" si="9"/>
        <v>-5.6229035894723743E-2</v>
      </c>
      <c r="AN40">
        <f t="shared" si="10"/>
        <v>-5.2814638916049809E-2</v>
      </c>
      <c r="AO40">
        <f t="shared" si="11"/>
        <v>-1.1357671895958425E-2</v>
      </c>
      <c r="AP40">
        <f t="shared" si="12"/>
        <v>-2.2023191415714797E-2</v>
      </c>
      <c r="AQ40">
        <f t="shared" si="13"/>
        <v>-1.7915592503548489E-2</v>
      </c>
      <c r="AR40">
        <f t="shared" si="14"/>
        <v>-3.8661109220823463E-2</v>
      </c>
      <c r="AS40">
        <f t="shared" si="15"/>
        <v>-2.5732758620689612E-2</v>
      </c>
      <c r="AT40">
        <f t="shared" si="16"/>
        <v>-1.1602652867866867E-2</v>
      </c>
      <c r="AU40">
        <f t="shared" si="17"/>
        <v>-1.2092250761229014E-2</v>
      </c>
      <c r="AV40">
        <f t="shared" si="18"/>
        <v>4.0063193091706591E-2</v>
      </c>
      <c r="AW40">
        <f t="shared" si="19"/>
        <v>1.6321942446043146E-2</v>
      </c>
      <c r="AX40">
        <f t="shared" si="20"/>
        <v>3.3941722702529604E-2</v>
      </c>
      <c r="AY40">
        <f t="shared" si="21"/>
        <v>4.9203917745903422E-2</v>
      </c>
      <c r="AZ40">
        <f t="shared" si="22"/>
        <v>4.5531639324041001E-2</v>
      </c>
      <c r="BA40">
        <f t="shared" si="23"/>
        <v>3.8518087419977344E-2</v>
      </c>
      <c r="BB40">
        <f t="shared" si="24"/>
        <v>1.3223955531647702E-2</v>
      </c>
      <c r="BC40">
        <f t="shared" si="25"/>
        <v>1.6901112744068792E-2</v>
      </c>
      <c r="BF40">
        <f t="shared" si="26"/>
        <v>1.090569778970089E-2</v>
      </c>
      <c r="BG40">
        <f t="shared" si="78"/>
        <v>6.6775529247100462E-3</v>
      </c>
      <c r="BH40">
        <f t="shared" si="79"/>
        <v>2.8401469644835944E-2</v>
      </c>
      <c r="BI40">
        <f t="shared" si="80"/>
        <v>1.4754767597830532E-2</v>
      </c>
      <c r="BJ40">
        <f t="shared" si="81"/>
        <v>2.478567679478935E-4</v>
      </c>
      <c r="BK40">
        <f t="shared" si="82"/>
        <v>7.4357030384326612E-4</v>
      </c>
      <c r="BL40">
        <f t="shared" si="83"/>
        <v>-4.9440135300635554E-2</v>
      </c>
      <c r="BM40">
        <f t="shared" si="84"/>
        <v>-2.7235084854493427E-2</v>
      </c>
      <c r="BN40">
        <f t="shared" si="85"/>
        <v>-4.3812328687233858E-2</v>
      </c>
      <c r="BO40">
        <f t="shared" si="86"/>
        <v>-5.7721467312066094E-2</v>
      </c>
      <c r="BP40">
        <f t="shared" si="87"/>
        <v>-5.441185046946987E-2</v>
      </c>
      <c r="BQ40">
        <f t="shared" si="88"/>
        <v>-4.802589374234556E-2</v>
      </c>
      <c r="BR40">
        <f t="shared" si="89"/>
        <v>-2.4260803639120362E-2</v>
      </c>
      <c r="BS40">
        <f t="shared" si="90"/>
        <v>-2.7789117629905987E-2</v>
      </c>
      <c r="BT40">
        <f t="shared" si="91"/>
        <v>-1.1357671895958425E-2</v>
      </c>
      <c r="BW40">
        <f t="shared" si="41"/>
        <v>-3.8405013448687161E-3</v>
      </c>
      <c r="BX40">
        <f t="shared" si="70"/>
        <v>-7.4314394254499259E-3</v>
      </c>
      <c r="BY40">
        <f t="shared" si="71"/>
        <v>-4.9053046058287038E-2</v>
      </c>
      <c r="BZ40">
        <f t="shared" si="72"/>
        <v>-3.8682305964562104E-2</v>
      </c>
      <c r="CA40">
        <f t="shared" si="73"/>
        <v>-4.270304744474944E-2</v>
      </c>
      <c r="CB40">
        <f t="shared" si="74"/>
        <v>-2.2044755012062271E-2</v>
      </c>
      <c r="CC40">
        <f t="shared" si="75"/>
        <v>-3.5022044755012208E-2</v>
      </c>
      <c r="CD40">
        <f t="shared" si="76"/>
        <v>-4.8817347419793149E-2</v>
      </c>
      <c r="CE40">
        <f t="shared" si="77"/>
        <v>-4.8345950142805766E-2</v>
      </c>
      <c r="CF40">
        <f t="shared" si="61"/>
        <v>-9.6067992124892573E-2</v>
      </c>
      <c r="CG40">
        <f t="shared" si="62"/>
        <v>-7.4952167041011639E-2</v>
      </c>
      <c r="CH40">
        <f t="shared" si="63"/>
        <v>-9.0716246568505202E-2</v>
      </c>
      <c r="CI40">
        <f t="shared" si="64"/>
        <v>-0.10394309957574244</v>
      </c>
      <c r="CJ40">
        <f t="shared" si="65"/>
        <v>-0.10079582952056138</v>
      </c>
      <c r="CK40">
        <f t="shared" si="66"/>
        <v>-9.4723123422898917E-2</v>
      </c>
      <c r="CL40">
        <f t="shared" si="67"/>
        <v>-7.2123783379086565E-2</v>
      </c>
      <c r="CM40">
        <f t="shared" si="68"/>
        <v>-7.5479022821174094E-2</v>
      </c>
      <c r="CN40">
        <f t="shared" si="69"/>
        <v>-5.9853589551618097E-2</v>
      </c>
      <c r="CQ40">
        <f t="shared" si="59"/>
        <v>4.9559070038614986E-4</v>
      </c>
      <c r="CR40">
        <f t="shared" si="92"/>
        <v>-4.9675679615188414E-2</v>
      </c>
      <c r="CS40">
        <f t="shared" si="93"/>
        <v>-2.7476131477297647E-2</v>
      </c>
      <c r="CT40">
        <f t="shared" si="94"/>
        <v>-4.4049267546097302E-2</v>
      </c>
      <c r="CU40">
        <f t="shared" si="95"/>
        <v>-5.7954959551053113E-2</v>
      </c>
      <c r="CV40">
        <f t="shared" si="96"/>
        <v>-5.4646162816121412E-2</v>
      </c>
      <c r="CW40">
        <f t="shared" si="97"/>
        <v>-4.8261788499380613E-2</v>
      </c>
      <c r="CX40">
        <f t="shared" si="98"/>
        <v>-2.4502587274979917E-2</v>
      </c>
      <c r="CY40">
        <f t="shared" si="99"/>
        <v>-2.8030026965964603E-2</v>
      </c>
      <c r="CZ40">
        <f t="shared" si="100"/>
        <v>-1.1602652867866867E-2</v>
      </c>
    </row>
    <row r="41" spans="1:104" x14ac:dyDescent="0.25">
      <c r="A41">
        <v>17</v>
      </c>
      <c r="B41" s="6"/>
      <c r="M41">
        <f t="shared" si="5"/>
        <v>3.694992088269259E-2</v>
      </c>
      <c r="N41">
        <v>46.765999999999998</v>
      </c>
      <c r="O41">
        <v>48.494</v>
      </c>
      <c r="P41">
        <v>50.051000000000002</v>
      </c>
      <c r="Q41">
        <v>50.28</v>
      </c>
      <c r="R41">
        <v>50.265000000000001</v>
      </c>
      <c r="S41">
        <v>52.469000000000001</v>
      </c>
      <c r="T41">
        <v>53.185000000000002</v>
      </c>
      <c r="U41">
        <v>51.997</v>
      </c>
      <c r="V41">
        <v>50.954000000000001</v>
      </c>
      <c r="W41">
        <v>46.94</v>
      </c>
      <c r="X41">
        <v>49.494999999999997</v>
      </c>
      <c r="Y41">
        <v>49.746000000000002</v>
      </c>
      <c r="Z41">
        <v>51.859000000000002</v>
      </c>
      <c r="AA41">
        <v>51.728999999999999</v>
      </c>
      <c r="AB41">
        <v>51.036000000000001</v>
      </c>
      <c r="AC41">
        <v>49.756</v>
      </c>
      <c r="AD41">
        <v>50.314999999999998</v>
      </c>
      <c r="AE41">
        <v>47.679000000000002</v>
      </c>
      <c r="AF41">
        <v>45.756999999999998</v>
      </c>
      <c r="AG41">
        <v>46.396999999999998</v>
      </c>
      <c r="AH41">
        <v>46.301000000000002</v>
      </c>
      <c r="AJ41">
        <f t="shared" si="6"/>
        <v>-9.9431210708633699E-3</v>
      </c>
      <c r="AK41">
        <f t="shared" si="7"/>
        <v>-4.5222089330638794E-2</v>
      </c>
      <c r="AL41">
        <f t="shared" si="8"/>
        <v>-7.4923577950490497E-2</v>
      </c>
      <c r="AM41">
        <f t="shared" si="9"/>
        <v>-7.9136833731105791E-2</v>
      </c>
      <c r="AN41">
        <f t="shared" si="10"/>
        <v>-7.8862031234457342E-2</v>
      </c>
      <c r="AO41">
        <f t="shared" si="11"/>
        <v>-0.1175551277897425</v>
      </c>
      <c r="AP41">
        <f t="shared" si="12"/>
        <v>-0.1294349910689104</v>
      </c>
      <c r="AQ41">
        <f t="shared" si="13"/>
        <v>-0.10954478142969783</v>
      </c>
      <c r="AR41">
        <f t="shared" si="14"/>
        <v>-9.1317659065039025E-2</v>
      </c>
      <c r="AS41">
        <f t="shared" si="15"/>
        <v>-1.3613123135918104E-2</v>
      </c>
      <c r="AT41">
        <f t="shared" si="16"/>
        <v>-6.4531770885947984E-2</v>
      </c>
      <c r="AU41">
        <f t="shared" si="17"/>
        <v>-6.9251799139629325E-2</v>
      </c>
      <c r="AV41">
        <f t="shared" si="18"/>
        <v>-0.10717522512967854</v>
      </c>
      <c r="AW41">
        <f t="shared" si="19"/>
        <v>-0.10493146977517441</v>
      </c>
      <c r="AX41">
        <f t="shared" si="20"/>
        <v>-9.2777647151030637E-2</v>
      </c>
      <c r="AY41">
        <f t="shared" si="21"/>
        <v>-6.9438861644826724E-2</v>
      </c>
      <c r="AZ41">
        <f t="shared" si="22"/>
        <v>-7.9777402365099795E-2</v>
      </c>
      <c r="BA41">
        <f t="shared" si="23"/>
        <v>-2.8901612869397429E-2</v>
      </c>
      <c r="BB41">
        <f t="shared" si="24"/>
        <v>1.1888891317175602E-2</v>
      </c>
      <c r="BC41">
        <f t="shared" si="25"/>
        <v>-2.0690992952129778E-3</v>
      </c>
      <c r="BF41">
        <f t="shared" si="26"/>
        <v>1.3646152966513581E-2</v>
      </c>
      <c r="BG41">
        <f t="shared" si="78"/>
        <v>-8.99578798909835E-3</v>
      </c>
      <c r="BH41">
        <f t="shared" si="79"/>
        <v>-2.8874192380262641E-2</v>
      </c>
      <c r="BI41">
        <f t="shared" si="80"/>
        <v>-0.10537650803331497</v>
      </c>
      <c r="BJ41">
        <f t="shared" si="81"/>
        <v>-5.6681087880462819E-2</v>
      </c>
      <c r="BK41">
        <f t="shared" si="82"/>
        <v>-5.1897310793039678E-2</v>
      </c>
      <c r="BL41">
        <f t="shared" si="83"/>
        <v>-1.1625912443538078E-2</v>
      </c>
      <c r="BM41">
        <f t="shared" si="84"/>
        <v>-1.4103565915111818E-2</v>
      </c>
      <c r="BN41">
        <f t="shared" si="85"/>
        <v>-2.7311364805885377E-2</v>
      </c>
      <c r="BO41">
        <f t="shared" si="86"/>
        <v>-5.1706722064457124E-2</v>
      </c>
      <c r="BP41">
        <f t="shared" si="87"/>
        <v>-4.1052812136690299E-2</v>
      </c>
      <c r="BQ41">
        <f t="shared" si="88"/>
        <v>-9.129200099106137E-2</v>
      </c>
      <c r="BR41">
        <f t="shared" si="89"/>
        <v>-0.12792315462463555</v>
      </c>
      <c r="BS41">
        <f t="shared" si="90"/>
        <v>-0.11572547599534969</v>
      </c>
      <c r="BT41">
        <f t="shared" si="91"/>
        <v>-0.1175551277897425</v>
      </c>
      <c r="BW41">
        <f t="shared" si="41"/>
        <v>4.5753331601766038E-3</v>
      </c>
      <c r="BX41">
        <f t="shared" si="70"/>
        <v>4.2756388483746301E-3</v>
      </c>
      <c r="BY41">
        <f t="shared" si="71"/>
        <v>4.831072306247626E-2</v>
      </c>
      <c r="BZ41">
        <f t="shared" si="72"/>
        <v>6.2616131545823267E-2</v>
      </c>
      <c r="CA41">
        <f t="shared" si="73"/>
        <v>3.8880342051107825E-2</v>
      </c>
      <c r="CB41">
        <f t="shared" si="74"/>
        <v>1.8041597570478084E-2</v>
      </c>
      <c r="CC41">
        <f t="shared" si="75"/>
        <v>-6.2156600267727E-2</v>
      </c>
      <c r="CD41">
        <f t="shared" si="76"/>
        <v>-1.1108669157459481E-2</v>
      </c>
      <c r="CE41">
        <f t="shared" si="77"/>
        <v>-6.0937843399732211E-3</v>
      </c>
      <c r="CF41">
        <f t="shared" si="61"/>
        <v>3.6123154382529818E-2</v>
      </c>
      <c r="CG41">
        <f t="shared" si="62"/>
        <v>3.3525803680246095E-2</v>
      </c>
      <c r="CH41">
        <f t="shared" si="63"/>
        <v>1.9679926474995491E-2</v>
      </c>
      <c r="CI41">
        <f t="shared" si="64"/>
        <v>-5.8939881321052861E-3</v>
      </c>
      <c r="CJ41">
        <f t="shared" si="65"/>
        <v>5.2746198877144466E-3</v>
      </c>
      <c r="CK41">
        <f t="shared" si="66"/>
        <v>-4.7391660506283587E-2</v>
      </c>
      <c r="CL41">
        <f t="shared" si="67"/>
        <v>-8.5792491658508399E-2</v>
      </c>
      <c r="CM41">
        <f t="shared" si="68"/>
        <v>-7.3005534354958004E-2</v>
      </c>
      <c r="CN41">
        <f t="shared" si="69"/>
        <v>-7.4923577950490497E-2</v>
      </c>
      <c r="CQ41">
        <f t="shared" si="59"/>
        <v>5.0712193150824281E-3</v>
      </c>
      <c r="CR41">
        <f t="shared" si="92"/>
        <v>4.7762400242448821E-2</v>
      </c>
      <c r="CS41">
        <f t="shared" si="93"/>
        <v>4.5135872310334418E-2</v>
      </c>
      <c r="CT41">
        <f t="shared" si="94"/>
        <v>3.1134458026063318E-2</v>
      </c>
      <c r="CU41">
        <f t="shared" si="95"/>
        <v>5.2732599252450305E-3</v>
      </c>
      <c r="CV41">
        <f t="shared" si="96"/>
        <v>1.6567330033336707E-2</v>
      </c>
      <c r="CW41">
        <f t="shared" si="97"/>
        <v>-3.6690574805535822E-2</v>
      </c>
      <c r="CX41">
        <f t="shared" si="98"/>
        <v>-7.5522780078795829E-2</v>
      </c>
      <c r="CY41">
        <f t="shared" si="99"/>
        <v>-6.2592181028386693E-2</v>
      </c>
      <c r="CZ41">
        <f t="shared" si="100"/>
        <v>-6.4531770885947984E-2</v>
      </c>
    </row>
    <row r="42" spans="1:104" x14ac:dyDescent="0.25">
      <c r="A42">
        <v>18</v>
      </c>
      <c r="B42" s="6"/>
      <c r="M42">
        <f t="shared" si="5"/>
        <v>4.908128481556414E-2</v>
      </c>
      <c r="N42">
        <v>36.082999999999998</v>
      </c>
      <c r="O42">
        <v>37.853999999999999</v>
      </c>
      <c r="P42">
        <v>37.716000000000001</v>
      </c>
      <c r="Q42">
        <v>38.140999999999998</v>
      </c>
      <c r="R42">
        <v>38.496000000000002</v>
      </c>
      <c r="S42">
        <v>38.347000000000001</v>
      </c>
      <c r="T42">
        <v>37.780999999999999</v>
      </c>
      <c r="U42">
        <v>37.244</v>
      </c>
      <c r="V42">
        <v>37.576000000000001</v>
      </c>
      <c r="W42">
        <v>36.901000000000003</v>
      </c>
      <c r="X42">
        <v>38.152000000000001</v>
      </c>
      <c r="Y42">
        <v>37.701999999999998</v>
      </c>
      <c r="Z42">
        <v>37.363999999999997</v>
      </c>
      <c r="AA42">
        <v>37.908000000000001</v>
      </c>
      <c r="AB42">
        <v>37.457000000000001</v>
      </c>
      <c r="AC42">
        <v>37.219000000000001</v>
      </c>
      <c r="AD42">
        <v>35.85</v>
      </c>
      <c r="AE42">
        <v>35.344000000000001</v>
      </c>
      <c r="AF42">
        <v>35.101999999999997</v>
      </c>
      <c r="AG42">
        <v>35.25</v>
      </c>
      <c r="AH42">
        <v>35.18</v>
      </c>
      <c r="AJ42">
        <f t="shared" si="6"/>
        <v>-2.5025635340742144E-2</v>
      </c>
      <c r="AK42">
        <f t="shared" si="7"/>
        <v>-7.0639826702594166E-2</v>
      </c>
      <c r="AL42">
        <f t="shared" si="8"/>
        <v>-6.7239367907519387E-2</v>
      </c>
      <c r="AM42">
        <f t="shared" si="9"/>
        <v>-7.7632993366718195E-2</v>
      </c>
      <c r="AN42">
        <f t="shared" si="10"/>
        <v>-8.6138819617622667E-2</v>
      </c>
      <c r="AO42">
        <f t="shared" si="11"/>
        <v>-8.2587946905885765E-2</v>
      </c>
      <c r="AP42">
        <f t="shared" si="12"/>
        <v>-6.8844128000846966E-2</v>
      </c>
      <c r="AQ42">
        <f t="shared" si="13"/>
        <v>-5.5418322414348624E-2</v>
      </c>
      <c r="AR42">
        <f t="shared" si="14"/>
        <v>-6.3764104747711325E-2</v>
      </c>
      <c r="AS42">
        <f t="shared" si="15"/>
        <v>-4.6638302485027601E-2</v>
      </c>
      <c r="AT42">
        <f t="shared" si="16"/>
        <v>-7.7898930593415849E-2</v>
      </c>
      <c r="AU42">
        <f t="shared" si="17"/>
        <v>-6.6893003023712233E-2</v>
      </c>
      <c r="AV42">
        <f t="shared" si="18"/>
        <v>-5.8451985868750604E-2</v>
      </c>
      <c r="AW42">
        <f t="shared" si="19"/>
        <v>-7.1963701593331264E-2</v>
      </c>
      <c r="AX42">
        <f t="shared" si="20"/>
        <v>-6.0789705529006623E-2</v>
      </c>
      <c r="AY42">
        <f t="shared" si="21"/>
        <v>-5.4783846959886119E-2</v>
      </c>
      <c r="AZ42">
        <f t="shared" si="22"/>
        <v>-1.8688981868898235E-2</v>
      </c>
      <c r="BA42">
        <f t="shared" si="23"/>
        <v>-4.6401086464463977E-3</v>
      </c>
      <c r="BB42">
        <f t="shared" si="24"/>
        <v>2.2220956070879995E-3</v>
      </c>
      <c r="BC42">
        <f t="shared" si="25"/>
        <v>-1.9858156028368873E-3</v>
      </c>
      <c r="BF42">
        <f t="shared" si="26"/>
        <v>-1.4759955146426121E-2</v>
      </c>
      <c r="BG42">
        <f t="shared" si="78"/>
        <v>-2.8763658174042337E-2</v>
      </c>
      <c r="BH42">
        <f t="shared" si="79"/>
        <v>-2.0105875296633394E-2</v>
      </c>
      <c r="BI42">
        <f t="shared" si="80"/>
        <v>-3.7708295303413512E-2</v>
      </c>
      <c r="BJ42">
        <f t="shared" si="81"/>
        <v>-5.085143557514285E-3</v>
      </c>
      <c r="BK42">
        <f t="shared" si="82"/>
        <v>-1.6820090228701151E-2</v>
      </c>
      <c r="BL42">
        <f t="shared" si="83"/>
        <v>-2.5634339061725925E-2</v>
      </c>
      <c r="BM42">
        <f t="shared" si="84"/>
        <v>-1.1448092419224452E-2</v>
      </c>
      <c r="BN42">
        <f t="shared" si="85"/>
        <v>-2.3209116749680563E-2</v>
      </c>
      <c r="BO42">
        <f t="shared" si="86"/>
        <v>-2.94155996557749E-2</v>
      </c>
      <c r="BP42">
        <f t="shared" si="87"/>
        <v>-6.5115915195452054E-2</v>
      </c>
      <c r="BQ42">
        <f t="shared" si="88"/>
        <v>-7.831121078571987E-2</v>
      </c>
      <c r="BR42">
        <f t="shared" si="89"/>
        <v>-8.4622004328891554E-2</v>
      </c>
      <c r="BS42">
        <f t="shared" si="90"/>
        <v>-8.0762510757034486E-2</v>
      </c>
      <c r="BT42">
        <f t="shared" si="91"/>
        <v>-8.2587946905885765E-2</v>
      </c>
      <c r="BW42">
        <f t="shared" si="41"/>
        <v>1.1268427192703287E-2</v>
      </c>
      <c r="BX42">
        <f t="shared" si="70"/>
        <v>2.068087814190267E-2</v>
      </c>
      <c r="BY42">
        <f t="shared" si="71"/>
        <v>1.6730300137872526E-2</v>
      </c>
      <c r="BZ42">
        <f t="shared" si="72"/>
        <v>1.7234065118251598E-3</v>
      </c>
      <c r="CA42">
        <f t="shared" si="73"/>
        <v>-1.2514582670484709E-2</v>
      </c>
      <c r="CB42">
        <f t="shared" si="74"/>
        <v>-3.7119524870081813E-3</v>
      </c>
      <c r="CC42">
        <f t="shared" si="75"/>
        <v>-2.160886626365462E-2</v>
      </c>
      <c r="CD42">
        <f t="shared" si="76"/>
        <v>1.1560080602396858E-2</v>
      </c>
      <c r="CE42">
        <f t="shared" si="77"/>
        <v>-3.7119524870089348E-4</v>
      </c>
      <c r="CF42">
        <f t="shared" si="61"/>
        <v>-9.3329091101920624E-3</v>
      </c>
      <c r="CG42">
        <f t="shared" si="62"/>
        <v>5.0906776964683466E-3</v>
      </c>
      <c r="CH42">
        <f t="shared" si="63"/>
        <v>-6.8671121009651163E-3</v>
      </c>
      <c r="CI42">
        <f t="shared" si="64"/>
        <v>-1.3177431328878986E-2</v>
      </c>
      <c r="CJ42">
        <f t="shared" si="65"/>
        <v>-4.947502386255169E-2</v>
      </c>
      <c r="CK42">
        <f t="shared" si="66"/>
        <v>-6.2891080708452646E-2</v>
      </c>
      <c r="CL42">
        <f t="shared" si="67"/>
        <v>-6.9307455721709738E-2</v>
      </c>
      <c r="CM42">
        <f t="shared" si="68"/>
        <v>-6.53833916640153E-2</v>
      </c>
      <c r="CN42">
        <f t="shared" si="69"/>
        <v>-6.7239367907519387E-2</v>
      </c>
      <c r="CQ42">
        <f t="shared" si="59"/>
        <v>-1.1794925560914313E-2</v>
      </c>
      <c r="CR42">
        <f t="shared" si="92"/>
        <v>-2.0654225204445476E-2</v>
      </c>
      <c r="CS42">
        <f t="shared" si="93"/>
        <v>-6.3954707485846026E-3</v>
      </c>
      <c r="CT42">
        <f t="shared" si="94"/>
        <v>-1.8216607255189775E-2</v>
      </c>
      <c r="CU42">
        <f t="shared" si="95"/>
        <v>-2.4454812329628848E-2</v>
      </c>
      <c r="CV42">
        <f t="shared" si="96"/>
        <v>-6.0337596980499043E-2</v>
      </c>
      <c r="CW42">
        <f t="shared" si="97"/>
        <v>-7.3600335500104835E-2</v>
      </c>
      <c r="CX42">
        <f t="shared" si="98"/>
        <v>-7.9943384357307717E-2</v>
      </c>
      <c r="CY42">
        <f t="shared" si="99"/>
        <v>-7.6064164395051398E-2</v>
      </c>
      <c r="CZ42">
        <f t="shared" si="100"/>
        <v>-7.7898930593415849E-2</v>
      </c>
    </row>
    <row r="43" spans="1:104" x14ac:dyDescent="0.25">
      <c r="A43">
        <v>19</v>
      </c>
      <c r="B43" s="6"/>
      <c r="M43">
        <f t="shared" si="5"/>
        <v>2.8888888888888933E-2</v>
      </c>
      <c r="N43">
        <v>6.75</v>
      </c>
      <c r="O43">
        <v>6.9450000000000003</v>
      </c>
      <c r="P43">
        <v>7.1790000000000003</v>
      </c>
      <c r="Q43">
        <v>7.2619999999999996</v>
      </c>
      <c r="R43">
        <v>7.0549999999999997</v>
      </c>
      <c r="S43">
        <v>7.141</v>
      </c>
      <c r="T43">
        <v>7.1470000000000002</v>
      </c>
      <c r="U43">
        <v>6.8970000000000002</v>
      </c>
      <c r="V43">
        <v>6.6079999999999997</v>
      </c>
      <c r="W43">
        <v>6.5579999999999998</v>
      </c>
      <c r="X43">
        <v>6.548</v>
      </c>
      <c r="Y43">
        <v>6.4210000000000003</v>
      </c>
      <c r="Z43">
        <v>6.6050000000000004</v>
      </c>
      <c r="AA43">
        <v>6.758</v>
      </c>
      <c r="AB43">
        <v>6.9249999999999998</v>
      </c>
      <c r="AC43">
        <v>6.7770000000000001</v>
      </c>
      <c r="AD43">
        <v>6.9770000000000003</v>
      </c>
      <c r="AE43">
        <v>7.0339999999999998</v>
      </c>
      <c r="AF43">
        <v>6.923</v>
      </c>
      <c r="AG43">
        <v>7.048</v>
      </c>
      <c r="AH43">
        <v>7.2430000000000003</v>
      </c>
      <c r="AJ43">
        <f t="shared" si="6"/>
        <v>7.3037037037037081E-2</v>
      </c>
      <c r="AK43">
        <f t="shared" si="7"/>
        <v>4.2908567314614836E-2</v>
      </c>
      <c r="AL43">
        <f t="shared" si="8"/>
        <v>8.9148906532943387E-3</v>
      </c>
      <c r="AM43">
        <f t="shared" si="9"/>
        <v>-2.6163591297162269E-3</v>
      </c>
      <c r="AN43">
        <f t="shared" si="10"/>
        <v>2.6647767540751328E-2</v>
      </c>
      <c r="AO43">
        <f t="shared" si="11"/>
        <v>1.4283713765579095E-2</v>
      </c>
      <c r="AP43">
        <f t="shared" si="12"/>
        <v>1.3432209318595227E-2</v>
      </c>
      <c r="AQ43">
        <f t="shared" si="13"/>
        <v>5.0166739161954486E-2</v>
      </c>
      <c r="AR43">
        <f t="shared" si="14"/>
        <v>9.6095641646489205E-2</v>
      </c>
      <c r="AS43">
        <f t="shared" si="15"/>
        <v>0.10445257700518458</v>
      </c>
      <c r="AT43">
        <f t="shared" si="16"/>
        <v>0.10613927916921202</v>
      </c>
      <c r="AU43">
        <f t="shared" si="17"/>
        <v>0.12801744276592431</v>
      </c>
      <c r="AV43">
        <f t="shared" si="18"/>
        <v>9.6593489780469319E-2</v>
      </c>
      <c r="AW43">
        <f t="shared" si="19"/>
        <v>7.1766794909736656E-2</v>
      </c>
      <c r="AX43">
        <f t="shared" si="20"/>
        <v>4.5920577617328595E-2</v>
      </c>
      <c r="AY43">
        <f t="shared" si="21"/>
        <v>6.8761989080714209E-2</v>
      </c>
      <c r="AZ43">
        <f t="shared" si="22"/>
        <v>3.8125268740146198E-2</v>
      </c>
      <c r="BA43">
        <f t="shared" si="23"/>
        <v>2.971282342905893E-2</v>
      </c>
      <c r="BB43">
        <f t="shared" si="24"/>
        <v>4.6222735808175687E-2</v>
      </c>
      <c r="BC43">
        <f t="shared" si="25"/>
        <v>2.7667423382519905E-2</v>
      </c>
      <c r="BF43">
        <f t="shared" si="26"/>
        <v>8.4021845679879952E-4</v>
      </c>
      <c r="BG43">
        <f t="shared" si="78"/>
        <v>-3.4168883909816518E-2</v>
      </c>
      <c r="BH43">
        <f t="shared" si="79"/>
        <v>-7.4639406245623915E-2</v>
      </c>
      <c r="BI43">
        <f t="shared" si="80"/>
        <v>-8.1641226718946955E-2</v>
      </c>
      <c r="BJ43">
        <f t="shared" si="81"/>
        <v>-8.3041590813611538E-2</v>
      </c>
      <c r="BK43">
        <f t="shared" si="82"/>
        <v>-0.10082621481585209</v>
      </c>
      <c r="BL43">
        <f t="shared" si="83"/>
        <v>-7.5059515474023189E-2</v>
      </c>
      <c r="BM43">
        <f t="shared" si="84"/>
        <v>-5.3633944825654672E-2</v>
      </c>
      <c r="BN43">
        <f t="shared" si="85"/>
        <v>-3.0247864444755662E-2</v>
      </c>
      <c r="BO43">
        <f t="shared" si="86"/>
        <v>-5.0973253045791887E-2</v>
      </c>
      <c r="BP43">
        <f t="shared" si="87"/>
        <v>-2.2965971152499608E-2</v>
      </c>
      <c r="BQ43">
        <f t="shared" si="88"/>
        <v>-1.4983895812911386E-2</v>
      </c>
      <c r="BR43">
        <f t="shared" si="89"/>
        <v>-3.0527937263688555E-2</v>
      </c>
      <c r="BS43">
        <f t="shared" si="90"/>
        <v>-1.3023386080380894E-2</v>
      </c>
      <c r="BT43">
        <f t="shared" si="91"/>
        <v>1.4283713765579095E-2</v>
      </c>
      <c r="BW43">
        <f t="shared" si="41"/>
        <v>1.1561498815990986E-2</v>
      </c>
      <c r="BX43">
        <f t="shared" si="70"/>
        <v>-1.7272600640757842E-2</v>
      </c>
      <c r="BY43">
        <f t="shared" si="71"/>
        <v>-5.2932163253935445E-3</v>
      </c>
      <c r="BZ43">
        <f t="shared" si="72"/>
        <v>-4.4574453266471694E-3</v>
      </c>
      <c r="CA43">
        <f t="shared" si="73"/>
        <v>-3.928123694107815E-2</v>
      </c>
      <c r="CB43">
        <f t="shared" si="74"/>
        <v>-7.9537540047360439E-2</v>
      </c>
      <c r="CC43">
        <f t="shared" si="75"/>
        <v>-8.6502298370246616E-2</v>
      </c>
      <c r="CD43">
        <f t="shared" si="76"/>
        <v>-8.7895250034823819E-2</v>
      </c>
      <c r="CE43">
        <f t="shared" si="77"/>
        <v>-0.10558573617495473</v>
      </c>
      <c r="CF43">
        <f t="shared" si="61"/>
        <v>-7.9955425546733502E-2</v>
      </c>
      <c r="CG43">
        <f t="shared" si="62"/>
        <v>-5.8643265078701802E-2</v>
      </c>
      <c r="CH43">
        <f t="shared" si="63"/>
        <v>-3.5380972280261935E-2</v>
      </c>
      <c r="CI43">
        <f t="shared" si="64"/>
        <v>-5.5996656916005035E-2</v>
      </c>
      <c r="CJ43">
        <f t="shared" si="65"/>
        <v>-2.8137623624460224E-2</v>
      </c>
      <c r="CK43">
        <f t="shared" si="66"/>
        <v>-2.0197799136370032E-2</v>
      </c>
      <c r="CL43">
        <f t="shared" si="67"/>
        <v>-3.5659562613177355E-2</v>
      </c>
      <c r="CM43">
        <f t="shared" si="68"/>
        <v>-1.8247666805961862E-2</v>
      </c>
      <c r="CN43">
        <f t="shared" si="69"/>
        <v>8.9148906532943387E-3</v>
      </c>
      <c r="CQ43">
        <f t="shared" si="59"/>
        <v>-1.93952351863164E-2</v>
      </c>
      <c r="CR43">
        <f t="shared" si="92"/>
        <v>8.7049480757483786E-3</v>
      </c>
      <c r="CS43">
        <f t="shared" si="93"/>
        <v>3.207086133170433E-2</v>
      </c>
      <c r="CT43">
        <f t="shared" si="94"/>
        <v>5.7574832009773945E-2</v>
      </c>
      <c r="CU43">
        <f t="shared" si="95"/>
        <v>3.4972510690287124E-2</v>
      </c>
      <c r="CV43">
        <f t="shared" si="96"/>
        <v>6.5516188149053189E-2</v>
      </c>
      <c r="CW43">
        <f t="shared" si="97"/>
        <v>7.4221136224801434E-2</v>
      </c>
      <c r="CX43">
        <f t="shared" si="98"/>
        <v>5.7269395235186316E-2</v>
      </c>
      <c r="CY43">
        <f t="shared" si="99"/>
        <v>7.6359193646915083E-2</v>
      </c>
      <c r="CZ43">
        <f t="shared" si="100"/>
        <v>0.10613927916921202</v>
      </c>
    </row>
    <row r="44" spans="1:104" x14ac:dyDescent="0.25">
      <c r="A44">
        <v>20</v>
      </c>
      <c r="B44" s="6"/>
      <c r="M44">
        <f t="shared" si="5"/>
        <v>8.9941458222458803E-2</v>
      </c>
      <c r="N44">
        <v>319.43</v>
      </c>
      <c r="O44">
        <v>348.16</v>
      </c>
      <c r="P44">
        <v>345.91</v>
      </c>
      <c r="Q44">
        <v>346.89</v>
      </c>
      <c r="R44">
        <v>353.8</v>
      </c>
      <c r="S44">
        <v>353.71</v>
      </c>
      <c r="T44">
        <v>353.35</v>
      </c>
      <c r="U44">
        <v>351.52</v>
      </c>
      <c r="V44">
        <v>342</v>
      </c>
      <c r="W44">
        <v>342.66</v>
      </c>
      <c r="X44">
        <v>328.51</v>
      </c>
      <c r="Y44">
        <v>327.88</v>
      </c>
      <c r="Z44">
        <v>329.19</v>
      </c>
      <c r="AA44">
        <v>322.45</v>
      </c>
      <c r="AB44">
        <v>317.55</v>
      </c>
      <c r="AC44">
        <v>322.35000000000002</v>
      </c>
      <c r="AD44">
        <v>319.97000000000003</v>
      </c>
      <c r="AE44">
        <v>328.54</v>
      </c>
      <c r="AF44">
        <v>328</v>
      </c>
      <c r="AG44">
        <v>334.02</v>
      </c>
      <c r="AH44">
        <v>333.75</v>
      </c>
      <c r="AJ44">
        <f t="shared" si="6"/>
        <v>4.4829853175969672E-2</v>
      </c>
      <c r="AK44">
        <f t="shared" si="7"/>
        <v>-4.1389016544117717E-2</v>
      </c>
      <c r="AL44">
        <f t="shared" si="8"/>
        <v>-3.5153652684224289E-2</v>
      </c>
      <c r="AM44">
        <f t="shared" si="9"/>
        <v>-3.7879443051111267E-2</v>
      </c>
      <c r="AN44">
        <f t="shared" si="10"/>
        <v>-5.6670435274166223E-2</v>
      </c>
      <c r="AO44">
        <f t="shared" si="11"/>
        <v>-5.6430409092194114E-2</v>
      </c>
      <c r="AP44">
        <f t="shared" si="12"/>
        <v>-5.5469081647092182E-2</v>
      </c>
      <c r="AQ44">
        <f t="shared" si="13"/>
        <v>-5.0551888939462858E-2</v>
      </c>
      <c r="AR44">
        <f t="shared" si="14"/>
        <v>-2.4122807017543858E-2</v>
      </c>
      <c r="AS44">
        <f t="shared" si="15"/>
        <v>-2.6002451409560569E-2</v>
      </c>
      <c r="AT44">
        <f t="shared" si="16"/>
        <v>1.5950808194575537E-2</v>
      </c>
      <c r="AU44">
        <f t="shared" si="17"/>
        <v>1.7902891301695756E-2</v>
      </c>
      <c r="AV44">
        <f t="shared" si="18"/>
        <v>1.3852182630092051E-2</v>
      </c>
      <c r="AW44">
        <f t="shared" si="19"/>
        <v>3.5044192898123779E-2</v>
      </c>
      <c r="AX44">
        <f t="shared" si="20"/>
        <v>5.1015588096362738E-2</v>
      </c>
      <c r="AY44">
        <f t="shared" si="21"/>
        <v>3.5365286179618351E-2</v>
      </c>
      <c r="AZ44">
        <f t="shared" si="22"/>
        <v>4.3066537487889398E-2</v>
      </c>
      <c r="BA44">
        <f t="shared" si="23"/>
        <v>1.5858038594995981E-2</v>
      </c>
      <c r="BB44">
        <f t="shared" si="24"/>
        <v>1.753048780487805E-2</v>
      </c>
      <c r="BC44">
        <f t="shared" si="25"/>
        <v>-8.0833483024963127E-4</v>
      </c>
      <c r="BF44">
        <f t="shared" si="26"/>
        <v>-1.01778292951841E-3</v>
      </c>
      <c r="BG44">
        <f t="shared" si="78"/>
        <v>-6.1915128212377312E-3</v>
      </c>
      <c r="BH44">
        <f t="shared" si="79"/>
        <v>-3.3106216957394421E-2</v>
      </c>
      <c r="BI44">
        <f t="shared" si="80"/>
        <v>-3.1240281586610373E-2</v>
      </c>
      <c r="BJ44">
        <f t="shared" si="81"/>
        <v>-7.1244805066297226E-2</v>
      </c>
      <c r="BK44">
        <f t="shared" si="82"/>
        <v>-7.3025925192954644E-2</v>
      </c>
      <c r="BL44">
        <f t="shared" si="83"/>
        <v>-6.9322326199428866E-2</v>
      </c>
      <c r="BM44">
        <f t="shared" si="84"/>
        <v>-8.8377484379859192E-2</v>
      </c>
      <c r="BN44">
        <f t="shared" si="85"/>
        <v>-0.10223064092052803</v>
      </c>
      <c r="BO44">
        <f t="shared" si="86"/>
        <v>-8.866020186028091E-2</v>
      </c>
      <c r="BP44">
        <f t="shared" si="87"/>
        <v>-9.5388877894320073E-2</v>
      </c>
      <c r="BQ44">
        <f t="shared" si="88"/>
        <v>-7.1159989822170588E-2</v>
      </c>
      <c r="BR44">
        <f t="shared" si="89"/>
        <v>-7.2686664216448454E-2</v>
      </c>
      <c r="BS44">
        <f t="shared" si="90"/>
        <v>-5.5667071895055271E-2</v>
      </c>
      <c r="BT44">
        <f t="shared" si="91"/>
        <v>-5.6430409092194114E-2</v>
      </c>
      <c r="BW44">
        <f t="shared" si="41"/>
        <v>2.8331068775113793E-3</v>
      </c>
      <c r="BX44">
        <f t="shared" si="70"/>
        <v>2.2809401289352681E-2</v>
      </c>
      <c r="BY44">
        <f t="shared" si="71"/>
        <v>2.2549218004683166E-2</v>
      </c>
      <c r="BZ44">
        <f t="shared" si="72"/>
        <v>2.1508484866005602E-2</v>
      </c>
      <c r="CA44">
        <f t="shared" si="73"/>
        <v>1.6218091411060554E-2</v>
      </c>
      <c r="CB44">
        <f t="shared" si="74"/>
        <v>-1.1303518256193879E-2</v>
      </c>
      <c r="CC44">
        <f t="shared" si="75"/>
        <v>-9.3955075019513737E-3</v>
      </c>
      <c r="CD44">
        <f t="shared" si="76"/>
        <v>-5.0302101702755148E-2</v>
      </c>
      <c r="CE44">
        <f t="shared" si="77"/>
        <v>-5.2123384695441095E-2</v>
      </c>
      <c r="CF44">
        <f t="shared" si="61"/>
        <v>-4.8336272440808375E-2</v>
      </c>
      <c r="CG44">
        <f t="shared" si="62"/>
        <v>-6.7821109537162944E-2</v>
      </c>
      <c r="CH44">
        <f t="shared" si="63"/>
        <v>-8.198664392472034E-2</v>
      </c>
      <c r="CI44">
        <f t="shared" si="64"/>
        <v>-6.8110202075684426E-2</v>
      </c>
      <c r="CJ44">
        <f t="shared" si="65"/>
        <v>-7.4990604492498031E-2</v>
      </c>
      <c r="CK44">
        <f t="shared" si="66"/>
        <v>-5.0215373941198585E-2</v>
      </c>
      <c r="CL44">
        <f t="shared" si="67"/>
        <v>-5.1776473649215185E-2</v>
      </c>
      <c r="CM44">
        <f t="shared" si="68"/>
        <v>-3.4373102830216072E-2</v>
      </c>
      <c r="CN44">
        <f t="shared" si="69"/>
        <v>-3.5153652684224289E-2</v>
      </c>
      <c r="CQ44">
        <f t="shared" si="59"/>
        <v>-1.9177498401874995E-3</v>
      </c>
      <c r="CR44">
        <f t="shared" si="92"/>
        <v>2.0699522084563844E-3</v>
      </c>
      <c r="CS44">
        <f t="shared" si="93"/>
        <v>-1.844692703418466E-2</v>
      </c>
      <c r="CT44">
        <f t="shared" si="94"/>
        <v>-3.3362759124531918E-2</v>
      </c>
      <c r="CU44">
        <f t="shared" si="95"/>
        <v>-1.8751331770722256E-2</v>
      </c>
      <c r="CV44">
        <f t="shared" si="96"/>
        <v>-2.5996164500319514E-2</v>
      </c>
      <c r="CW44">
        <f t="shared" si="97"/>
        <v>9.132142096140014E-5</v>
      </c>
      <c r="CX44">
        <f t="shared" si="98"/>
        <v>-1.5524641563422451E-3</v>
      </c>
      <c r="CY44">
        <f t="shared" si="99"/>
        <v>1.6772700983227272E-2</v>
      </c>
      <c r="CZ44">
        <f t="shared" si="100"/>
        <v>1.5950808194575537E-2</v>
      </c>
    </row>
    <row r="45" spans="1:104" x14ac:dyDescent="0.25">
      <c r="M45">
        <f t="shared" si="5"/>
        <v>5.9826817108370386E-2</v>
      </c>
      <c r="N45">
        <v>190.55</v>
      </c>
      <c r="O45">
        <v>201.95</v>
      </c>
      <c r="P45">
        <v>197.18</v>
      </c>
      <c r="Q45">
        <v>202.23</v>
      </c>
      <c r="R45">
        <v>210.88</v>
      </c>
      <c r="S45">
        <v>220.53</v>
      </c>
      <c r="T45">
        <v>228.1</v>
      </c>
      <c r="U45">
        <v>231.68</v>
      </c>
      <c r="V45">
        <v>232.32</v>
      </c>
      <c r="W45">
        <v>223.73</v>
      </c>
      <c r="X45">
        <v>233.51</v>
      </c>
      <c r="Y45">
        <v>233.26</v>
      </c>
      <c r="Z45">
        <v>236.1</v>
      </c>
      <c r="AA45">
        <v>241.78</v>
      </c>
      <c r="AB45">
        <v>241.84</v>
      </c>
      <c r="AC45">
        <v>240.34</v>
      </c>
      <c r="AD45">
        <v>243.75</v>
      </c>
      <c r="AE45">
        <v>242.57</v>
      </c>
      <c r="AF45">
        <v>250.24</v>
      </c>
      <c r="AG45">
        <v>250.17</v>
      </c>
      <c r="AH45">
        <v>248.95</v>
      </c>
      <c r="AJ45">
        <f t="shared" si="6"/>
        <v>0.30648123852007331</v>
      </c>
      <c r="AK45">
        <f t="shared" si="7"/>
        <v>0.23273087397870762</v>
      </c>
      <c r="AL45">
        <f t="shared" si="8"/>
        <v>0.26255198295973214</v>
      </c>
      <c r="AM45">
        <f t="shared" si="9"/>
        <v>0.23102408149137121</v>
      </c>
      <c r="AN45">
        <f t="shared" si="10"/>
        <v>0.18052921092564489</v>
      </c>
      <c r="AO45">
        <f t="shared" si="11"/>
        <v>0.12887135537115127</v>
      </c>
      <c r="AP45">
        <f t="shared" si="12"/>
        <v>9.1407277509864077E-2</v>
      </c>
      <c r="AQ45">
        <f t="shared" si="13"/>
        <v>7.4542472375690533E-2</v>
      </c>
      <c r="AR45">
        <f t="shared" si="14"/>
        <v>7.1582300275482083E-2</v>
      </c>
      <c r="AS45">
        <f t="shared" si="15"/>
        <v>0.11272515979081929</v>
      </c>
      <c r="AT45">
        <f t="shared" si="16"/>
        <v>6.6121365252023459E-2</v>
      </c>
      <c r="AU45">
        <f t="shared" si="17"/>
        <v>6.7263997256280544E-2</v>
      </c>
      <c r="AV45">
        <f t="shared" si="18"/>
        <v>5.4426090639559485E-2</v>
      </c>
      <c r="AW45">
        <f t="shared" si="19"/>
        <v>2.9655058317478649E-2</v>
      </c>
      <c r="AX45">
        <f t="shared" si="20"/>
        <v>2.9399603043334374E-2</v>
      </c>
      <c r="AY45">
        <f t="shared" si="21"/>
        <v>3.5824248980610741E-2</v>
      </c>
      <c r="AZ45">
        <f t="shared" si="22"/>
        <v>2.1333333333333288E-2</v>
      </c>
      <c r="BA45">
        <f t="shared" si="23"/>
        <v>2.6301686111225606E-2</v>
      </c>
      <c r="BB45">
        <f t="shared" si="24"/>
        <v>-5.1550511508952224E-3</v>
      </c>
      <c r="BC45">
        <f t="shared" si="25"/>
        <v>-4.8766838549786102E-3</v>
      </c>
      <c r="BF45">
        <f t="shared" si="26"/>
        <v>3.4326395501745766E-2</v>
      </c>
      <c r="BG45">
        <f t="shared" si="78"/>
        <v>5.0560014510497464E-2</v>
      </c>
      <c r="BH45">
        <f t="shared" si="79"/>
        <v>5.3462113998095459E-2</v>
      </c>
      <c r="BI45">
        <f t="shared" si="80"/>
        <v>1.4510497437990244E-2</v>
      </c>
      <c r="BJ45">
        <f t="shared" si="81"/>
        <v>5.8858205232848092E-2</v>
      </c>
      <c r="BK45">
        <f t="shared" si="82"/>
        <v>5.77245726205051E-2</v>
      </c>
      <c r="BL45">
        <f t="shared" si="83"/>
        <v>7.0602639096721501E-2</v>
      </c>
      <c r="BM45">
        <f t="shared" si="84"/>
        <v>9.6358772049154315E-2</v>
      </c>
      <c r="BN45">
        <f t="shared" si="85"/>
        <v>9.6630843876116632E-2</v>
      </c>
      <c r="BO45">
        <f t="shared" si="86"/>
        <v>8.9829048202058684E-2</v>
      </c>
      <c r="BP45">
        <f t="shared" si="87"/>
        <v>0.10529179703441709</v>
      </c>
      <c r="BQ45">
        <f t="shared" si="88"/>
        <v>9.994105110415813E-2</v>
      </c>
      <c r="BR45">
        <f t="shared" si="89"/>
        <v>0.13472089965084119</v>
      </c>
      <c r="BS45">
        <f t="shared" si="90"/>
        <v>0.13440348251938505</v>
      </c>
      <c r="BT45">
        <f t="shared" si="91"/>
        <v>0.12887135537115127</v>
      </c>
      <c r="BW45">
        <f t="shared" si="41"/>
        <v>2.561111674612021E-2</v>
      </c>
      <c r="BX45">
        <f t="shared" si="70"/>
        <v>6.9479663251851037E-2</v>
      </c>
      <c r="BY45">
        <f t="shared" si="71"/>
        <v>0.11841971802414035</v>
      </c>
      <c r="BZ45">
        <f t="shared" si="72"/>
        <v>0.15681103560198797</v>
      </c>
      <c r="CA45">
        <f t="shared" si="73"/>
        <v>0.17496703519626736</v>
      </c>
      <c r="CB45">
        <f t="shared" si="74"/>
        <v>0.17821280048686472</v>
      </c>
      <c r="CC45">
        <f t="shared" si="75"/>
        <v>0.1346485444771274</v>
      </c>
      <c r="CD45">
        <f t="shared" si="76"/>
        <v>0.18424789532406929</v>
      </c>
      <c r="CE45">
        <f t="shared" si="77"/>
        <v>0.18298001825742968</v>
      </c>
      <c r="CF45">
        <f t="shared" si="61"/>
        <v>0.19738310173445575</v>
      </c>
      <c r="CG45">
        <f t="shared" si="62"/>
        <v>0.22618926868850792</v>
      </c>
      <c r="CH45">
        <f t="shared" si="63"/>
        <v>0.22649355918450145</v>
      </c>
      <c r="CI45">
        <f t="shared" si="64"/>
        <v>0.21888629678466373</v>
      </c>
      <c r="CJ45">
        <f t="shared" si="65"/>
        <v>0.23618013997362811</v>
      </c>
      <c r="CK45">
        <f t="shared" si="66"/>
        <v>0.23019576021908908</v>
      </c>
      <c r="CL45">
        <f t="shared" si="67"/>
        <v>0.26909422862359267</v>
      </c>
      <c r="CM45">
        <f t="shared" si="68"/>
        <v>0.26873922304493347</v>
      </c>
      <c r="CN45">
        <f t="shared" si="69"/>
        <v>0.26255198295973214</v>
      </c>
      <c r="CQ45">
        <f t="shared" si="59"/>
        <v>-1.0706179606869085E-3</v>
      </c>
      <c r="CR45">
        <f t="shared" si="92"/>
        <v>1.1091602072716387E-2</v>
      </c>
      <c r="CS45">
        <f t="shared" si="93"/>
        <v>3.5416042139522978E-2</v>
      </c>
      <c r="CT45">
        <f t="shared" si="94"/>
        <v>3.5672990450087844E-2</v>
      </c>
      <c r="CU45">
        <f t="shared" si="95"/>
        <v>2.9249282685966393E-2</v>
      </c>
      <c r="CV45">
        <f t="shared" si="96"/>
        <v>4.3852511669735812E-2</v>
      </c>
      <c r="CW45">
        <f t="shared" si="97"/>
        <v>3.8799194895293578E-2</v>
      </c>
      <c r="CX45">
        <f t="shared" si="98"/>
        <v>7.1645753929167999E-2</v>
      </c>
      <c r="CY45">
        <f t="shared" si="99"/>
        <v>7.1345980900175576E-2</v>
      </c>
      <c r="CZ45">
        <f t="shared" si="100"/>
        <v>6.6121365252023459E-2</v>
      </c>
    </row>
    <row r="46" spans="1:104" x14ac:dyDescent="0.25">
      <c r="M46">
        <f t="shared" si="5"/>
        <v>4.9410832755718483E-2</v>
      </c>
      <c r="N46">
        <v>100.99</v>
      </c>
      <c r="O46">
        <v>105.98</v>
      </c>
      <c r="P46">
        <v>106.57</v>
      </c>
      <c r="Q46">
        <v>106.96</v>
      </c>
      <c r="R46">
        <v>107.03</v>
      </c>
      <c r="S46">
        <v>106.78</v>
      </c>
      <c r="T46">
        <v>107.82</v>
      </c>
      <c r="U46">
        <v>105.48</v>
      </c>
      <c r="V46">
        <v>105.6</v>
      </c>
      <c r="W46">
        <v>105.62</v>
      </c>
      <c r="X46">
        <v>107.2</v>
      </c>
      <c r="Y46">
        <v>107.88</v>
      </c>
      <c r="Z46">
        <v>107.14</v>
      </c>
      <c r="AA46">
        <v>108.19</v>
      </c>
      <c r="AB46">
        <v>108.26</v>
      </c>
      <c r="AC46">
        <v>112.87</v>
      </c>
      <c r="AD46">
        <v>112.99</v>
      </c>
      <c r="AE46">
        <v>114.49</v>
      </c>
      <c r="AF46">
        <v>115.76</v>
      </c>
      <c r="AG46">
        <v>116.12</v>
      </c>
      <c r="AH46">
        <v>114.9</v>
      </c>
      <c r="AJ46">
        <f t="shared" si="6"/>
        <v>0.13773640954549968</v>
      </c>
      <c r="AK46">
        <f t="shared" si="7"/>
        <v>8.4166823929043233E-2</v>
      </c>
      <c r="AL46">
        <f t="shared" si="8"/>
        <v>7.8164586656657722E-2</v>
      </c>
      <c r="AM46">
        <f t="shared" si="9"/>
        <v>7.4233358264771995E-2</v>
      </c>
      <c r="AN46">
        <f t="shared" si="10"/>
        <v>7.3530785761001624E-2</v>
      </c>
      <c r="AO46">
        <f t="shared" si="11"/>
        <v>7.6044203034276128E-2</v>
      </c>
      <c r="AP46">
        <f t="shared" si="12"/>
        <v>6.5664997217584981E-2</v>
      </c>
      <c r="AQ46">
        <f t="shared" si="13"/>
        <v>8.9306029579067137E-2</v>
      </c>
      <c r="AR46">
        <f t="shared" si="14"/>
        <v>8.8068181818181934E-2</v>
      </c>
      <c r="AS46">
        <f t="shared" si="15"/>
        <v>8.7862147320583228E-2</v>
      </c>
      <c r="AT46">
        <f t="shared" si="16"/>
        <v>7.1828358208955251E-2</v>
      </c>
      <c r="AU46">
        <f t="shared" si="17"/>
        <v>6.5072302558398312E-2</v>
      </c>
      <c r="AV46">
        <f t="shared" si="18"/>
        <v>7.2428598095949273E-2</v>
      </c>
      <c r="AW46">
        <f t="shared" si="19"/>
        <v>6.2020519456511769E-2</v>
      </c>
      <c r="AX46">
        <f t="shared" si="20"/>
        <v>6.1333825974505825E-2</v>
      </c>
      <c r="AY46">
        <f t="shared" si="21"/>
        <v>1.7985292814742634E-2</v>
      </c>
      <c r="AZ46">
        <f t="shared" si="22"/>
        <v>1.6904150809806274E-2</v>
      </c>
      <c r="BA46">
        <f t="shared" si="23"/>
        <v>3.581098785920262E-3</v>
      </c>
      <c r="BB46">
        <f t="shared" si="24"/>
        <v>-7.4291637871458137E-3</v>
      </c>
      <c r="BC46">
        <f t="shared" si="25"/>
        <v>-1.0506372717878047E-2</v>
      </c>
      <c r="BF46">
        <f t="shared" si="26"/>
        <v>9.7396516201535121E-3</v>
      </c>
      <c r="BG46">
        <f t="shared" si="78"/>
        <v>-1.2174564525191956E-2</v>
      </c>
      <c r="BH46">
        <f t="shared" si="79"/>
        <v>-1.1050758569020479E-2</v>
      </c>
      <c r="BI46">
        <f t="shared" si="80"/>
        <v>-1.0863457576325123E-2</v>
      </c>
      <c r="BJ46">
        <f t="shared" si="81"/>
        <v>3.9333208466005029E-3</v>
      </c>
      <c r="BK46">
        <f t="shared" si="82"/>
        <v>1.0301554598239317E-2</v>
      </c>
      <c r="BL46">
        <f t="shared" si="83"/>
        <v>3.3714178685146979E-3</v>
      </c>
      <c r="BM46">
        <f t="shared" si="84"/>
        <v>1.3204719985015888E-2</v>
      </c>
      <c r="BN46">
        <f t="shared" si="85"/>
        <v>1.3860273459449372E-2</v>
      </c>
      <c r="BO46">
        <f t="shared" si="86"/>
        <v>5.7033152275707093E-2</v>
      </c>
      <c r="BP46">
        <f t="shared" si="87"/>
        <v>5.8156958231878567E-2</v>
      </c>
      <c r="BQ46">
        <f t="shared" si="88"/>
        <v>7.2204532684023159E-2</v>
      </c>
      <c r="BR46">
        <f t="shared" si="89"/>
        <v>8.4098145720172351E-2</v>
      </c>
      <c r="BS46">
        <f t="shared" si="90"/>
        <v>8.7469563588687058E-2</v>
      </c>
      <c r="BT46">
        <f t="shared" si="91"/>
        <v>7.6044203034276128E-2</v>
      </c>
      <c r="BW46">
        <f t="shared" si="41"/>
        <v>3.659566482124431E-3</v>
      </c>
      <c r="BX46">
        <f t="shared" si="70"/>
        <v>4.3164117481468327E-3</v>
      </c>
      <c r="BY46">
        <f t="shared" si="71"/>
        <v>1.9705357980670732E-3</v>
      </c>
      <c r="BZ46">
        <f t="shared" si="72"/>
        <v>1.17293797503988E-2</v>
      </c>
      <c r="CA46">
        <f t="shared" si="73"/>
        <v>-1.0228019142347652E-2</v>
      </c>
      <c r="CB46">
        <f t="shared" si="74"/>
        <v>-9.1019986863094572E-3</v>
      </c>
      <c r="CC46">
        <f t="shared" si="75"/>
        <v>-8.9143286103029809E-3</v>
      </c>
      <c r="CD46">
        <f t="shared" si="76"/>
        <v>5.911607394201086E-3</v>
      </c>
      <c r="CE46">
        <f t="shared" si="77"/>
        <v>1.2292389978417964E-2</v>
      </c>
      <c r="CF46">
        <f t="shared" si="61"/>
        <v>5.3485971661819216E-3</v>
      </c>
      <c r="CG46">
        <f t="shared" si="62"/>
        <v>1.5201276156516888E-2</v>
      </c>
      <c r="CH46">
        <f t="shared" si="63"/>
        <v>1.5858121422539288E-2</v>
      </c>
      <c r="CI46">
        <f t="shared" si="64"/>
        <v>5.9116073942010058E-2</v>
      </c>
      <c r="CJ46">
        <f t="shared" si="65"/>
        <v>6.024209439804825E-2</v>
      </c>
      <c r="CK46">
        <f t="shared" si="66"/>
        <v>7.4317350098526816E-2</v>
      </c>
      <c r="CL46">
        <f t="shared" si="67"/>
        <v>8.6234399924932092E-2</v>
      </c>
      <c r="CM46">
        <f t="shared" si="68"/>
        <v>8.9612461293046938E-2</v>
      </c>
      <c r="CN46">
        <f t="shared" si="69"/>
        <v>7.8164586656657722E-2</v>
      </c>
      <c r="CQ46">
        <f t="shared" si="59"/>
        <v>6.3432835820894833E-3</v>
      </c>
      <c r="CR46">
        <f t="shared" si="92"/>
        <v>-5.5970149253733461E-4</v>
      </c>
      <c r="CS46">
        <f t="shared" si="93"/>
        <v>9.235074626865623E-3</v>
      </c>
      <c r="CT46">
        <f t="shared" si="94"/>
        <v>9.8880597014925579E-3</v>
      </c>
      <c r="CU46">
        <f t="shared" si="95"/>
        <v>5.2891791044776135E-2</v>
      </c>
      <c r="CV46">
        <f t="shared" si="96"/>
        <v>5.4011194029850669E-2</v>
      </c>
      <c r="CW46">
        <f t="shared" si="97"/>
        <v>6.8003731343283511E-2</v>
      </c>
      <c r="CX46">
        <f t="shared" si="98"/>
        <v>7.9850746268656736E-2</v>
      </c>
      <c r="CY46">
        <f t="shared" si="99"/>
        <v>8.320895522388061E-2</v>
      </c>
      <c r="CZ46">
        <f t="shared" si="100"/>
        <v>7.1828358208955251E-2</v>
      </c>
    </row>
    <row r="47" spans="1:104" x14ac:dyDescent="0.25">
      <c r="M47">
        <f t="shared" si="5"/>
        <v>7.6001409608833545E-2</v>
      </c>
      <c r="N47">
        <v>85.13</v>
      </c>
      <c r="O47">
        <v>91.6</v>
      </c>
      <c r="P47">
        <v>91.54</v>
      </c>
      <c r="Q47">
        <v>94.92</v>
      </c>
      <c r="R47">
        <v>93.29</v>
      </c>
      <c r="S47">
        <v>92.51</v>
      </c>
      <c r="T47">
        <v>95.05</v>
      </c>
      <c r="U47">
        <v>96.51</v>
      </c>
      <c r="V47">
        <v>97.05</v>
      </c>
      <c r="W47">
        <v>95.28</v>
      </c>
      <c r="X47">
        <v>92.29</v>
      </c>
      <c r="Y47">
        <v>93.42</v>
      </c>
      <c r="Z47">
        <v>92.32</v>
      </c>
      <c r="AA47">
        <v>94.44</v>
      </c>
      <c r="AB47">
        <v>96.9</v>
      </c>
      <c r="AC47">
        <v>92.33</v>
      </c>
      <c r="AD47">
        <v>94.48</v>
      </c>
      <c r="AE47">
        <v>94.74</v>
      </c>
      <c r="AF47">
        <v>94.31</v>
      </c>
      <c r="AG47">
        <v>95.83</v>
      </c>
      <c r="AH47">
        <v>96.33</v>
      </c>
      <c r="AJ47">
        <f t="shared" si="6"/>
        <v>0.13156349113121113</v>
      </c>
      <c r="AK47">
        <f t="shared" si="7"/>
        <v>5.1637554585152887E-2</v>
      </c>
      <c r="AL47">
        <f t="shared" si="8"/>
        <v>5.2326851649552017E-2</v>
      </c>
      <c r="AM47">
        <f t="shared" si="9"/>
        <v>1.4854614412136501E-2</v>
      </c>
      <c r="AN47">
        <f t="shared" si="10"/>
        <v>3.2586558044806431E-2</v>
      </c>
      <c r="AO47">
        <f t="shared" si="11"/>
        <v>4.1292833207220762E-2</v>
      </c>
      <c r="AP47">
        <f t="shared" si="12"/>
        <v>1.3466596528143094E-2</v>
      </c>
      <c r="AQ47">
        <f t="shared" si="13"/>
        <v>-1.8650917003420042E-3</v>
      </c>
      <c r="AR47">
        <f t="shared" si="14"/>
        <v>-7.4188562596599573E-3</v>
      </c>
      <c r="AS47">
        <f t="shared" si="15"/>
        <v>1.102015113350123E-2</v>
      </c>
      <c r="AT47">
        <f t="shared" si="16"/>
        <v>4.3775056885903045E-2</v>
      </c>
      <c r="AU47">
        <f t="shared" si="17"/>
        <v>3.1149646756583136E-2</v>
      </c>
      <c r="AV47">
        <f t="shared" si="18"/>
        <v>4.3435875216637838E-2</v>
      </c>
      <c r="AW47">
        <f t="shared" si="19"/>
        <v>2.0012706480304961E-2</v>
      </c>
      <c r="AX47">
        <f t="shared" si="20"/>
        <v>-5.8823529411765468E-3</v>
      </c>
      <c r="AY47">
        <f t="shared" si="21"/>
        <v>4.3322863641286687E-2</v>
      </c>
      <c r="AZ47">
        <f t="shared" si="22"/>
        <v>1.9580863674851758E-2</v>
      </c>
      <c r="BA47">
        <f t="shared" si="23"/>
        <v>1.6782773907536453E-2</v>
      </c>
      <c r="BB47">
        <f t="shared" si="24"/>
        <v>2.1418725479800615E-2</v>
      </c>
      <c r="BC47">
        <f t="shared" si="25"/>
        <v>5.2175727851403531E-3</v>
      </c>
      <c r="BF47">
        <f t="shared" si="26"/>
        <v>2.745649119014152E-2</v>
      </c>
      <c r="BG47">
        <f t="shared" si="78"/>
        <v>4.3238568803372603E-2</v>
      </c>
      <c r="BH47">
        <f t="shared" si="79"/>
        <v>4.9075775591827825E-2</v>
      </c>
      <c r="BI47">
        <f t="shared" si="80"/>
        <v>2.9942708896335487E-2</v>
      </c>
      <c r="BJ47">
        <f t="shared" si="81"/>
        <v>-2.3781212841854811E-3</v>
      </c>
      <c r="BK47">
        <f t="shared" si="82"/>
        <v>9.8367744027672305E-3</v>
      </c>
      <c r="BL47">
        <f t="shared" si="83"/>
        <v>-2.0538320181603276E-3</v>
      </c>
      <c r="BM47">
        <f t="shared" si="84"/>
        <v>2.0862609447627203E-2</v>
      </c>
      <c r="BN47">
        <f t="shared" si="85"/>
        <v>4.7454329261701442E-2</v>
      </c>
      <c r="BO47">
        <f t="shared" si="86"/>
        <v>-1.9457355961518411E-3</v>
      </c>
      <c r="BP47">
        <f t="shared" si="87"/>
        <v>2.1294995135660997E-2</v>
      </c>
      <c r="BQ47">
        <f t="shared" si="88"/>
        <v>2.4105502107880119E-2</v>
      </c>
      <c r="BR47">
        <f t="shared" si="89"/>
        <v>1.9457355961517642E-2</v>
      </c>
      <c r="BS47">
        <f t="shared" si="90"/>
        <v>3.5888012106799191E-2</v>
      </c>
      <c r="BT47">
        <f t="shared" si="91"/>
        <v>4.1292833207220762E-2</v>
      </c>
      <c r="BW47">
        <f t="shared" si="41"/>
        <v>3.6923749180685986E-2</v>
      </c>
      <c r="BX47">
        <f t="shared" si="70"/>
        <v>1.9117325759230936E-2</v>
      </c>
      <c r="BY47">
        <f t="shared" si="71"/>
        <v>1.0596460563687992E-2</v>
      </c>
      <c r="BZ47">
        <f t="shared" si="72"/>
        <v>3.8343893379943095E-2</v>
      </c>
      <c r="CA47">
        <f t="shared" si="73"/>
        <v>5.4293205156215843E-2</v>
      </c>
      <c r="CB47">
        <f t="shared" si="74"/>
        <v>6.0192265676207016E-2</v>
      </c>
      <c r="CC47">
        <f t="shared" si="75"/>
        <v>4.0856456194013485E-2</v>
      </c>
      <c r="CD47">
        <f t="shared" si="76"/>
        <v>8.1931396110989721E-3</v>
      </c>
      <c r="CE47">
        <f t="shared" si="77"/>
        <v>2.0537469958488042E-2</v>
      </c>
      <c r="CF47">
        <f t="shared" si="61"/>
        <v>8.5208651955427893E-3</v>
      </c>
      <c r="CG47">
        <f t="shared" si="62"/>
        <v>3.16801398295826E-2</v>
      </c>
      <c r="CH47">
        <f t="shared" si="63"/>
        <v>5.8553637753987316E-2</v>
      </c>
      <c r="CI47">
        <f t="shared" si="64"/>
        <v>8.6301070570241646E-3</v>
      </c>
      <c r="CJ47">
        <f t="shared" si="65"/>
        <v>3.2117107275507949E-2</v>
      </c>
      <c r="CK47">
        <f t="shared" si="66"/>
        <v>3.495739567402216E-2</v>
      </c>
      <c r="CL47">
        <f t="shared" si="67"/>
        <v>3.0259995630325495E-2</v>
      </c>
      <c r="CM47">
        <f t="shared" si="68"/>
        <v>4.6864758575486033E-2</v>
      </c>
      <c r="CN47">
        <f t="shared" si="69"/>
        <v>5.2326851649552017E-2</v>
      </c>
      <c r="CQ47">
        <f t="shared" si="59"/>
        <v>1.2244013435908498E-2</v>
      </c>
      <c r="CR47">
        <f t="shared" si="92"/>
        <v>3.2506230360804987E-4</v>
      </c>
      <c r="CS47">
        <f t="shared" si="93"/>
        <v>2.3296131758586969E-2</v>
      </c>
      <c r="CT47">
        <f t="shared" si="94"/>
        <v>4.9951240654458759E-2</v>
      </c>
      <c r="CU47">
        <f t="shared" si="95"/>
        <v>4.3341640481083584E-4</v>
      </c>
      <c r="CV47">
        <f t="shared" si="96"/>
        <v>2.3729548163397958E-2</v>
      </c>
      <c r="CW47">
        <f t="shared" si="97"/>
        <v>2.6546754794668854E-2</v>
      </c>
      <c r="CX47">
        <f t="shared" si="98"/>
        <v>2.1887528442951523E-2</v>
      </c>
      <c r="CY47">
        <f t="shared" si="99"/>
        <v>3.8357351825766516E-2</v>
      </c>
      <c r="CZ47">
        <f t="shared" si="100"/>
        <v>4.3775056885903045E-2</v>
      </c>
    </row>
    <row r="48" spans="1:104" x14ac:dyDescent="0.25">
      <c r="M48">
        <f t="shared" si="5"/>
        <v>2.3529411764705761E-2</v>
      </c>
      <c r="N48">
        <v>65.45</v>
      </c>
      <c r="O48">
        <v>66.989999999999995</v>
      </c>
      <c r="P48">
        <v>67.12</v>
      </c>
      <c r="Q48">
        <v>66.16</v>
      </c>
      <c r="R48">
        <v>66.8</v>
      </c>
      <c r="S48">
        <v>66.88</v>
      </c>
      <c r="T48">
        <v>65.510000000000005</v>
      </c>
      <c r="U48">
        <v>64.14</v>
      </c>
      <c r="V48">
        <v>63.96</v>
      </c>
      <c r="W48">
        <v>64.13</v>
      </c>
      <c r="X48">
        <v>62.88</v>
      </c>
      <c r="Y48">
        <v>63.79</v>
      </c>
      <c r="Z48">
        <v>64.739999999999995</v>
      </c>
      <c r="AA48">
        <v>65.569999999999993</v>
      </c>
      <c r="AB48">
        <v>64.849999999999994</v>
      </c>
      <c r="AC48">
        <v>65.69</v>
      </c>
      <c r="AD48">
        <v>66.14</v>
      </c>
      <c r="AE48">
        <v>65.680000000000007</v>
      </c>
      <c r="AF48">
        <v>66.34</v>
      </c>
      <c r="AG48">
        <v>67.45</v>
      </c>
      <c r="AH48">
        <v>67.97</v>
      </c>
      <c r="AJ48">
        <f t="shared" si="6"/>
        <v>3.8502673796791384E-2</v>
      </c>
      <c r="AK48">
        <f t="shared" si="7"/>
        <v>1.4629049111807794E-2</v>
      </c>
      <c r="AL48">
        <f t="shared" si="8"/>
        <v>1.2663885578069044E-2</v>
      </c>
      <c r="AM48">
        <f t="shared" si="9"/>
        <v>2.7357920193470411E-2</v>
      </c>
      <c r="AN48">
        <f t="shared" si="10"/>
        <v>1.7514970059880265E-2</v>
      </c>
      <c r="AO48">
        <f t="shared" si="11"/>
        <v>1.6297846889952207E-2</v>
      </c>
      <c r="AP48">
        <f t="shared" si="12"/>
        <v>3.7551518852083555E-2</v>
      </c>
      <c r="AQ48">
        <f t="shared" si="13"/>
        <v>5.9713127533520399E-2</v>
      </c>
      <c r="AR48">
        <f t="shared" si="14"/>
        <v>6.2695434646654127E-2</v>
      </c>
      <c r="AS48">
        <f t="shared" si="15"/>
        <v>5.9878372056759763E-2</v>
      </c>
      <c r="AT48">
        <f t="shared" si="16"/>
        <v>8.0947837150127169E-2</v>
      </c>
      <c r="AU48">
        <f t="shared" si="17"/>
        <v>6.5527512149239686E-2</v>
      </c>
      <c r="AV48">
        <f t="shared" si="18"/>
        <v>4.9891875193080075E-2</v>
      </c>
      <c r="AW48">
        <f t="shared" si="19"/>
        <v>3.6602104621015798E-2</v>
      </c>
      <c r="AX48">
        <f t="shared" si="20"/>
        <v>4.8111025443330839E-2</v>
      </c>
      <c r="AY48">
        <f t="shared" si="21"/>
        <v>3.470847922058154E-2</v>
      </c>
      <c r="AZ48">
        <f t="shared" si="22"/>
        <v>2.7668581796189876E-2</v>
      </c>
      <c r="BA48">
        <f t="shared" si="23"/>
        <v>3.4866017052375027E-2</v>
      </c>
      <c r="BB48">
        <f t="shared" si="24"/>
        <v>2.4570394935182323E-2</v>
      </c>
      <c r="BC48">
        <f t="shared" si="25"/>
        <v>7.7094143810229211E-3</v>
      </c>
      <c r="BF48">
        <f t="shared" si="26"/>
        <v>-2.0484449760765407E-2</v>
      </c>
      <c r="BG48">
        <f t="shared" si="78"/>
        <v>-4.096889952153103E-2</v>
      </c>
      <c r="BH48">
        <f t="shared" si="79"/>
        <v>-4.3660287081339635E-2</v>
      </c>
      <c r="BI48">
        <f t="shared" si="80"/>
        <v>-4.1118421052631582E-2</v>
      </c>
      <c r="BJ48">
        <f t="shared" si="81"/>
        <v>-5.9808612440191283E-2</v>
      </c>
      <c r="BK48">
        <f t="shared" si="82"/>
        <v>-4.6202153110047793E-2</v>
      </c>
      <c r="BL48">
        <f t="shared" si="83"/>
        <v>-3.19976076555024E-2</v>
      </c>
      <c r="BM48">
        <f t="shared" si="84"/>
        <v>-1.9587320574162716E-2</v>
      </c>
      <c r="BN48">
        <f t="shared" si="85"/>
        <v>-3.0352870813397149E-2</v>
      </c>
      <c r="BO48">
        <f t="shared" si="86"/>
        <v>-1.7793062200956906E-2</v>
      </c>
      <c r="BP48">
        <f t="shared" si="87"/>
        <v>-1.1064593301435331E-2</v>
      </c>
      <c r="BQ48">
        <f t="shared" si="88"/>
        <v>-1.7942583732057246E-2</v>
      </c>
      <c r="BR48">
        <f t="shared" si="89"/>
        <v>-8.0741626794257181E-3</v>
      </c>
      <c r="BS48">
        <f t="shared" si="90"/>
        <v>8.5227272727273831E-3</v>
      </c>
      <c r="BT48">
        <f t="shared" si="91"/>
        <v>1.6297846889952207E-2</v>
      </c>
      <c r="BW48">
        <f t="shared" si="41"/>
        <v>-1.4302741358760546E-2</v>
      </c>
      <c r="BX48">
        <f t="shared" si="70"/>
        <v>-4.7675804529202529E-3</v>
      </c>
      <c r="BY48">
        <f t="shared" si="71"/>
        <v>-3.5756853396902424E-3</v>
      </c>
      <c r="BZ48">
        <f t="shared" si="72"/>
        <v>-2.3986889153754458E-2</v>
      </c>
      <c r="CA48">
        <f t="shared" si="73"/>
        <v>-4.4398092967818888E-2</v>
      </c>
      <c r="CB48">
        <f t="shared" si="74"/>
        <v>-4.7079856972586466E-2</v>
      </c>
      <c r="CC48">
        <f t="shared" si="75"/>
        <v>-4.4547079856972718E-2</v>
      </c>
      <c r="CD48">
        <f t="shared" si="76"/>
        <v>-6.3170441001191915E-2</v>
      </c>
      <c r="CE48">
        <f t="shared" si="77"/>
        <v>-4.9612634088200318E-2</v>
      </c>
      <c r="CF48">
        <f t="shared" si="61"/>
        <v>-3.5458879618593703E-2</v>
      </c>
      <c r="CG48">
        <f t="shared" si="62"/>
        <v>-2.3092967818832112E-2</v>
      </c>
      <c r="CH48">
        <f t="shared" si="63"/>
        <v>-3.3820023837902412E-2</v>
      </c>
      <c r="CI48">
        <f t="shared" si="64"/>
        <v>-2.1305125148986991E-2</v>
      </c>
      <c r="CJ48">
        <f t="shared" si="65"/>
        <v>-1.4600715137067996E-2</v>
      </c>
      <c r="CK48">
        <f t="shared" si="66"/>
        <v>-2.145411203814061E-2</v>
      </c>
      <c r="CL48">
        <f t="shared" si="67"/>
        <v>-1.1620977353992866E-2</v>
      </c>
      <c r="CM48">
        <f t="shared" si="68"/>
        <v>4.916567342073872E-3</v>
      </c>
      <c r="CN48">
        <f t="shared" si="69"/>
        <v>1.2663885578069044E-2</v>
      </c>
      <c r="CQ48">
        <f t="shared" si="59"/>
        <v>1.4472010178116994E-2</v>
      </c>
      <c r="CR48">
        <f t="shared" si="92"/>
        <v>2.9580152671755601E-2</v>
      </c>
      <c r="CS48">
        <f t="shared" si="93"/>
        <v>4.2779898218829368E-2</v>
      </c>
      <c r="CT48">
        <f t="shared" si="94"/>
        <v>3.1329516539440071E-2</v>
      </c>
      <c r="CU48">
        <f t="shared" si="95"/>
        <v>4.4688295165394326E-2</v>
      </c>
      <c r="CV48">
        <f t="shared" si="96"/>
        <v>5.1844783715012686E-2</v>
      </c>
      <c r="CW48">
        <f t="shared" si="97"/>
        <v>4.452926208651406E-2</v>
      </c>
      <c r="CX48">
        <f t="shared" si="98"/>
        <v>5.5025445292620878E-2</v>
      </c>
      <c r="CY48">
        <f t="shared" si="99"/>
        <v>7.2678117048346064E-2</v>
      </c>
      <c r="CZ48">
        <f t="shared" si="100"/>
        <v>8.0947837150127169E-2</v>
      </c>
    </row>
    <row r="49" spans="13:110" x14ac:dyDescent="0.25">
      <c r="M49">
        <f t="shared" si="5"/>
        <v>0.1768266929466423</v>
      </c>
      <c r="N49">
        <v>71.03</v>
      </c>
      <c r="O49">
        <v>83.59</v>
      </c>
      <c r="P49">
        <v>85.43</v>
      </c>
      <c r="Q49">
        <v>91.51</v>
      </c>
      <c r="R49">
        <v>91.29</v>
      </c>
      <c r="S49">
        <v>90.03</v>
      </c>
      <c r="T49">
        <v>89.02</v>
      </c>
      <c r="U49">
        <v>86.59</v>
      </c>
      <c r="V49">
        <v>85.29</v>
      </c>
      <c r="W49">
        <v>88.37</v>
      </c>
      <c r="X49">
        <v>83.59</v>
      </c>
      <c r="Y49">
        <v>84.03</v>
      </c>
      <c r="Z49">
        <v>84.17</v>
      </c>
      <c r="AA49">
        <v>86.3</v>
      </c>
      <c r="AB49">
        <v>88.29</v>
      </c>
      <c r="AC49">
        <v>87.68</v>
      </c>
      <c r="AD49">
        <v>90.81</v>
      </c>
      <c r="AE49">
        <v>87.99</v>
      </c>
      <c r="AF49">
        <v>88.54</v>
      </c>
      <c r="AG49">
        <v>87.44</v>
      </c>
      <c r="AH49">
        <v>87.49</v>
      </c>
      <c r="AJ49">
        <f t="shared" si="6"/>
        <v>0.23173307053357728</v>
      </c>
      <c r="AK49">
        <f t="shared" si="7"/>
        <v>4.6656298600310939E-2</v>
      </c>
      <c r="AL49">
        <f t="shared" si="8"/>
        <v>2.4113309141987449E-2</v>
      </c>
      <c r="AM49">
        <f t="shared" si="9"/>
        <v>-4.3929625177576329E-2</v>
      </c>
      <c r="AN49">
        <f t="shared" si="10"/>
        <v>-4.1625588782999358E-2</v>
      </c>
      <c r="AO49">
        <f t="shared" si="11"/>
        <v>-2.8212817949572432E-2</v>
      </c>
      <c r="AP49">
        <f t="shared" si="12"/>
        <v>-1.718714895529096E-2</v>
      </c>
      <c r="AQ49">
        <f t="shared" si="13"/>
        <v>1.0393809908765348E-2</v>
      </c>
      <c r="AR49">
        <f t="shared" si="14"/>
        <v>2.5794348692695375E-2</v>
      </c>
      <c r="AS49">
        <f t="shared" si="15"/>
        <v>-9.9581305873034931E-3</v>
      </c>
      <c r="AT49">
        <f t="shared" si="16"/>
        <v>4.6656298600310939E-2</v>
      </c>
      <c r="AU49">
        <f t="shared" si="17"/>
        <v>4.1175770558133921E-2</v>
      </c>
      <c r="AV49">
        <f t="shared" si="18"/>
        <v>3.9443982416537876E-2</v>
      </c>
      <c r="AW49">
        <f t="shared" si="19"/>
        <v>1.378910776361527E-2</v>
      </c>
      <c r="AX49">
        <f t="shared" si="20"/>
        <v>-9.0610488164006263E-3</v>
      </c>
      <c r="AY49">
        <f t="shared" si="21"/>
        <v>-2.1669708029198442E-3</v>
      </c>
      <c r="AZ49">
        <f t="shared" si="22"/>
        <v>-3.6559850236758146E-2</v>
      </c>
      <c r="BA49">
        <f t="shared" si="23"/>
        <v>-5.6824639163541319E-3</v>
      </c>
      <c r="BB49">
        <f t="shared" si="24"/>
        <v>-1.1859046758527347E-2</v>
      </c>
      <c r="BC49">
        <f t="shared" si="25"/>
        <v>5.7182067703564913E-4</v>
      </c>
      <c r="BF49">
        <f t="shared" si="26"/>
        <v>-1.1218482727979619E-2</v>
      </c>
      <c r="BG49">
        <f t="shared" si="78"/>
        <v>-3.8209485726979867E-2</v>
      </c>
      <c r="BH49">
        <f t="shared" si="79"/>
        <v>-5.2649116961012939E-2</v>
      </c>
      <c r="BI49">
        <f t="shared" si="80"/>
        <v>-1.8438298344996076E-2</v>
      </c>
      <c r="BJ49">
        <f t="shared" si="81"/>
        <v>-7.1531711651671645E-2</v>
      </c>
      <c r="BK49">
        <f t="shared" si="82"/>
        <v>-6.6644451849383543E-2</v>
      </c>
      <c r="BL49">
        <f t="shared" si="83"/>
        <v>-6.508941463956458E-2</v>
      </c>
      <c r="BM49">
        <f t="shared" si="84"/>
        <v>-4.1430634233033475E-2</v>
      </c>
      <c r="BN49">
        <f t="shared" si="85"/>
        <v>-1.9326891036321171E-2</v>
      </c>
      <c r="BO49">
        <f t="shared" si="86"/>
        <v>-2.6102410307675156E-2</v>
      </c>
      <c r="BP49">
        <f t="shared" si="87"/>
        <v>8.6637787404198717E-3</v>
      </c>
      <c r="BQ49">
        <f t="shared" si="88"/>
        <v>-2.2659113628790473E-2</v>
      </c>
      <c r="BR49">
        <f t="shared" si="89"/>
        <v>-1.6550038875930189E-2</v>
      </c>
      <c r="BS49">
        <f t="shared" si="90"/>
        <v>-2.87681883816506E-2</v>
      </c>
      <c r="BT49">
        <f t="shared" si="91"/>
        <v>-2.8212817949572432E-2</v>
      </c>
      <c r="BW49">
        <f t="shared" si="41"/>
        <v>7.1169378438487627E-2</v>
      </c>
      <c r="BX49">
        <f t="shared" si="70"/>
        <v>6.8594170666042356E-2</v>
      </c>
      <c r="BY49">
        <f t="shared" si="71"/>
        <v>5.3845253423855717E-2</v>
      </c>
      <c r="BZ49">
        <f t="shared" si="72"/>
        <v>4.2022708650356885E-2</v>
      </c>
      <c r="CA49">
        <f t="shared" si="73"/>
        <v>1.3578368254711419E-2</v>
      </c>
      <c r="CB49">
        <f t="shared" si="74"/>
        <v>-1.6387685824651827E-3</v>
      </c>
      <c r="CC49">
        <f t="shared" si="75"/>
        <v>3.441414023176867E-2</v>
      </c>
      <c r="CD49">
        <f t="shared" si="76"/>
        <v>-2.1538101369542352E-2</v>
      </c>
      <c r="CE49">
        <f t="shared" si="77"/>
        <v>-1.6387685824651829E-2</v>
      </c>
      <c r="CF49">
        <f t="shared" si="61"/>
        <v>-1.4748917242186644E-2</v>
      </c>
      <c r="CG49">
        <f t="shared" si="62"/>
        <v>1.0183776191033481E-2</v>
      </c>
      <c r="CH49">
        <f t="shared" si="63"/>
        <v>3.3477701041788592E-2</v>
      </c>
      <c r="CI49">
        <f t="shared" si="64"/>
        <v>2.6337352218190328E-2</v>
      </c>
      <c r="CJ49">
        <f t="shared" si="65"/>
        <v>6.2975535526161711E-2</v>
      </c>
      <c r="CK49">
        <f t="shared" si="66"/>
        <v>2.9966054079363078E-2</v>
      </c>
      <c r="CL49">
        <f t="shared" si="67"/>
        <v>3.6404073510476406E-2</v>
      </c>
      <c r="CM49">
        <f t="shared" si="68"/>
        <v>2.3528034648249922E-2</v>
      </c>
      <c r="CN49">
        <f t="shared" si="69"/>
        <v>2.4113309141987449E-2</v>
      </c>
      <c r="CQ49">
        <f t="shared" si="59"/>
        <v>5.2637875343940392E-3</v>
      </c>
      <c r="CR49">
        <f t="shared" si="92"/>
        <v>6.9386290226103398E-3</v>
      </c>
      <c r="CS49">
        <f t="shared" si="93"/>
        <v>3.2420145950472469E-2</v>
      </c>
      <c r="CT49">
        <f t="shared" si="94"/>
        <v>5.6226821390118469E-2</v>
      </c>
      <c r="CU49">
        <f t="shared" si="95"/>
        <v>4.8929297762890338E-2</v>
      </c>
      <c r="CV49">
        <f t="shared" si="96"/>
        <v>8.6373968178011712E-2</v>
      </c>
      <c r="CW49">
        <f t="shared" si="97"/>
        <v>5.2637875343940557E-2</v>
      </c>
      <c r="CX49">
        <f t="shared" si="98"/>
        <v>5.9217609761933278E-2</v>
      </c>
      <c r="CY49">
        <f t="shared" si="99"/>
        <v>4.605814092594801E-2</v>
      </c>
      <c r="CZ49">
        <f t="shared" si="100"/>
        <v>4.6656298600310939E-2</v>
      </c>
    </row>
    <row r="50" spans="13:110" ht="15.75" thickBot="1" x14ac:dyDescent="0.3">
      <c r="M50">
        <f t="shared" si="5"/>
        <v>4.3093270365997659E-2</v>
      </c>
      <c r="N50">
        <v>16.940000000000001</v>
      </c>
      <c r="O50">
        <v>17.670000000000002</v>
      </c>
      <c r="P50">
        <v>17.37</v>
      </c>
      <c r="Q50">
        <v>17.239999999999998</v>
      </c>
      <c r="R50">
        <v>17.78</v>
      </c>
      <c r="S50">
        <v>17.59</v>
      </c>
      <c r="T50">
        <v>17.53</v>
      </c>
      <c r="U50">
        <v>17.809999999999999</v>
      </c>
      <c r="V50">
        <v>17.72</v>
      </c>
      <c r="W50">
        <v>17.84</v>
      </c>
      <c r="X50">
        <v>17.260000000000002</v>
      </c>
      <c r="Y50">
        <v>17.45</v>
      </c>
      <c r="Z50">
        <v>17.739999999999998</v>
      </c>
      <c r="AA50">
        <v>17.54</v>
      </c>
      <c r="AB50">
        <v>17.41</v>
      </c>
      <c r="AC50">
        <v>17.329999999999998</v>
      </c>
      <c r="AD50">
        <v>17.45</v>
      </c>
      <c r="AE50">
        <v>17.52</v>
      </c>
      <c r="AF50">
        <v>17.54</v>
      </c>
      <c r="AG50">
        <v>17.57</v>
      </c>
      <c r="AH50">
        <v>17.670000000000002</v>
      </c>
      <c r="AJ50">
        <f t="shared" si="6"/>
        <v>4.3093270365997659E-2</v>
      </c>
      <c r="AK50">
        <f t="shared" si="7"/>
        <v>0</v>
      </c>
      <c r="AL50">
        <f t="shared" si="8"/>
        <v>1.7271157167530263E-2</v>
      </c>
      <c r="AM50">
        <f t="shared" si="9"/>
        <v>2.4941995359628964E-2</v>
      </c>
      <c r="AN50">
        <f t="shared" si="10"/>
        <v>-6.1867266591675713E-3</v>
      </c>
      <c r="AO50">
        <f t="shared" si="11"/>
        <v>4.5480386583287005E-3</v>
      </c>
      <c r="AP50">
        <f t="shared" si="12"/>
        <v>7.9863091842555939E-3</v>
      </c>
      <c r="AQ50">
        <f t="shared" si="13"/>
        <v>-7.8607523862996645E-3</v>
      </c>
      <c r="AR50">
        <f t="shared" si="14"/>
        <v>-2.8216704288937448E-3</v>
      </c>
      <c r="AS50">
        <f t="shared" si="15"/>
        <v>-9.5291479820626759E-3</v>
      </c>
      <c r="AT50">
        <f t="shared" si="16"/>
        <v>2.3754345307068374E-2</v>
      </c>
      <c r="AU50">
        <f t="shared" si="17"/>
        <v>1.2607449856733663E-2</v>
      </c>
      <c r="AV50">
        <f t="shared" si="18"/>
        <v>-3.9458850056367945E-3</v>
      </c>
      <c r="AW50">
        <f t="shared" si="19"/>
        <v>7.411630558723065E-3</v>
      </c>
      <c r="AX50">
        <f t="shared" si="20"/>
        <v>1.4933946008041446E-2</v>
      </c>
      <c r="AY50">
        <f t="shared" si="21"/>
        <v>1.9619157530294487E-2</v>
      </c>
      <c r="AZ50">
        <f t="shared" si="22"/>
        <v>1.2607449856733663E-2</v>
      </c>
      <c r="BA50">
        <f t="shared" si="23"/>
        <v>8.561643835616561E-3</v>
      </c>
      <c r="BB50">
        <f t="shared" si="24"/>
        <v>7.411630558723065E-3</v>
      </c>
      <c r="BC50">
        <f t="shared" si="25"/>
        <v>5.6915196357428238E-3</v>
      </c>
      <c r="BF50">
        <f t="shared" si="26"/>
        <v>-3.4110289937463742E-3</v>
      </c>
      <c r="BG50">
        <f t="shared" si="78"/>
        <v>1.2507106310403573E-2</v>
      </c>
      <c r="BH50">
        <f t="shared" si="79"/>
        <v>7.3905628197839116E-3</v>
      </c>
      <c r="BI50">
        <f t="shared" si="80"/>
        <v>1.4212620807276862E-2</v>
      </c>
      <c r="BJ50">
        <f t="shared" si="81"/>
        <v>-1.8760659465605362E-2</v>
      </c>
      <c r="BK50">
        <f t="shared" si="82"/>
        <v>-7.9590676520750747E-3</v>
      </c>
      <c r="BL50">
        <f t="shared" si="83"/>
        <v>8.5275724843660358E-3</v>
      </c>
      <c r="BM50">
        <f t="shared" si="84"/>
        <v>-2.8425241614554128E-3</v>
      </c>
      <c r="BN50">
        <f t="shared" si="85"/>
        <v>-1.0233086981239325E-2</v>
      </c>
      <c r="BO50">
        <f t="shared" si="86"/>
        <v>-1.4781125639568026E-2</v>
      </c>
      <c r="BP50">
        <f t="shared" si="87"/>
        <v>-7.9590676520750747E-3</v>
      </c>
      <c r="BQ50">
        <f t="shared" si="88"/>
        <v>-3.9795338260375374E-3</v>
      </c>
      <c r="BR50">
        <f t="shared" si="89"/>
        <v>-2.8425241614554128E-3</v>
      </c>
      <c r="BS50">
        <f t="shared" si="90"/>
        <v>-1.1370096645821248E-3</v>
      </c>
      <c r="BT50">
        <f t="shared" si="91"/>
        <v>4.5480386583287005E-3</v>
      </c>
      <c r="BW50">
        <f t="shared" si="41"/>
        <v>-7.4841681059299109E-3</v>
      </c>
      <c r="BX50">
        <f t="shared" si="70"/>
        <v>2.3603914795624646E-2</v>
      </c>
      <c r="BY50">
        <f t="shared" si="71"/>
        <v>1.2665515256188765E-2</v>
      </c>
      <c r="BZ50">
        <f t="shared" si="72"/>
        <v>9.2112838226827941E-3</v>
      </c>
      <c r="CA50">
        <f t="shared" si="73"/>
        <v>2.533103051237753E-2</v>
      </c>
      <c r="CB50">
        <f t="shared" si="74"/>
        <v>2.0149683362118472E-2</v>
      </c>
      <c r="CC50">
        <f t="shared" si="75"/>
        <v>2.7058146229130619E-2</v>
      </c>
      <c r="CD50">
        <f t="shared" si="76"/>
        <v>-6.3327576280943826E-3</v>
      </c>
      <c r="CE50">
        <f t="shared" si="77"/>
        <v>4.6056419113412947E-3</v>
      </c>
      <c r="CF50">
        <f t="shared" si="61"/>
        <v>2.1301093839953794E-2</v>
      </c>
      <c r="CG50">
        <f t="shared" si="62"/>
        <v>9.7869890616003544E-3</v>
      </c>
      <c r="CH50">
        <f t="shared" si="63"/>
        <v>2.3028209556706473E-3</v>
      </c>
      <c r="CI50">
        <f t="shared" si="64"/>
        <v>-2.302820955670852E-3</v>
      </c>
      <c r="CJ50">
        <f t="shared" si="65"/>
        <v>4.6056419113412947E-3</v>
      </c>
      <c r="CK50">
        <f t="shared" si="66"/>
        <v>8.6355785837650308E-3</v>
      </c>
      <c r="CL50">
        <f t="shared" si="67"/>
        <v>9.7869890616003544E-3</v>
      </c>
      <c r="CM50">
        <f t="shared" si="68"/>
        <v>1.1514104778353441E-2</v>
      </c>
      <c r="CN50">
        <f t="shared" si="69"/>
        <v>1.7271157167530263E-2</v>
      </c>
      <c r="CQ50">
        <f t="shared" si="59"/>
        <v>1.1008111239860818E-2</v>
      </c>
      <c r="CR50">
        <f t="shared" si="92"/>
        <v>2.7809965237543269E-2</v>
      </c>
      <c r="CS50">
        <f t="shared" si="93"/>
        <v>1.6222479721900208E-2</v>
      </c>
      <c r="CT50">
        <f t="shared" si="94"/>
        <v>8.6906141367322463E-3</v>
      </c>
      <c r="CU50">
        <f t="shared" si="95"/>
        <v>4.0556199304748975E-3</v>
      </c>
      <c r="CV50">
        <f t="shared" si="96"/>
        <v>1.1008111239860818E-2</v>
      </c>
      <c r="CW50">
        <f t="shared" si="97"/>
        <v>1.5063731170335921E-2</v>
      </c>
      <c r="CX50">
        <f t="shared" si="98"/>
        <v>1.6222479721900208E-2</v>
      </c>
      <c r="CY50">
        <f t="shared" si="99"/>
        <v>1.7960602549246737E-2</v>
      </c>
      <c r="CZ50">
        <f t="shared" si="100"/>
        <v>2.3754345307068374E-2</v>
      </c>
    </row>
    <row r="51" spans="13:110" x14ac:dyDescent="0.25">
      <c r="M51">
        <f t="shared" si="5"/>
        <v>1.5141955835962159E-2</v>
      </c>
      <c r="N51">
        <v>15.85</v>
      </c>
      <c r="O51">
        <v>16.09</v>
      </c>
      <c r="P51">
        <v>16.03</v>
      </c>
      <c r="Q51">
        <v>15.94</v>
      </c>
      <c r="R51">
        <v>15.84</v>
      </c>
      <c r="S51">
        <v>15.83</v>
      </c>
      <c r="T51">
        <v>16.39</v>
      </c>
      <c r="U51">
        <v>16.27</v>
      </c>
      <c r="V51">
        <v>16.02</v>
      </c>
      <c r="W51">
        <v>16</v>
      </c>
      <c r="X51">
        <v>16.07</v>
      </c>
      <c r="Y51">
        <v>16.12</v>
      </c>
      <c r="Z51">
        <v>16.25</v>
      </c>
      <c r="AA51">
        <v>15.7</v>
      </c>
      <c r="AB51">
        <v>15.85</v>
      </c>
      <c r="AC51">
        <v>15.91</v>
      </c>
      <c r="AD51">
        <v>15.9</v>
      </c>
      <c r="AE51">
        <v>15.73</v>
      </c>
      <c r="AF51">
        <v>15.7</v>
      </c>
      <c r="AG51">
        <v>15.74</v>
      </c>
      <c r="AH51">
        <v>15.61</v>
      </c>
      <c r="AJ51">
        <f t="shared" si="6"/>
        <v>-1.5141955835962159E-2</v>
      </c>
      <c r="AK51">
        <f t="shared" si="7"/>
        <v>-2.9832193909260438E-2</v>
      </c>
      <c r="AL51">
        <f t="shared" si="8"/>
        <v>-2.6200873362445521E-2</v>
      </c>
      <c r="AM51">
        <f t="shared" si="9"/>
        <v>-2.0702634880803015E-2</v>
      </c>
      <c r="AN51">
        <f t="shared" si="10"/>
        <v>-1.4520202020202048E-2</v>
      </c>
      <c r="AO51">
        <f t="shared" si="11"/>
        <v>-1.3897662665824425E-2</v>
      </c>
      <c r="AP51">
        <f t="shared" si="12"/>
        <v>-4.7589993898718798E-2</v>
      </c>
      <c r="AQ51">
        <f t="shared" si="13"/>
        <v>-4.0565457897971738E-2</v>
      </c>
      <c r="AR51">
        <f t="shared" si="14"/>
        <v>-2.5593008739076165E-2</v>
      </c>
      <c r="AS51">
        <f t="shared" si="15"/>
        <v>-2.4375000000000036E-2</v>
      </c>
      <c r="AT51">
        <f t="shared" si="16"/>
        <v>-2.8624766645924133E-2</v>
      </c>
      <c r="AU51">
        <f t="shared" si="17"/>
        <v>-3.1637717121588187E-2</v>
      </c>
      <c r="AV51">
        <f t="shared" si="18"/>
        <v>-3.9384615384615421E-2</v>
      </c>
      <c r="AW51">
        <f t="shared" si="19"/>
        <v>-5.7324840764331119E-3</v>
      </c>
      <c r="AX51">
        <f t="shared" si="20"/>
        <v>-1.5141955835962159E-2</v>
      </c>
      <c r="AY51">
        <f t="shared" si="21"/>
        <v>-1.8856065367693318E-2</v>
      </c>
      <c r="AZ51">
        <f t="shared" si="22"/>
        <v>-1.8238993710691882E-2</v>
      </c>
      <c r="BA51">
        <f t="shared" si="23"/>
        <v>-7.6287349014622372E-3</v>
      </c>
      <c r="BB51">
        <f t="shared" si="24"/>
        <v>-5.7324840764331119E-3</v>
      </c>
      <c r="BC51">
        <f t="shared" si="25"/>
        <v>-8.2592121982211428E-3</v>
      </c>
      <c r="BF51">
        <f t="shared" si="26"/>
        <v>3.5375868603916644E-2</v>
      </c>
      <c r="BG51">
        <f t="shared" si="78"/>
        <v>2.7795325331648735E-2</v>
      </c>
      <c r="BH51">
        <f t="shared" si="79"/>
        <v>1.2002526847757392E-2</v>
      </c>
      <c r="BI51">
        <f t="shared" si="80"/>
        <v>1.0739102969046111E-2</v>
      </c>
      <c r="BJ51">
        <f t="shared" si="81"/>
        <v>1.5161086544535705E-2</v>
      </c>
      <c r="BK51">
        <f t="shared" si="82"/>
        <v>1.8319646241314019E-2</v>
      </c>
      <c r="BL51">
        <f t="shared" si="83"/>
        <v>2.6531901452937455E-2</v>
      </c>
      <c r="BM51">
        <f t="shared" si="84"/>
        <v>-8.2122552116235484E-3</v>
      </c>
      <c r="BN51">
        <f t="shared" si="85"/>
        <v>1.2634238787112807E-3</v>
      </c>
      <c r="BO51">
        <f t="shared" si="86"/>
        <v>5.0536955148452354E-3</v>
      </c>
      <c r="BP51">
        <f t="shared" si="87"/>
        <v>4.4219835754895943E-3</v>
      </c>
      <c r="BQ51">
        <f t="shared" si="88"/>
        <v>-6.3171193935565159E-3</v>
      </c>
      <c r="BR51">
        <f t="shared" si="89"/>
        <v>-8.2122552116235484E-3</v>
      </c>
      <c r="BS51">
        <f t="shared" si="90"/>
        <v>-5.6854074542008757E-3</v>
      </c>
      <c r="BT51">
        <f t="shared" si="91"/>
        <v>-1.3897662665824425E-2</v>
      </c>
      <c r="BW51">
        <f t="shared" si="41"/>
        <v>-5.614472863381262E-3</v>
      </c>
      <c r="BX51">
        <f t="shared" si="70"/>
        <v>-1.1852776044915862E-2</v>
      </c>
      <c r="BY51">
        <f t="shared" si="71"/>
        <v>-1.247660636306931E-2</v>
      </c>
      <c r="BZ51">
        <f t="shared" si="72"/>
        <v>2.2457891453524604E-2</v>
      </c>
      <c r="CA51">
        <f t="shared" si="73"/>
        <v>1.4971927635682995E-2</v>
      </c>
      <c r="CB51">
        <f t="shared" si="74"/>
        <v>-6.2383031815355973E-4</v>
      </c>
      <c r="CC51">
        <f t="shared" si="75"/>
        <v>-1.8714909544604575E-3</v>
      </c>
      <c r="CD51">
        <f t="shared" si="76"/>
        <v>2.4953212726137957E-3</v>
      </c>
      <c r="CE51">
        <f t="shared" si="77"/>
        <v>5.614472863381151E-3</v>
      </c>
      <c r="CF51">
        <f t="shared" si="61"/>
        <v>1.3724266999376098E-2</v>
      </c>
      <c r="CG51">
        <f t="shared" si="62"/>
        <v>-2.0586400499064367E-2</v>
      </c>
      <c r="CH51">
        <f t="shared" si="63"/>
        <v>-1.1228945726762413E-2</v>
      </c>
      <c r="CI51">
        <f t="shared" si="64"/>
        <v>-7.4859638178416087E-3</v>
      </c>
      <c r="CJ51">
        <f t="shared" si="65"/>
        <v>-8.1097941359950573E-3</v>
      </c>
      <c r="CK51">
        <f t="shared" si="66"/>
        <v>-1.8714909544603912E-2</v>
      </c>
      <c r="CL51">
        <f t="shared" si="67"/>
        <v>-2.0586400499064367E-2</v>
      </c>
      <c r="CM51">
        <f t="shared" si="68"/>
        <v>-1.8091079226450462E-2</v>
      </c>
      <c r="CN51">
        <f t="shared" si="69"/>
        <v>-2.6200873362445521E-2</v>
      </c>
      <c r="CQ51">
        <f t="shared" si="59"/>
        <v>3.1113876789048357E-3</v>
      </c>
      <c r="CR51">
        <f t="shared" si="92"/>
        <v>1.1200995644057231E-2</v>
      </c>
      <c r="CS51">
        <f t="shared" si="93"/>
        <v>-2.3024268823895518E-2</v>
      </c>
      <c r="CT51">
        <f t="shared" si="94"/>
        <v>-1.3690105787181122E-2</v>
      </c>
      <c r="CU51">
        <f t="shared" si="95"/>
        <v>-9.9564405724953415E-3</v>
      </c>
      <c r="CV51">
        <f t="shared" si="96"/>
        <v>-1.0578718108276286E-2</v>
      </c>
      <c r="CW51">
        <f t="shared" si="97"/>
        <v>-2.1157436216552573E-2</v>
      </c>
      <c r="CX51">
        <f t="shared" si="98"/>
        <v>-2.3024268823895518E-2</v>
      </c>
      <c r="CY51">
        <f t="shared" si="99"/>
        <v>-2.0535158680771628E-2</v>
      </c>
      <c r="CZ51">
        <f t="shared" si="100"/>
        <v>-2.8624766645924133E-2</v>
      </c>
      <c r="DE51" s="5" t="s">
        <v>162</v>
      </c>
      <c r="DF51" s="5"/>
    </row>
    <row r="52" spans="13:110" x14ac:dyDescent="0.25">
      <c r="M52">
        <f t="shared" si="5"/>
        <v>0.10778443113772465</v>
      </c>
      <c r="N52">
        <v>13.36</v>
      </c>
      <c r="O52">
        <v>14.8</v>
      </c>
      <c r="P52">
        <v>14.75</v>
      </c>
      <c r="Q52">
        <v>14.81</v>
      </c>
      <c r="R52">
        <v>14.69</v>
      </c>
      <c r="S52">
        <v>14.66</v>
      </c>
      <c r="T52">
        <v>14.48</v>
      </c>
      <c r="U52">
        <v>14.38</v>
      </c>
      <c r="V52">
        <v>14.34</v>
      </c>
      <c r="W52">
        <v>13.98</v>
      </c>
      <c r="X52">
        <v>14.02</v>
      </c>
      <c r="Y52">
        <v>14.03</v>
      </c>
      <c r="Z52">
        <v>14.06</v>
      </c>
      <c r="AA52">
        <v>14.37</v>
      </c>
      <c r="AB52">
        <v>14.25</v>
      </c>
      <c r="AC52">
        <v>14.35</v>
      </c>
      <c r="AD52">
        <v>14.17</v>
      </c>
      <c r="AE52">
        <v>14.31</v>
      </c>
      <c r="AF52">
        <v>14.26</v>
      </c>
      <c r="AG52">
        <v>14.49</v>
      </c>
      <c r="AH52">
        <v>14.32</v>
      </c>
      <c r="AJ52">
        <f t="shared" si="6"/>
        <v>7.1856287425149767E-2</v>
      </c>
      <c r="AK52">
        <f t="shared" si="7"/>
        <v>-3.2432432432432462E-2</v>
      </c>
      <c r="AL52">
        <f t="shared" si="8"/>
        <v>-2.9152542372881337E-2</v>
      </c>
      <c r="AM52">
        <f t="shared" si="9"/>
        <v>-3.3085752869682662E-2</v>
      </c>
      <c r="AN52">
        <f t="shared" si="10"/>
        <v>-2.5187202178352568E-2</v>
      </c>
      <c r="AO52">
        <f t="shared" si="11"/>
        <v>-2.3192360163710769E-2</v>
      </c>
      <c r="AP52">
        <f t="shared" si="12"/>
        <v>-1.1049723756906087E-2</v>
      </c>
      <c r="AQ52">
        <f t="shared" si="13"/>
        <v>-4.1724617524339707E-3</v>
      </c>
      <c r="AR52">
        <f t="shared" si="14"/>
        <v>-1.3947001394699842E-3</v>
      </c>
      <c r="AS52">
        <f t="shared" si="15"/>
        <v>2.4320457796852636E-2</v>
      </c>
      <c r="AT52">
        <f t="shared" si="16"/>
        <v>2.1398002853067099E-2</v>
      </c>
      <c r="AU52">
        <f t="shared" si="17"/>
        <v>2.0669992872416318E-2</v>
      </c>
      <c r="AV52">
        <f t="shared" si="18"/>
        <v>1.8492176386913212E-2</v>
      </c>
      <c r="AW52">
        <f t="shared" si="19"/>
        <v>-3.4794711203896267E-3</v>
      </c>
      <c r="AX52">
        <f t="shared" si="20"/>
        <v>4.9122807017544061E-3</v>
      </c>
      <c r="AY52">
        <f t="shared" si="21"/>
        <v>-2.0905923344947288E-3</v>
      </c>
      <c r="AZ52">
        <f t="shared" si="22"/>
        <v>1.0585744530698684E-2</v>
      </c>
      <c r="BA52">
        <f t="shared" si="23"/>
        <v>6.9881201956672166E-4</v>
      </c>
      <c r="BB52">
        <f t="shared" si="24"/>
        <v>4.207573632538604E-3</v>
      </c>
      <c r="BC52">
        <f t="shared" si="25"/>
        <v>-1.1732229123533467E-2</v>
      </c>
      <c r="BF52">
        <f t="shared" si="26"/>
        <v>-1.2278308321964511E-2</v>
      </c>
      <c r="BG52">
        <f t="shared" si="78"/>
        <v>-1.9099590723055889E-2</v>
      </c>
      <c r="BH52">
        <f t="shared" si="79"/>
        <v>-2.1828103683492514E-2</v>
      </c>
      <c r="BI52">
        <f t="shared" si="80"/>
        <v>-4.6384720327421539E-2</v>
      </c>
      <c r="BJ52">
        <f t="shared" si="81"/>
        <v>-4.3656207366985028E-2</v>
      </c>
      <c r="BK52">
        <f t="shared" si="82"/>
        <v>-4.2974079126875904E-2</v>
      </c>
      <c r="BL52">
        <f t="shared" si="83"/>
        <v>-4.0927694406548407E-2</v>
      </c>
      <c r="BM52">
        <f t="shared" si="84"/>
        <v>-1.9781718963165138E-2</v>
      </c>
      <c r="BN52">
        <f t="shared" si="85"/>
        <v>-2.796725784447477E-2</v>
      </c>
      <c r="BO52">
        <f t="shared" si="86"/>
        <v>-2.114597544338339E-2</v>
      </c>
      <c r="BP52">
        <f t="shared" si="87"/>
        <v>-3.3424283765347902E-2</v>
      </c>
      <c r="BQ52">
        <f t="shared" si="88"/>
        <v>-2.3874488403819893E-2</v>
      </c>
      <c r="BR52">
        <f t="shared" si="89"/>
        <v>-2.7285129604365646E-2</v>
      </c>
      <c r="BS52">
        <f t="shared" si="90"/>
        <v>-1.1596180081855385E-2</v>
      </c>
      <c r="BT52">
        <f t="shared" si="91"/>
        <v>-2.3192360163710769E-2</v>
      </c>
      <c r="BW52">
        <f t="shared" si="41"/>
        <v>4.0677966101695254E-3</v>
      </c>
      <c r="BX52">
        <f t="shared" si="70"/>
        <v>-4.0677966101695254E-3</v>
      </c>
      <c r="BY52">
        <f t="shared" si="71"/>
        <v>-6.1016949152542278E-3</v>
      </c>
      <c r="BZ52">
        <f t="shared" si="72"/>
        <v>-1.8305084745762683E-2</v>
      </c>
      <c r="CA52">
        <f t="shared" si="73"/>
        <v>-2.5084745762711812E-2</v>
      </c>
      <c r="CB52">
        <f t="shared" si="74"/>
        <v>-2.7796610169491535E-2</v>
      </c>
      <c r="CC52">
        <f t="shared" si="75"/>
        <v>-5.2203389830508443E-2</v>
      </c>
      <c r="CD52">
        <f t="shared" si="76"/>
        <v>-4.9491525423728845E-2</v>
      </c>
      <c r="CE52">
        <f t="shared" si="77"/>
        <v>-4.8813559322033941E-2</v>
      </c>
      <c r="CF52">
        <f t="shared" si="61"/>
        <v>-4.6779661016949116E-2</v>
      </c>
      <c r="CG52">
        <f t="shared" si="62"/>
        <v>-2.5762711864406831E-2</v>
      </c>
      <c r="CH52">
        <f t="shared" si="63"/>
        <v>-3.3898305084745763E-2</v>
      </c>
      <c r="CI52">
        <f t="shared" si="64"/>
        <v>-2.7118644067796634E-2</v>
      </c>
      <c r="CJ52">
        <f t="shared" si="65"/>
        <v>-3.9322033898305089E-2</v>
      </c>
      <c r="CK52">
        <f t="shared" si="66"/>
        <v>-2.9830508474576238E-2</v>
      </c>
      <c r="CL52">
        <f t="shared" si="67"/>
        <v>-3.3220338983050865E-2</v>
      </c>
      <c r="CM52">
        <f t="shared" si="68"/>
        <v>-1.7627118644067782E-2</v>
      </c>
      <c r="CN52">
        <f t="shared" si="69"/>
        <v>-2.9152542372881337E-2</v>
      </c>
      <c r="CQ52">
        <f t="shared" si="59"/>
        <v>7.1326676176888641E-4</v>
      </c>
      <c r="CR52">
        <f t="shared" si="92"/>
        <v>2.8530670470756723E-3</v>
      </c>
      <c r="CS52">
        <f t="shared" si="93"/>
        <v>2.4964336661911529E-2</v>
      </c>
      <c r="CT52">
        <f t="shared" si="94"/>
        <v>1.6405135520684767E-2</v>
      </c>
      <c r="CU52">
        <f t="shared" si="95"/>
        <v>2.3537803138373756E-2</v>
      </c>
      <c r="CV52">
        <f t="shared" si="96"/>
        <v>1.0699001426533549E-2</v>
      </c>
      <c r="CW52">
        <f t="shared" si="97"/>
        <v>2.0684736091298211E-2</v>
      </c>
      <c r="CX52">
        <f t="shared" si="98"/>
        <v>1.7118402282453652E-2</v>
      </c>
      <c r="CY52">
        <f t="shared" si="99"/>
        <v>3.3523537803138423E-2</v>
      </c>
      <c r="CZ52">
        <f t="shared" si="100"/>
        <v>2.1398002853067099E-2</v>
      </c>
    </row>
    <row r="53" spans="13:110" x14ac:dyDescent="0.25">
      <c r="M53">
        <f t="shared" si="5"/>
        <v>9.3921695868483701E-2</v>
      </c>
      <c r="N53">
        <v>462.3</v>
      </c>
      <c r="O53">
        <v>505.72</v>
      </c>
      <c r="P53">
        <v>526.12</v>
      </c>
      <c r="Q53">
        <v>530.96</v>
      </c>
      <c r="R53">
        <v>532.33000000000004</v>
      </c>
      <c r="S53">
        <v>535.52</v>
      </c>
      <c r="T53">
        <v>511.06</v>
      </c>
      <c r="U53">
        <v>532.01</v>
      </c>
      <c r="V53">
        <v>517.97</v>
      </c>
      <c r="W53">
        <v>527.75</v>
      </c>
      <c r="X53">
        <v>536.88</v>
      </c>
      <c r="Y53">
        <v>531.41</v>
      </c>
      <c r="Z53">
        <v>520.5</v>
      </c>
      <c r="AA53">
        <v>527.24</v>
      </c>
      <c r="AB53">
        <v>511.65</v>
      </c>
      <c r="AC53">
        <v>491.64</v>
      </c>
      <c r="AD53">
        <v>497.51</v>
      </c>
      <c r="AE53">
        <v>497.11</v>
      </c>
      <c r="AF53">
        <v>514.42999999999995</v>
      </c>
      <c r="AG53">
        <v>476.62</v>
      </c>
      <c r="AH53">
        <v>461.76</v>
      </c>
      <c r="AJ53">
        <f t="shared" si="6"/>
        <v>-1.1680726800779157E-3</v>
      </c>
      <c r="AK53">
        <f t="shared" si="7"/>
        <v>-8.6925571462469417E-2</v>
      </c>
      <c r="AL53">
        <f t="shared" si="8"/>
        <v>-0.12232950657644646</v>
      </c>
      <c r="AM53">
        <f t="shared" si="9"/>
        <v>-0.13032996835919852</v>
      </c>
      <c r="AN53">
        <f t="shared" si="10"/>
        <v>-0.13256814382056251</v>
      </c>
      <c r="AO53">
        <f t="shared" si="11"/>
        <v>-0.1377352853301464</v>
      </c>
      <c r="AP53">
        <f t="shared" si="12"/>
        <v>-9.6466168355966053E-2</v>
      </c>
      <c r="AQ53">
        <f t="shared" si="13"/>
        <v>-0.13204639010544914</v>
      </c>
      <c r="AR53">
        <f t="shared" si="14"/>
        <v>-0.10851979844392538</v>
      </c>
      <c r="AS53">
        <f t="shared" si="15"/>
        <v>-0.12504026527711987</v>
      </c>
      <c r="AT53">
        <f t="shared" si="16"/>
        <v>-0.1399195350916406</v>
      </c>
      <c r="AU53">
        <f t="shared" si="17"/>
        <v>-0.13106640823469634</v>
      </c>
      <c r="AV53">
        <f t="shared" si="18"/>
        <v>-0.11285302593659945</v>
      </c>
      <c r="AW53">
        <f t="shared" si="19"/>
        <v>-0.1241939154844094</v>
      </c>
      <c r="AX53">
        <f t="shared" si="20"/>
        <v>-9.7508062151861599E-2</v>
      </c>
      <c r="AY53">
        <f t="shared" si="21"/>
        <v>-6.0776177690993402E-2</v>
      </c>
      <c r="AZ53">
        <f t="shared" si="22"/>
        <v>-7.1857852103475311E-2</v>
      </c>
      <c r="BA53">
        <f t="shared" si="23"/>
        <v>-7.1111021705457592E-2</v>
      </c>
      <c r="BB53">
        <f t="shared" si="24"/>
        <v>-0.10238516416227662</v>
      </c>
      <c r="BC53">
        <f t="shared" si="25"/>
        <v>-3.1177877554445919E-2</v>
      </c>
      <c r="BF53">
        <f t="shared" si="26"/>
        <v>-4.5675231550642327E-2</v>
      </c>
      <c r="BG53">
        <f t="shared" si="78"/>
        <v>-6.554377054078262E-3</v>
      </c>
      <c r="BH53">
        <f t="shared" si="79"/>
        <v>-3.2771885270391314E-2</v>
      </c>
      <c r="BI53">
        <f t="shared" si="80"/>
        <v>-1.4509262025694619E-2</v>
      </c>
      <c r="BJ53">
        <f t="shared" si="81"/>
        <v>2.5395876904691023E-3</v>
      </c>
      <c r="BK53">
        <f t="shared" si="82"/>
        <v>-7.6747833881087796E-3</v>
      </c>
      <c r="BL53">
        <f t="shared" si="83"/>
        <v>-2.804750522856286E-2</v>
      </c>
      <c r="BM53">
        <f t="shared" si="84"/>
        <v>-1.5461607409620505E-2</v>
      </c>
      <c r="BN53">
        <f t="shared" si="85"/>
        <v>-4.4573498655512411E-2</v>
      </c>
      <c r="BO53">
        <f t="shared" si="86"/>
        <v>-8.1939049895428731E-2</v>
      </c>
      <c r="BP53">
        <f t="shared" si="87"/>
        <v>-7.0977741260830576E-2</v>
      </c>
      <c r="BQ53">
        <f t="shared" si="88"/>
        <v>-7.1724678816850851E-2</v>
      </c>
      <c r="BR53">
        <f t="shared" si="89"/>
        <v>-3.938228264117126E-2</v>
      </c>
      <c r="BS53">
        <f t="shared" si="90"/>
        <v>-0.10998655512399159</v>
      </c>
      <c r="BT53">
        <f t="shared" si="91"/>
        <v>-0.1377352853301464</v>
      </c>
      <c r="BW53">
        <f t="shared" si="41"/>
        <v>9.1994221850529006E-3</v>
      </c>
      <c r="BX53">
        <f t="shared" si="70"/>
        <v>1.180339086140051E-2</v>
      </c>
      <c r="BY53">
        <f t="shared" si="71"/>
        <v>1.7866646392457951E-2</v>
      </c>
      <c r="BZ53">
        <f t="shared" si="72"/>
        <v>-2.8624648369193345E-2</v>
      </c>
      <c r="CA53">
        <f t="shared" si="73"/>
        <v>1.1195164601231633E-2</v>
      </c>
      <c r="CB53">
        <f t="shared" si="74"/>
        <v>-1.5490762563673642E-2</v>
      </c>
      <c r="CC53">
        <f t="shared" si="75"/>
        <v>3.0981525127347287E-3</v>
      </c>
      <c r="CD53">
        <f t="shared" si="76"/>
        <v>2.0451607998175303E-2</v>
      </c>
      <c r="CE53">
        <f t="shared" si="77"/>
        <v>1.005474036341512E-2</v>
      </c>
      <c r="CF53">
        <f t="shared" si="61"/>
        <v>-1.0681973694214256E-2</v>
      </c>
      <c r="CG53">
        <f t="shared" si="62"/>
        <v>2.1287919105907483E-3</v>
      </c>
      <c r="CH53">
        <f t="shared" si="63"/>
        <v>-2.7503231202007199E-2</v>
      </c>
      <c r="CI53">
        <f t="shared" si="64"/>
        <v>-6.5536379533186376E-2</v>
      </c>
      <c r="CJ53">
        <f t="shared" si="65"/>
        <v>-5.4379229073215261E-2</v>
      </c>
      <c r="CK53">
        <f t="shared" si="66"/>
        <v>-5.5139511898426197E-2</v>
      </c>
      <c r="CL53">
        <f t="shared" si="67"/>
        <v>-2.2219265566790949E-2</v>
      </c>
      <c r="CM53">
        <f t="shared" si="68"/>
        <v>-9.4084999619858584E-2</v>
      </c>
      <c r="CN53">
        <f t="shared" si="69"/>
        <v>-0.12232950657644646</v>
      </c>
      <c r="CQ53">
        <f t="shared" si="59"/>
        <v>-1.0188496498286447E-2</v>
      </c>
      <c r="CR53">
        <f t="shared" si="92"/>
        <v>-3.0509611086276256E-2</v>
      </c>
      <c r="CS53">
        <f t="shared" si="93"/>
        <v>-1.7955595291312746E-2</v>
      </c>
      <c r="CT53">
        <f t="shared" si="94"/>
        <v>-4.6993741618238744E-2</v>
      </c>
      <c r="CU53">
        <f t="shared" si="95"/>
        <v>-8.4264640143048741E-2</v>
      </c>
      <c r="CV53">
        <f t="shared" si="96"/>
        <v>-7.3331098196990019E-2</v>
      </c>
      <c r="CW53">
        <f t="shared" si="97"/>
        <v>-7.4076143644762296E-2</v>
      </c>
      <c r="CX53">
        <f t="shared" si="98"/>
        <v>-4.1815675756221214E-2</v>
      </c>
      <c r="CY53">
        <f t="shared" si="99"/>
        <v>-0.11224109670689911</v>
      </c>
      <c r="CZ53">
        <f t="shared" si="100"/>
        <v>-0.1399195350916406</v>
      </c>
      <c r="DD53" t="s">
        <v>193</v>
      </c>
      <c r="DE53" t="s">
        <v>108</v>
      </c>
      <c r="DF53" s="6">
        <v>6.1489319847937582E-2</v>
      </c>
    </row>
    <row r="54" spans="13:110" x14ac:dyDescent="0.25">
      <c r="M54">
        <f t="shared" si="5"/>
        <v>6.0040218328066539E-2</v>
      </c>
      <c r="N54">
        <v>34.81</v>
      </c>
      <c r="O54">
        <v>36.9</v>
      </c>
      <c r="P54">
        <v>35.465000000000003</v>
      </c>
      <c r="Q54">
        <v>35.450000000000003</v>
      </c>
      <c r="R54">
        <v>35.33</v>
      </c>
      <c r="S54">
        <v>35.39</v>
      </c>
      <c r="T54">
        <v>35.950000000000003</v>
      </c>
      <c r="U54">
        <v>35.854999999999997</v>
      </c>
      <c r="V54">
        <v>35.840000000000003</v>
      </c>
      <c r="W54">
        <v>36.24</v>
      </c>
      <c r="X54">
        <v>36.520000000000003</v>
      </c>
      <c r="Y54">
        <v>36.354999999999997</v>
      </c>
      <c r="Z54">
        <v>36.414999999999999</v>
      </c>
      <c r="AA54">
        <v>36.564999999999998</v>
      </c>
      <c r="AB54">
        <v>36.26</v>
      </c>
      <c r="AC54">
        <v>36.82</v>
      </c>
      <c r="AD54">
        <v>36.505000000000003</v>
      </c>
      <c r="AE54">
        <v>36.65</v>
      </c>
      <c r="AF54">
        <v>36.96</v>
      </c>
      <c r="AG54">
        <v>36.92</v>
      </c>
      <c r="AH54">
        <v>36.765000000000001</v>
      </c>
      <c r="AJ54">
        <f t="shared" si="6"/>
        <v>5.6162022407354156E-2</v>
      </c>
      <c r="AK54">
        <f t="shared" si="7"/>
        <v>-3.6585365853658001E-3</v>
      </c>
      <c r="AL54">
        <f t="shared" si="8"/>
        <v>3.6655857888058564E-2</v>
      </c>
      <c r="AM54">
        <f t="shared" si="9"/>
        <v>3.7094499294781313E-2</v>
      </c>
      <c r="AN54">
        <f t="shared" si="10"/>
        <v>4.0617039343334341E-2</v>
      </c>
      <c r="AO54">
        <f t="shared" si="11"/>
        <v>3.8852783272110766E-2</v>
      </c>
      <c r="AP54">
        <f t="shared" si="12"/>
        <v>2.2670375521557654E-2</v>
      </c>
      <c r="AQ54">
        <f t="shared" si="13"/>
        <v>2.53800027890114E-2</v>
      </c>
      <c r="AR54">
        <f t="shared" si="14"/>
        <v>2.5809151785714204E-2</v>
      </c>
      <c r="AS54">
        <f t="shared" si="15"/>
        <v>1.4486754966887377E-2</v>
      </c>
      <c r="AT54">
        <f t="shared" si="16"/>
        <v>6.7086527929900719E-3</v>
      </c>
      <c r="AU54">
        <f t="shared" si="17"/>
        <v>1.1277678448631652E-2</v>
      </c>
      <c r="AV54">
        <f t="shared" si="18"/>
        <v>9.6114238637924326E-3</v>
      </c>
      <c r="AW54">
        <f t="shared" si="19"/>
        <v>5.4697114727198922E-3</v>
      </c>
      <c r="AX54">
        <f t="shared" si="20"/>
        <v>1.3927192498621141E-2</v>
      </c>
      <c r="AY54">
        <f t="shared" si="21"/>
        <v>-1.4937533948940717E-3</v>
      </c>
      <c r="AZ54">
        <f t="shared" si="22"/>
        <v>7.1223120120530881E-3</v>
      </c>
      <c r="BA54">
        <f t="shared" si="23"/>
        <v>3.1377899045021006E-3</v>
      </c>
      <c r="BB54">
        <f t="shared" si="24"/>
        <v>-5.2759740259740338E-3</v>
      </c>
      <c r="BC54">
        <f t="shared" si="25"/>
        <v>-4.1982665222102152E-3</v>
      </c>
      <c r="BF54">
        <f t="shared" si="26"/>
        <v>1.5823679005368813E-2</v>
      </c>
      <c r="BG54">
        <f t="shared" si="78"/>
        <v>1.3139304888386445E-2</v>
      </c>
      <c r="BH54">
        <f t="shared" si="79"/>
        <v>1.2715456343599968E-2</v>
      </c>
      <c r="BI54">
        <f t="shared" si="80"/>
        <v>2.4018084204577603E-2</v>
      </c>
      <c r="BJ54">
        <f t="shared" si="81"/>
        <v>3.1929923707262012E-2</v>
      </c>
      <c r="BK54">
        <f t="shared" si="82"/>
        <v>2.7267589714608541E-2</v>
      </c>
      <c r="BL54">
        <f t="shared" si="83"/>
        <v>2.8962983893755258E-2</v>
      </c>
      <c r="BM54">
        <f t="shared" si="84"/>
        <v>3.3201469341621846E-2</v>
      </c>
      <c r="BN54">
        <f t="shared" si="85"/>
        <v>2.4583215597626374E-2</v>
      </c>
      <c r="BO54">
        <f t="shared" si="86"/>
        <v>4.0406894602995187E-2</v>
      </c>
      <c r="BP54">
        <f t="shared" si="87"/>
        <v>3.1506075162475333E-2</v>
      </c>
      <c r="BQ54">
        <f t="shared" si="88"/>
        <v>3.5603277762079624E-2</v>
      </c>
      <c r="BR54">
        <f t="shared" si="89"/>
        <v>4.4362814354337393E-2</v>
      </c>
      <c r="BS54">
        <f t="shared" si="90"/>
        <v>4.3232551568239644E-2</v>
      </c>
      <c r="BT54">
        <f t="shared" si="91"/>
        <v>3.8852783272110766E-2</v>
      </c>
      <c r="BW54">
        <f t="shared" si="41"/>
        <v>-4.2295220640069269E-4</v>
      </c>
      <c r="BX54">
        <f t="shared" si="70"/>
        <v>-3.8065698576062344E-3</v>
      </c>
      <c r="BY54">
        <f t="shared" si="71"/>
        <v>-2.1147610320034634E-3</v>
      </c>
      <c r="BZ54">
        <f t="shared" si="72"/>
        <v>1.3675454673621863E-2</v>
      </c>
      <c r="CA54">
        <f t="shared" si="73"/>
        <v>1.099675736641741E-2</v>
      </c>
      <c r="CB54">
        <f t="shared" si="74"/>
        <v>1.0573805160016917E-2</v>
      </c>
      <c r="CC54">
        <f t="shared" si="75"/>
        <v>2.1852530664034923E-2</v>
      </c>
      <c r="CD54">
        <f t="shared" si="76"/>
        <v>2.9747638516847585E-2</v>
      </c>
      <c r="CE54">
        <f t="shared" si="77"/>
        <v>2.5095164246439965E-2</v>
      </c>
      <c r="CF54">
        <f t="shared" si="61"/>
        <v>2.6786973072042735E-2</v>
      </c>
      <c r="CG54">
        <f t="shared" si="62"/>
        <v>3.1016495136049461E-2</v>
      </c>
      <c r="CH54">
        <f t="shared" si="63"/>
        <v>2.2416466939235713E-2</v>
      </c>
      <c r="CI54">
        <f t="shared" si="64"/>
        <v>3.8206682644861038E-2</v>
      </c>
      <c r="CJ54">
        <f t="shared" si="65"/>
        <v>2.9324686310446893E-2</v>
      </c>
      <c r="CK54">
        <f t="shared" si="66"/>
        <v>3.341322430565332E-2</v>
      </c>
      <c r="CL54">
        <f t="shared" si="67"/>
        <v>4.2154236571267371E-2</v>
      </c>
      <c r="CM54">
        <f t="shared" si="68"/>
        <v>4.102636402086559E-2</v>
      </c>
      <c r="CN54">
        <f t="shared" si="69"/>
        <v>3.6655857888058564E-2</v>
      </c>
      <c r="CQ54">
        <f t="shared" si="59"/>
        <v>-4.5180722891567972E-3</v>
      </c>
      <c r="CR54">
        <f t="shared" si="92"/>
        <v>-2.8751369112815983E-3</v>
      </c>
      <c r="CS54">
        <f t="shared" si="93"/>
        <v>1.2322015334062047E-3</v>
      </c>
      <c r="CT54">
        <f t="shared" si="94"/>
        <v>-7.1193866374590657E-3</v>
      </c>
      <c r="CU54">
        <f t="shared" si="95"/>
        <v>8.2146768893756068E-3</v>
      </c>
      <c r="CV54">
        <f t="shared" si="96"/>
        <v>-4.1073384446879978E-4</v>
      </c>
      <c r="CW54">
        <f t="shared" si="97"/>
        <v>3.5596933187293386E-3</v>
      </c>
      <c r="CX54">
        <f t="shared" si="98"/>
        <v>1.2048192771084274E-2</v>
      </c>
      <c r="CY54">
        <f t="shared" si="99"/>
        <v>1.0952902519167539E-2</v>
      </c>
      <c r="CZ54">
        <f t="shared" si="100"/>
        <v>6.7086527929900719E-3</v>
      </c>
      <c r="DE54" t="s">
        <v>109</v>
      </c>
      <c r="DF54">
        <v>6.206783458193023E-3</v>
      </c>
    </row>
    <row r="55" spans="13:110" x14ac:dyDescent="0.25">
      <c r="M55">
        <f t="shared" si="5"/>
        <v>7.063393960798163E-2</v>
      </c>
      <c r="N55">
        <v>28.315000000000001</v>
      </c>
      <c r="O55">
        <v>30.315000000000001</v>
      </c>
      <c r="P55">
        <v>30.175000000000001</v>
      </c>
      <c r="Q55">
        <v>30.385000000000002</v>
      </c>
      <c r="R55">
        <v>30.254999999999999</v>
      </c>
      <c r="S55">
        <v>30.605</v>
      </c>
      <c r="T55">
        <v>30.414999999999999</v>
      </c>
      <c r="U55">
        <v>30.475000000000001</v>
      </c>
      <c r="V55">
        <v>30.614999999999998</v>
      </c>
      <c r="W55">
        <v>30.65</v>
      </c>
      <c r="X55">
        <v>30.635000000000002</v>
      </c>
      <c r="Y55">
        <v>30.7</v>
      </c>
      <c r="Z55">
        <v>30.51</v>
      </c>
      <c r="AA55">
        <v>30.565000000000001</v>
      </c>
      <c r="AB55">
        <v>30.79</v>
      </c>
      <c r="AC55">
        <v>30.8</v>
      </c>
      <c r="AD55">
        <v>30.715</v>
      </c>
      <c r="AE55">
        <v>30.954999999999998</v>
      </c>
      <c r="AF55">
        <v>31.4</v>
      </c>
      <c r="AG55">
        <v>31.344999999999999</v>
      </c>
      <c r="AH55">
        <v>31.135000000000002</v>
      </c>
      <c r="AJ55">
        <f t="shared" si="6"/>
        <v>9.959385484725411E-2</v>
      </c>
      <c r="AK55">
        <f t="shared" si="7"/>
        <v>2.7049315520369464E-2</v>
      </c>
      <c r="AL55">
        <f t="shared" si="8"/>
        <v>3.1814415907207981E-2</v>
      </c>
      <c r="AM55">
        <f t="shared" si="9"/>
        <v>2.4683231857824582E-2</v>
      </c>
      <c r="AN55">
        <f t="shared" si="10"/>
        <v>2.9086101470831353E-2</v>
      </c>
      <c r="AO55">
        <f t="shared" si="11"/>
        <v>1.7317431792190856E-2</v>
      </c>
      <c r="AP55">
        <f t="shared" si="12"/>
        <v>2.3672530001644005E-2</v>
      </c>
      <c r="AQ55">
        <f t="shared" si="13"/>
        <v>2.1657095980311736E-2</v>
      </c>
      <c r="AR55">
        <f t="shared" si="14"/>
        <v>1.6985138004246388E-2</v>
      </c>
      <c r="AS55">
        <f t="shared" si="15"/>
        <v>1.5823817292006624E-2</v>
      </c>
      <c r="AT55">
        <f t="shared" si="16"/>
        <v>1.6321201240411292E-2</v>
      </c>
      <c r="AU55">
        <f t="shared" si="17"/>
        <v>1.416938110749193E-2</v>
      </c>
      <c r="AV55">
        <f t="shared" si="18"/>
        <v>2.048508685676827E-2</v>
      </c>
      <c r="AW55">
        <f t="shared" si="19"/>
        <v>1.8648781285784403E-2</v>
      </c>
      <c r="AX55">
        <f t="shared" si="20"/>
        <v>1.1204936667749348E-2</v>
      </c>
      <c r="AY55">
        <f t="shared" si="21"/>
        <v>1.0876623376623405E-2</v>
      </c>
      <c r="AZ55">
        <f t="shared" si="22"/>
        <v>1.3674100602311629E-2</v>
      </c>
      <c r="BA55">
        <f t="shared" si="23"/>
        <v>5.8148925860120586E-3</v>
      </c>
      <c r="BB55">
        <f t="shared" si="24"/>
        <v>-8.4394904458597788E-3</v>
      </c>
      <c r="BC55">
        <f t="shared" si="25"/>
        <v>-6.6996331153293129E-3</v>
      </c>
      <c r="BF55">
        <f t="shared" si="26"/>
        <v>-6.2081359255024109E-3</v>
      </c>
      <c r="BG55">
        <f t="shared" si="78"/>
        <v>-4.2476719490279037E-3</v>
      </c>
      <c r="BH55">
        <f t="shared" si="79"/>
        <v>3.2674399607900704E-4</v>
      </c>
      <c r="BI55">
        <f t="shared" si="80"/>
        <v>1.4703479823557639E-3</v>
      </c>
      <c r="BJ55">
        <f t="shared" si="81"/>
        <v>9.8023198823725334E-4</v>
      </c>
      <c r="BK55">
        <f t="shared" si="82"/>
        <v>3.1040679627511473E-3</v>
      </c>
      <c r="BL55">
        <f t="shared" si="83"/>
        <v>-3.1040679627511473E-3</v>
      </c>
      <c r="BM55">
        <f t="shared" si="84"/>
        <v>-1.3069759843162604E-3</v>
      </c>
      <c r="BN55">
        <f t="shared" si="85"/>
        <v>6.0447639274627913E-3</v>
      </c>
      <c r="BO55">
        <f t="shared" si="86"/>
        <v>6.3715079235419142E-3</v>
      </c>
      <c r="BP55">
        <f t="shared" si="87"/>
        <v>3.5941839568697739E-3</v>
      </c>
      <c r="BQ55">
        <f t="shared" si="88"/>
        <v>1.1436039862767452E-2</v>
      </c>
      <c r="BR55">
        <f t="shared" si="89"/>
        <v>2.5976147688286166E-2</v>
      </c>
      <c r="BS55">
        <f t="shared" si="90"/>
        <v>2.417905570985128E-2</v>
      </c>
      <c r="BT55">
        <f t="shared" si="91"/>
        <v>1.7317431792190856E-2</v>
      </c>
      <c r="BW55">
        <f t="shared" si="41"/>
        <v>6.9594034797017682E-3</v>
      </c>
      <c r="BX55">
        <f t="shared" si="70"/>
        <v>2.6512013256006061E-3</v>
      </c>
      <c r="BY55">
        <f t="shared" si="71"/>
        <v>1.4250207125103553E-2</v>
      </c>
      <c r="BZ55">
        <f t="shared" si="72"/>
        <v>7.9536039768019363E-3</v>
      </c>
      <c r="CA55">
        <f t="shared" si="73"/>
        <v>9.9420049710025084E-3</v>
      </c>
      <c r="CB55">
        <f t="shared" si="74"/>
        <v>1.458160729080357E-2</v>
      </c>
      <c r="CC55">
        <f t="shared" si="75"/>
        <v>1.5741507870753863E-2</v>
      </c>
      <c r="CD55">
        <f t="shared" si="76"/>
        <v>1.5244407622203839E-2</v>
      </c>
      <c r="CE55">
        <f t="shared" si="77"/>
        <v>1.7398508699254304E-2</v>
      </c>
      <c r="CF55">
        <f t="shared" si="61"/>
        <v>1.1101905550952803E-2</v>
      </c>
      <c r="CG55">
        <f t="shared" si="62"/>
        <v>1.2924606462303249E-2</v>
      </c>
      <c r="CH55">
        <f t="shared" si="63"/>
        <v>2.0381110190555041E-2</v>
      </c>
      <c r="CI55">
        <f t="shared" si="64"/>
        <v>2.0712510356255178E-2</v>
      </c>
      <c r="CJ55">
        <f t="shared" si="65"/>
        <v>1.7895608947804446E-2</v>
      </c>
      <c r="CK55">
        <f t="shared" si="66"/>
        <v>2.5849212924606381E-2</v>
      </c>
      <c r="CL55">
        <f t="shared" si="67"/>
        <v>4.059652029826008E-2</v>
      </c>
      <c r="CM55">
        <f t="shared" si="68"/>
        <v>3.877381938690963E-2</v>
      </c>
      <c r="CN55">
        <f t="shared" si="69"/>
        <v>3.1814415907207981E-2</v>
      </c>
      <c r="CQ55">
        <f t="shared" si="59"/>
        <v>2.1217561612533941E-3</v>
      </c>
      <c r="CR55">
        <f t="shared" si="92"/>
        <v>-4.080300310102823E-3</v>
      </c>
      <c r="CS55">
        <f t="shared" si="93"/>
        <v>-2.2849681736575905E-3</v>
      </c>
      <c r="CT55">
        <f t="shared" si="94"/>
        <v>5.0595723845274221E-3</v>
      </c>
      <c r="CU55">
        <f t="shared" si="95"/>
        <v>5.3859964093356987E-3</v>
      </c>
      <c r="CV55">
        <f t="shared" si="96"/>
        <v>2.6113921984657514E-3</v>
      </c>
      <c r="CW55">
        <f t="shared" si="97"/>
        <v>1.0445568793863122E-2</v>
      </c>
      <c r="CX55">
        <f t="shared" si="98"/>
        <v>2.4971437897829182E-2</v>
      </c>
      <c r="CY55">
        <f t="shared" si="99"/>
        <v>2.3176105761383948E-2</v>
      </c>
      <c r="CZ55">
        <f t="shared" si="100"/>
        <v>1.6321201240411292E-2</v>
      </c>
      <c r="DD55" t="s">
        <v>192</v>
      </c>
      <c r="DE55" t="s">
        <v>110</v>
      </c>
      <c r="DF55">
        <v>4.8595303583371739E-2</v>
      </c>
    </row>
    <row r="56" spans="13:110" x14ac:dyDescent="0.25">
      <c r="M56">
        <f t="shared" si="5"/>
        <v>3.646488234237473E-2</v>
      </c>
      <c r="N56">
        <v>55.67</v>
      </c>
      <c r="O56">
        <v>57.7</v>
      </c>
      <c r="P56">
        <v>58.05</v>
      </c>
      <c r="Q56">
        <v>64.95</v>
      </c>
      <c r="R56">
        <v>63.23</v>
      </c>
      <c r="S56">
        <v>63.96</v>
      </c>
      <c r="T56">
        <v>61.47</v>
      </c>
      <c r="U56">
        <v>64.150000000000006</v>
      </c>
      <c r="V56">
        <v>61.2</v>
      </c>
      <c r="W56">
        <v>59.04</v>
      </c>
      <c r="X56">
        <v>59.86</v>
      </c>
      <c r="Y56">
        <v>60.4</v>
      </c>
      <c r="Z56">
        <v>64.5</v>
      </c>
      <c r="AA56">
        <v>60.65</v>
      </c>
      <c r="AB56">
        <v>59.04</v>
      </c>
      <c r="AC56">
        <v>61.11</v>
      </c>
      <c r="AD56">
        <v>59.82</v>
      </c>
      <c r="AE56">
        <v>57.43</v>
      </c>
      <c r="AF56">
        <v>57.88</v>
      </c>
      <c r="AG56">
        <v>58.9</v>
      </c>
      <c r="AH56">
        <v>59.77</v>
      </c>
      <c r="AJ56">
        <f t="shared" si="6"/>
        <v>7.364828453386027E-2</v>
      </c>
      <c r="AK56">
        <f t="shared" si="7"/>
        <v>3.5875216637781634E-2</v>
      </c>
      <c r="AL56">
        <f t="shared" si="8"/>
        <v>2.9629629629629735E-2</v>
      </c>
      <c r="AM56">
        <f t="shared" si="9"/>
        <v>-7.9753656658968428E-2</v>
      </c>
      <c r="AN56">
        <f t="shared" si="10"/>
        <v>-5.4720860351099063E-2</v>
      </c>
      <c r="AO56">
        <f t="shared" si="11"/>
        <v>-6.5509693558474011E-2</v>
      </c>
      <c r="AP56">
        <f t="shared" si="12"/>
        <v>-2.7655767040832859E-2</v>
      </c>
      <c r="AQ56">
        <f t="shared" si="13"/>
        <v>-6.8277474668745161E-2</v>
      </c>
      <c r="AR56">
        <f t="shared" si="14"/>
        <v>-2.3366013071895418E-2</v>
      </c>
      <c r="AS56">
        <f t="shared" si="15"/>
        <v>1.2364498644986517E-2</v>
      </c>
      <c r="AT56">
        <f t="shared" si="16"/>
        <v>-1.5035081857667275E-3</v>
      </c>
      <c r="AU56">
        <f t="shared" si="17"/>
        <v>-1.0430463576158865E-2</v>
      </c>
      <c r="AV56">
        <f t="shared" si="18"/>
        <v>-7.3333333333333278E-2</v>
      </c>
      <c r="AW56">
        <f t="shared" si="19"/>
        <v>-1.450948062654568E-2</v>
      </c>
      <c r="AX56">
        <f t="shared" si="20"/>
        <v>1.2364498644986517E-2</v>
      </c>
      <c r="AY56">
        <f t="shared" si="21"/>
        <v>-2.1927671412207434E-2</v>
      </c>
      <c r="AZ56">
        <f t="shared" si="22"/>
        <v>-8.3584085590098888E-4</v>
      </c>
      <c r="BA56">
        <f t="shared" si="23"/>
        <v>4.0745255093156948E-2</v>
      </c>
      <c r="BB56">
        <f t="shared" si="24"/>
        <v>3.2653766413268843E-2</v>
      </c>
      <c r="BC56">
        <f t="shared" si="25"/>
        <v>1.4770797962648635E-2</v>
      </c>
      <c r="BF56">
        <f t="shared" si="26"/>
        <v>-3.8930581613508472E-2</v>
      </c>
      <c r="BG56">
        <f t="shared" si="78"/>
        <v>2.9706066291432902E-3</v>
      </c>
      <c r="BH56">
        <f t="shared" si="79"/>
        <v>-4.3151969981238242E-2</v>
      </c>
      <c r="BI56">
        <f t="shared" si="80"/>
        <v>-7.6923076923076955E-2</v>
      </c>
      <c r="BJ56">
        <f t="shared" si="81"/>
        <v>-6.4102564102564125E-2</v>
      </c>
      <c r="BK56">
        <f t="shared" si="82"/>
        <v>-5.5659787367104474E-2</v>
      </c>
      <c r="BL56">
        <f t="shared" si="83"/>
        <v>8.4427767354596488E-3</v>
      </c>
      <c r="BM56">
        <f t="shared" si="84"/>
        <v>-5.1751094434021296E-2</v>
      </c>
      <c r="BN56">
        <f t="shared" si="85"/>
        <v>-7.6923076923076955E-2</v>
      </c>
      <c r="BO56">
        <f t="shared" si="86"/>
        <v>-4.4559099437148239E-2</v>
      </c>
      <c r="BP56">
        <f t="shared" si="87"/>
        <v>-6.4727954971857418E-2</v>
      </c>
      <c r="BQ56">
        <f t="shared" si="88"/>
        <v>-0.10209505941213259</v>
      </c>
      <c r="BR56">
        <f t="shared" si="89"/>
        <v>-9.505941213258283E-2</v>
      </c>
      <c r="BS56">
        <f t="shared" si="90"/>
        <v>-7.9111944965603531E-2</v>
      </c>
      <c r="BT56">
        <f t="shared" si="91"/>
        <v>-6.5509693558474011E-2</v>
      </c>
      <c r="BW56">
        <f t="shared" si="41"/>
        <v>0.11886304909560734</v>
      </c>
      <c r="BX56">
        <f t="shared" si="70"/>
        <v>8.9233419465977598E-2</v>
      </c>
      <c r="BY56">
        <f t="shared" si="71"/>
        <v>0.10180878552971583</v>
      </c>
      <c r="BZ56">
        <f t="shared" si="72"/>
        <v>5.8914728682170577E-2</v>
      </c>
      <c r="CA56">
        <f t="shared" si="73"/>
        <v>0.10508182601205872</v>
      </c>
      <c r="CB56">
        <f t="shared" si="74"/>
        <v>5.4263565891472972E-2</v>
      </c>
      <c r="CC56">
        <f t="shared" si="75"/>
        <v>1.7054263565891507E-2</v>
      </c>
      <c r="CD56">
        <f t="shared" si="76"/>
        <v>3.1180017226528894E-2</v>
      </c>
      <c r="CE56">
        <f t="shared" si="77"/>
        <v>4.0482342807924232E-2</v>
      </c>
      <c r="CF56">
        <f t="shared" si="61"/>
        <v>0.11111111111111116</v>
      </c>
      <c r="CG56">
        <f t="shared" si="62"/>
        <v>4.4788975021533187E-2</v>
      </c>
      <c r="CH56">
        <f t="shared" si="63"/>
        <v>1.7054263565891507E-2</v>
      </c>
      <c r="CI56">
        <f t="shared" si="64"/>
        <v>5.2713178294573684E-2</v>
      </c>
      <c r="CJ56">
        <f t="shared" si="65"/>
        <v>3.0490956072351475E-2</v>
      </c>
      <c r="CK56">
        <f t="shared" si="66"/>
        <v>-1.0680447889750172E-2</v>
      </c>
      <c r="CL56">
        <f t="shared" si="67"/>
        <v>-2.9285099052539982E-3</v>
      </c>
      <c r="CM56">
        <f t="shared" si="68"/>
        <v>1.4642549526270482E-2</v>
      </c>
      <c r="CN56">
        <f t="shared" si="69"/>
        <v>2.9629629629629735E-2</v>
      </c>
      <c r="CQ56">
        <f t="shared" si="59"/>
        <v>9.021049114600721E-3</v>
      </c>
      <c r="CR56">
        <f t="shared" si="92"/>
        <v>7.7514199799532252E-2</v>
      </c>
      <c r="CS56">
        <f t="shared" si="93"/>
        <v>1.319746074173069E-2</v>
      </c>
      <c r="CT56">
        <f t="shared" si="94"/>
        <v>-1.3698630136986306E-2</v>
      </c>
      <c r="CU56">
        <f t="shared" si="95"/>
        <v>2.0882058135649851E-2</v>
      </c>
      <c r="CV56">
        <f t="shared" si="96"/>
        <v>-6.6822586034078098E-4</v>
      </c>
      <c r="CW56">
        <f t="shared" si="97"/>
        <v>-4.05947210157033E-2</v>
      </c>
      <c r="CX56">
        <f t="shared" si="98"/>
        <v>-3.3077180086869308E-2</v>
      </c>
      <c r="CY56">
        <f t="shared" si="99"/>
        <v>-1.6037420648179097E-2</v>
      </c>
      <c r="CZ56">
        <f t="shared" si="100"/>
        <v>-1.5035081857667275E-3</v>
      </c>
      <c r="DE56" t="s">
        <v>111</v>
      </c>
      <c r="DF56">
        <v>9.2750284104176697E-2</v>
      </c>
    </row>
    <row r="57" spans="13:110" x14ac:dyDescent="0.25">
      <c r="M57">
        <f t="shared" si="5"/>
        <v>1.6949152542372933E-2</v>
      </c>
      <c r="N57">
        <v>56.05</v>
      </c>
      <c r="O57">
        <v>57</v>
      </c>
      <c r="P57">
        <v>57.79</v>
      </c>
      <c r="Q57">
        <v>53.48</v>
      </c>
      <c r="R57">
        <v>54.47</v>
      </c>
      <c r="S57">
        <v>55.17</v>
      </c>
      <c r="T57">
        <v>52.93</v>
      </c>
      <c r="U57">
        <v>48.95</v>
      </c>
      <c r="V57">
        <v>49.71</v>
      </c>
      <c r="W57">
        <v>49.33</v>
      </c>
      <c r="X57">
        <v>47.95</v>
      </c>
      <c r="Y57">
        <v>54.8</v>
      </c>
      <c r="Z57">
        <v>57.03</v>
      </c>
      <c r="AA57">
        <v>60.78</v>
      </c>
      <c r="AB57">
        <v>58.22</v>
      </c>
      <c r="AC57">
        <v>59.6</v>
      </c>
      <c r="AD57">
        <v>62.48</v>
      </c>
      <c r="AE57">
        <v>60.69</v>
      </c>
      <c r="AF57">
        <v>55.79</v>
      </c>
      <c r="AG57">
        <v>56.44</v>
      </c>
      <c r="AH57">
        <v>58.15</v>
      </c>
      <c r="AJ57">
        <f t="shared" si="6"/>
        <v>3.7466547725245346E-2</v>
      </c>
      <c r="AK57">
        <f t="shared" si="7"/>
        <v>2.0175438596491204E-2</v>
      </c>
      <c r="AL57">
        <f t="shared" si="8"/>
        <v>6.2294514621906803E-3</v>
      </c>
      <c r="AM57">
        <f t="shared" si="9"/>
        <v>8.7322363500374006E-2</v>
      </c>
      <c r="AN57">
        <f t="shared" si="10"/>
        <v>6.7560124839361108E-2</v>
      </c>
      <c r="AO57">
        <f t="shared" si="11"/>
        <v>5.4014863150262764E-2</v>
      </c>
      <c r="AP57">
        <f t="shared" si="12"/>
        <v>9.8620819950878499E-2</v>
      </c>
      <c r="AQ57">
        <f t="shared" si="13"/>
        <v>0.18794688457609796</v>
      </c>
      <c r="AR57">
        <f t="shared" si="14"/>
        <v>0.16978475155904241</v>
      </c>
      <c r="AS57">
        <f t="shared" si="15"/>
        <v>0.17879586458544497</v>
      </c>
      <c r="AT57">
        <f t="shared" si="16"/>
        <v>0.21272158498435861</v>
      </c>
      <c r="AU57">
        <f t="shared" si="17"/>
        <v>6.1131386861313898E-2</v>
      </c>
      <c r="AV57">
        <f t="shared" si="18"/>
        <v>1.9638786603541951E-2</v>
      </c>
      <c r="AW57">
        <f t="shared" si="19"/>
        <v>-4.3270812767357725E-2</v>
      </c>
      <c r="AX57">
        <f t="shared" si="20"/>
        <v>-1.2023359670216469E-3</v>
      </c>
      <c r="AY57">
        <f t="shared" si="21"/>
        <v>-2.4328859060402733E-2</v>
      </c>
      <c r="AZ57">
        <f t="shared" si="22"/>
        <v>-6.9302176696542872E-2</v>
      </c>
      <c r="BA57">
        <f t="shared" si="23"/>
        <v>-4.1852034931619694E-2</v>
      </c>
      <c r="BB57">
        <f t="shared" si="24"/>
        <v>4.2301487721813934E-2</v>
      </c>
      <c r="BC57">
        <f t="shared" si="25"/>
        <v>3.0297661233167981E-2</v>
      </c>
      <c r="BF57">
        <f t="shared" si="26"/>
        <v>-4.0601776327714376E-2</v>
      </c>
      <c r="BG57">
        <f t="shared" si="78"/>
        <v>-0.11274243248142103</v>
      </c>
      <c r="BH57">
        <f t="shared" si="79"/>
        <v>-9.896682979880371E-2</v>
      </c>
      <c r="BI57">
        <f t="shared" si="80"/>
        <v>-0.10585463114011244</v>
      </c>
      <c r="BJ57">
        <f t="shared" si="81"/>
        <v>-0.13086822548486493</v>
      </c>
      <c r="BK57">
        <f t="shared" si="82"/>
        <v>-6.7065434112743251E-3</v>
      </c>
      <c r="BL57">
        <f t="shared" si="83"/>
        <v>3.3713974986405645E-2</v>
      </c>
      <c r="BM57">
        <f t="shared" si="84"/>
        <v>0.10168569874932026</v>
      </c>
      <c r="BN57">
        <f t="shared" si="85"/>
        <v>5.5283668660503847E-2</v>
      </c>
      <c r="BO57">
        <f t="shared" si="86"/>
        <v>8.029726300525647E-2</v>
      </c>
      <c r="BP57">
        <f t="shared" si="87"/>
        <v>0.13249954685517482</v>
      </c>
      <c r="BQ57">
        <f t="shared" si="88"/>
        <v>0.10005437737901025</v>
      </c>
      <c r="BR57">
        <f t="shared" si="89"/>
        <v>1.1237991662135172E-2</v>
      </c>
      <c r="BS57">
        <f t="shared" si="90"/>
        <v>2.3019757114373682E-2</v>
      </c>
      <c r="BT57">
        <f t="shared" si="91"/>
        <v>5.4014863150262764E-2</v>
      </c>
      <c r="BW57">
        <f t="shared" si="41"/>
        <v>-7.4580377227894137E-2</v>
      </c>
      <c r="BX57">
        <f t="shared" si="70"/>
        <v>-5.7449385706869707E-2</v>
      </c>
      <c r="BY57">
        <f t="shared" si="71"/>
        <v>-4.5336563419276645E-2</v>
      </c>
      <c r="BZ57">
        <f t="shared" si="72"/>
        <v>-8.4097594739574316E-2</v>
      </c>
      <c r="CA57">
        <f t="shared" si="73"/>
        <v>-0.15296764146046021</v>
      </c>
      <c r="CB57">
        <f t="shared" si="74"/>
        <v>-0.13981657726250213</v>
      </c>
      <c r="CC57">
        <f t="shared" si="75"/>
        <v>-0.14639210936148125</v>
      </c>
      <c r="CD57">
        <f t="shared" si="76"/>
        <v>-0.1702716732998788</v>
      </c>
      <c r="CE57">
        <f t="shared" si="77"/>
        <v>-5.1739055199861606E-2</v>
      </c>
      <c r="CF57">
        <f t="shared" si="61"/>
        <v>-1.315106419795809E-2</v>
      </c>
      <c r="CG57">
        <f t="shared" si="62"/>
        <v>5.1739055199861606E-2</v>
      </c>
      <c r="CH57">
        <f t="shared" si="63"/>
        <v>7.4407336909499862E-3</v>
      </c>
      <c r="CI57">
        <f t="shared" si="64"/>
        <v>3.1320297629347675E-2</v>
      </c>
      <c r="CJ57">
        <f t="shared" si="65"/>
        <v>8.1155909326873124E-2</v>
      </c>
      <c r="CK57">
        <f t="shared" si="66"/>
        <v>5.0181692334313868E-2</v>
      </c>
      <c r="CL57">
        <f t="shared" si="67"/>
        <v>-3.4608063678837168E-2</v>
      </c>
      <c r="CM57">
        <f t="shared" si="68"/>
        <v>-2.3360442983215116E-2</v>
      </c>
      <c r="CN57">
        <f t="shared" si="69"/>
        <v>6.2294514621906803E-3</v>
      </c>
      <c r="CQ57">
        <f t="shared" si="59"/>
        <v>0.14285714285714274</v>
      </c>
      <c r="CR57">
        <f t="shared" si="92"/>
        <v>0.18936392075078201</v>
      </c>
      <c r="CS57">
        <f t="shared" si="93"/>
        <v>0.26757038581856096</v>
      </c>
      <c r="CT57">
        <f t="shared" si="94"/>
        <v>0.21418143899895714</v>
      </c>
      <c r="CU57">
        <f t="shared" si="95"/>
        <v>0.24296141814389985</v>
      </c>
      <c r="CV57">
        <f t="shared" si="96"/>
        <v>0.30302398331595398</v>
      </c>
      <c r="CW57">
        <f t="shared" si="97"/>
        <v>0.26569343065693418</v>
      </c>
      <c r="CX57">
        <f t="shared" si="98"/>
        <v>0.16350364963503641</v>
      </c>
      <c r="CY57">
        <f t="shared" si="99"/>
        <v>0.17705943691345138</v>
      </c>
      <c r="CZ57">
        <f t="shared" si="100"/>
        <v>0.21272158498435861</v>
      </c>
      <c r="DE57" t="s">
        <v>112</v>
      </c>
      <c r="DF57">
        <v>5.6886110038738606E-2</v>
      </c>
    </row>
    <row r="58" spans="13:110" x14ac:dyDescent="0.25">
      <c r="M58">
        <f t="shared" si="5"/>
        <v>5.0463942699007372E-3</v>
      </c>
      <c r="N58">
        <v>61.43</v>
      </c>
      <c r="O58">
        <v>61.74</v>
      </c>
      <c r="P58">
        <v>60.11</v>
      </c>
      <c r="Q58">
        <v>59.19</v>
      </c>
      <c r="R58">
        <v>63.19</v>
      </c>
      <c r="S58">
        <v>65.47</v>
      </c>
      <c r="T58">
        <v>67.09</v>
      </c>
      <c r="U58">
        <v>63.83</v>
      </c>
      <c r="V58">
        <v>72.790000000000006</v>
      </c>
      <c r="W58">
        <v>75.05</v>
      </c>
      <c r="X58">
        <v>72.83</v>
      </c>
      <c r="Y58">
        <v>74.3</v>
      </c>
      <c r="Z58">
        <v>70.290000000000006</v>
      </c>
      <c r="AA58">
        <v>71.11</v>
      </c>
      <c r="AB58">
        <v>72.459999999999994</v>
      </c>
      <c r="AC58">
        <v>71.150000000000006</v>
      </c>
      <c r="AD58">
        <v>73.739999999999995</v>
      </c>
      <c r="AE58">
        <v>74</v>
      </c>
      <c r="AF58">
        <v>73.400000000000006</v>
      </c>
      <c r="AG58">
        <v>69.959999999999994</v>
      </c>
      <c r="AH58">
        <v>70.72</v>
      </c>
      <c r="AJ58">
        <f t="shared" si="6"/>
        <v>0.1512290411850887</v>
      </c>
      <c r="AK58">
        <f t="shared" si="7"/>
        <v>0.14544865565273724</v>
      </c>
      <c r="AL58">
        <f t="shared" si="8"/>
        <v>0.17650973215771085</v>
      </c>
      <c r="AM58">
        <f t="shared" si="9"/>
        <v>0.1947964183139044</v>
      </c>
      <c r="AN58">
        <f t="shared" si="10"/>
        <v>0.11916442475075173</v>
      </c>
      <c r="AO58">
        <f t="shared" si="11"/>
        <v>8.0189399725064919E-2</v>
      </c>
      <c r="AP58">
        <f t="shared" si="12"/>
        <v>5.4106424206289985E-2</v>
      </c>
      <c r="AQ58">
        <f t="shared" si="13"/>
        <v>0.1079429735234216</v>
      </c>
      <c r="AR58">
        <f t="shared" si="14"/>
        <v>-2.8437972248935392E-2</v>
      </c>
      <c r="AS58">
        <f t="shared" si="15"/>
        <v>-5.769487008660891E-2</v>
      </c>
      <c r="AT58">
        <f t="shared" si="16"/>
        <v>-2.8971577646574206E-2</v>
      </c>
      <c r="AU58">
        <f t="shared" si="17"/>
        <v>-4.8183041722745602E-2</v>
      </c>
      <c r="AV58">
        <f t="shared" si="18"/>
        <v>6.1175131597665756E-3</v>
      </c>
      <c r="AW58">
        <f t="shared" si="19"/>
        <v>-5.4844606946983631E-3</v>
      </c>
      <c r="AX58">
        <f t="shared" si="20"/>
        <v>-2.4013248688931756E-2</v>
      </c>
      <c r="AY58">
        <f t="shared" si="21"/>
        <v>-6.0435699226986193E-3</v>
      </c>
      <c r="AZ58">
        <f t="shared" si="22"/>
        <v>-4.095470572280982E-2</v>
      </c>
      <c r="BA58">
        <f t="shared" si="23"/>
        <v>-4.4324324324324336E-2</v>
      </c>
      <c r="BB58">
        <f t="shared" si="24"/>
        <v>-3.651226158038156E-2</v>
      </c>
      <c r="BC58">
        <f t="shared" si="25"/>
        <v>1.086335048599207E-2</v>
      </c>
      <c r="BF58">
        <f t="shared" si="26"/>
        <v>2.4744157629448673E-2</v>
      </c>
      <c r="BG58">
        <f t="shared" si="78"/>
        <v>-2.5049641056972667E-2</v>
      </c>
      <c r="BH58">
        <f t="shared" si="79"/>
        <v>0.11180693447380491</v>
      </c>
      <c r="BI58">
        <f t="shared" si="80"/>
        <v>0.1463265617840232</v>
      </c>
      <c r="BJ58">
        <f t="shared" si="81"/>
        <v>0.1124179013288529</v>
      </c>
      <c r="BK58">
        <f t="shared" si="82"/>
        <v>0.13487093325187105</v>
      </c>
      <c r="BL58">
        <f t="shared" si="83"/>
        <v>7.3621506033297812E-2</v>
      </c>
      <c r="BM58">
        <f t="shared" si="84"/>
        <v>8.6146326561784031E-2</v>
      </c>
      <c r="BN58">
        <f t="shared" si="85"/>
        <v>0.10676645791965778</v>
      </c>
      <c r="BO58">
        <f t="shared" si="86"/>
        <v>8.6757293416832248E-2</v>
      </c>
      <c r="BP58">
        <f t="shared" si="87"/>
        <v>0.12631739728119742</v>
      </c>
      <c r="BQ58">
        <f t="shared" si="88"/>
        <v>0.13028868183901024</v>
      </c>
      <c r="BR58">
        <f t="shared" si="89"/>
        <v>0.12112417901328863</v>
      </c>
      <c r="BS58">
        <f t="shared" si="90"/>
        <v>6.8581029479150679E-2</v>
      </c>
      <c r="BT58">
        <f t="shared" si="91"/>
        <v>8.0189399725064919E-2</v>
      </c>
      <c r="BW58">
        <f t="shared" si="41"/>
        <v>-1.5305273664947624E-2</v>
      </c>
      <c r="BX58">
        <f t="shared" si="70"/>
        <v>5.1239394443520186E-2</v>
      </c>
      <c r="BY58">
        <f t="shared" si="71"/>
        <v>8.9169855265346862E-2</v>
      </c>
      <c r="BZ58">
        <f t="shared" si="72"/>
        <v>0.11612044584927639</v>
      </c>
      <c r="CA58">
        <f t="shared" si="73"/>
        <v>6.1886541340875047E-2</v>
      </c>
      <c r="CB58">
        <f t="shared" si="74"/>
        <v>0.21094659790384307</v>
      </c>
      <c r="CC58">
        <f t="shared" si="75"/>
        <v>0.24854433538512724</v>
      </c>
      <c r="CD58">
        <f t="shared" si="76"/>
        <v>0.21161204458492761</v>
      </c>
      <c r="CE58">
        <f t="shared" si="77"/>
        <v>0.23606721011478951</v>
      </c>
      <c r="CF58">
        <f t="shared" si="61"/>
        <v>0.16935618033605068</v>
      </c>
      <c r="CG58">
        <f t="shared" si="62"/>
        <v>0.18299783729828648</v>
      </c>
      <c r="CH58">
        <f t="shared" si="63"/>
        <v>0.20545666278489427</v>
      </c>
      <c r="CI58">
        <f t="shared" si="64"/>
        <v>0.18366328397937126</v>
      </c>
      <c r="CJ58">
        <f t="shared" si="65"/>
        <v>0.22675095657960398</v>
      </c>
      <c r="CK58">
        <f t="shared" si="66"/>
        <v>0.23107636000665449</v>
      </c>
      <c r="CL58">
        <f t="shared" si="67"/>
        <v>0.2210946597903844</v>
      </c>
      <c r="CM58">
        <f t="shared" si="68"/>
        <v>0.16386624521710189</v>
      </c>
      <c r="CN58">
        <f t="shared" si="69"/>
        <v>0.17650973215771085</v>
      </c>
      <c r="CQ58">
        <f t="shared" si="59"/>
        <v>2.0183990113964011E-2</v>
      </c>
      <c r="CR58">
        <f t="shared" si="92"/>
        <v>-3.4875738020046579E-2</v>
      </c>
      <c r="CS58">
        <f t="shared" si="93"/>
        <v>-2.3616641493889867E-2</v>
      </c>
      <c r="CT58">
        <f t="shared" si="94"/>
        <v>-5.0803240422903273E-3</v>
      </c>
      <c r="CU58">
        <f t="shared" si="95"/>
        <v>-2.3067417273101642E-2</v>
      </c>
      <c r="CV58">
        <f t="shared" si="96"/>
        <v>1.2494851022930065E-2</v>
      </c>
      <c r="CW58">
        <f t="shared" si="97"/>
        <v>1.6064808458053022E-2</v>
      </c>
      <c r="CX58">
        <f t="shared" si="98"/>
        <v>7.8264451462310512E-3</v>
      </c>
      <c r="CY58">
        <f t="shared" si="99"/>
        <v>-3.9406837841548872E-2</v>
      </c>
      <c r="CZ58">
        <f t="shared" si="100"/>
        <v>-2.8971577646574206E-2</v>
      </c>
      <c r="DE58" t="s">
        <v>113</v>
      </c>
      <c r="DF58">
        <v>3.2360295153394769E-3</v>
      </c>
    </row>
    <row r="59" spans="13:110" x14ac:dyDescent="0.25">
      <c r="M59">
        <f t="shared" si="5"/>
        <v>1.6001438331535431E-2</v>
      </c>
      <c r="N59">
        <v>55.62</v>
      </c>
      <c r="O59">
        <v>56.51</v>
      </c>
      <c r="P59">
        <v>58.92</v>
      </c>
      <c r="Q59">
        <v>55.23</v>
      </c>
      <c r="R59">
        <v>55.13</v>
      </c>
      <c r="S59">
        <v>50.82</v>
      </c>
      <c r="T59">
        <v>53.87</v>
      </c>
      <c r="U59">
        <v>51.77</v>
      </c>
      <c r="V59">
        <v>52.98</v>
      </c>
      <c r="W59">
        <v>56.18</v>
      </c>
      <c r="X59">
        <v>55.15</v>
      </c>
      <c r="Y59">
        <v>58.5</v>
      </c>
      <c r="Z59">
        <v>55.83</v>
      </c>
      <c r="AA59">
        <v>56.07</v>
      </c>
      <c r="AB59">
        <v>56.46</v>
      </c>
      <c r="AC59">
        <v>55.89</v>
      </c>
      <c r="AD59">
        <v>54.5</v>
      </c>
      <c r="AE59">
        <v>56.24</v>
      </c>
      <c r="AF59">
        <v>59.33</v>
      </c>
      <c r="AG59">
        <v>61.14</v>
      </c>
      <c r="AH59">
        <v>60.68</v>
      </c>
      <c r="AJ59">
        <f t="shared" si="6"/>
        <v>9.0974469615246356E-2</v>
      </c>
      <c r="AK59">
        <f t="shared" si="7"/>
        <v>7.379224915944084E-2</v>
      </c>
      <c r="AL59">
        <f t="shared" si="8"/>
        <v>2.9871011541072606E-2</v>
      </c>
      <c r="AM59">
        <f t="shared" si="9"/>
        <v>9.8678254571790747E-2</v>
      </c>
      <c r="AN59">
        <f t="shared" si="10"/>
        <v>0.10067114093959725</v>
      </c>
      <c r="AO59">
        <f t="shared" si="11"/>
        <v>0.19401810310901219</v>
      </c>
      <c r="AP59">
        <f t="shared" si="12"/>
        <v>0.126415444588825</v>
      </c>
      <c r="AQ59">
        <f t="shared" si="13"/>
        <v>0.1721073981070117</v>
      </c>
      <c r="AR59">
        <f t="shared" si="14"/>
        <v>0.14533786334465842</v>
      </c>
      <c r="AS59">
        <f t="shared" si="15"/>
        <v>8.0099679601281601E-2</v>
      </c>
      <c r="AT59">
        <f t="shared" si="16"/>
        <v>0.100271985494107</v>
      </c>
      <c r="AU59">
        <f t="shared" si="17"/>
        <v>3.7264957264957259E-2</v>
      </c>
      <c r="AV59">
        <f t="shared" si="18"/>
        <v>8.6870857961669379E-2</v>
      </c>
      <c r="AW59">
        <f t="shared" si="19"/>
        <v>8.2218655252363104E-2</v>
      </c>
      <c r="AX59">
        <f t="shared" si="20"/>
        <v>7.4743181013106605E-2</v>
      </c>
      <c r="AY59">
        <f t="shared" si="21"/>
        <v>8.570406154947216E-2</v>
      </c>
      <c r="AZ59">
        <f t="shared" si="22"/>
        <v>0.11339449541284403</v>
      </c>
      <c r="BA59">
        <f t="shared" si="23"/>
        <v>7.8947368421052586E-2</v>
      </c>
      <c r="BB59">
        <f t="shared" si="24"/>
        <v>2.2754087308275769E-2</v>
      </c>
      <c r="BC59">
        <f t="shared" si="25"/>
        <v>-7.5237160614982151E-3</v>
      </c>
      <c r="BF59">
        <f t="shared" si="26"/>
        <v>6.0015741833923594E-2</v>
      </c>
      <c r="BG59">
        <f t="shared" si="78"/>
        <v>1.8693427784336931E-2</v>
      </c>
      <c r="BH59">
        <f t="shared" si="79"/>
        <v>4.2502951593860618E-2</v>
      </c>
      <c r="BI59">
        <f t="shared" si="80"/>
        <v>0.10547028728846909</v>
      </c>
      <c r="BJ59">
        <f t="shared" si="81"/>
        <v>8.520267611176699E-2</v>
      </c>
      <c r="BK59">
        <f t="shared" si="82"/>
        <v>0.1511216056670602</v>
      </c>
      <c r="BL59">
        <f t="shared" si="83"/>
        <v>9.8583234946871268E-2</v>
      </c>
      <c r="BM59">
        <f t="shared" si="84"/>
        <v>0.10330578512396695</v>
      </c>
      <c r="BN59">
        <f t="shared" si="85"/>
        <v>0.11097992916174736</v>
      </c>
      <c r="BO59">
        <f t="shared" si="86"/>
        <v>9.9763872491145225E-2</v>
      </c>
      <c r="BP59">
        <f t="shared" si="87"/>
        <v>7.2412436048799683E-2</v>
      </c>
      <c r="BQ59">
        <f t="shared" si="88"/>
        <v>0.10665092483274305</v>
      </c>
      <c r="BR59">
        <f t="shared" si="89"/>
        <v>0.16745375836284923</v>
      </c>
      <c r="BS59">
        <f t="shared" si="90"/>
        <v>0.20306965761511217</v>
      </c>
      <c r="BT59">
        <f t="shared" si="91"/>
        <v>0.19401810310901219</v>
      </c>
      <c r="BW59">
        <f t="shared" si="41"/>
        <v>-6.2627291242362604E-2</v>
      </c>
      <c r="BX59">
        <f t="shared" si="70"/>
        <v>-6.4324507807196188E-2</v>
      </c>
      <c r="BY59">
        <f t="shared" si="71"/>
        <v>-0.13747454175152751</v>
      </c>
      <c r="BZ59">
        <f t="shared" si="72"/>
        <v>-8.5709436524100541E-2</v>
      </c>
      <c r="CA59">
        <f t="shared" si="73"/>
        <v>-0.12135098438560758</v>
      </c>
      <c r="CB59">
        <f t="shared" si="74"/>
        <v>-0.10081466395112024</v>
      </c>
      <c r="CC59">
        <f t="shared" si="75"/>
        <v>-4.6503733876442667E-2</v>
      </c>
      <c r="CD59">
        <f t="shared" si="76"/>
        <v>-6.3985064494229513E-2</v>
      </c>
      <c r="CE59">
        <f t="shared" si="77"/>
        <v>-7.1283095723014547E-3</v>
      </c>
      <c r="CF59">
        <f t="shared" si="61"/>
        <v>-5.2443991853360544E-2</v>
      </c>
      <c r="CG59">
        <f t="shared" si="62"/>
        <v>-4.83706720977597E-2</v>
      </c>
      <c r="CH59">
        <f t="shared" si="63"/>
        <v>-4.1751527494908361E-2</v>
      </c>
      <c r="CI59">
        <f t="shared" si="64"/>
        <v>-5.1425661914460304E-2</v>
      </c>
      <c r="CJ59">
        <f t="shared" si="65"/>
        <v>-7.5016972165648357E-2</v>
      </c>
      <c r="CK59">
        <f t="shared" si="66"/>
        <v>-4.5485403937542426E-2</v>
      </c>
      <c r="CL59">
        <f t="shared" si="67"/>
        <v>6.958587915818E-3</v>
      </c>
      <c r="CM59">
        <f t="shared" si="68"/>
        <v>3.7678207739307516E-2</v>
      </c>
      <c r="CN59">
        <f t="shared" si="69"/>
        <v>2.9871011541072606E-2</v>
      </c>
      <c r="CQ59">
        <f t="shared" si="59"/>
        <v>6.0743427017225772E-2</v>
      </c>
      <c r="CR59">
        <f t="shared" si="92"/>
        <v>1.2330009066183131E-2</v>
      </c>
      <c r="CS59">
        <f t="shared" si="93"/>
        <v>1.6681776971894862E-2</v>
      </c>
      <c r="CT59">
        <f t="shared" si="94"/>
        <v>2.3753399818676378E-2</v>
      </c>
      <c r="CU59">
        <f t="shared" si="95"/>
        <v>1.3417951042611098E-2</v>
      </c>
      <c r="CV59">
        <f t="shared" si="96"/>
        <v>-1.1786038077969149E-2</v>
      </c>
      <c r="CW59">
        <f t="shared" si="97"/>
        <v>1.976427923844068E-2</v>
      </c>
      <c r="CX59">
        <f t="shared" si="98"/>
        <v>7.5793291024478696E-2</v>
      </c>
      <c r="CY59">
        <f t="shared" si="99"/>
        <v>0.10861287398005444</v>
      </c>
      <c r="CZ59">
        <f t="shared" si="100"/>
        <v>0.100271985494107</v>
      </c>
      <c r="DE59" t="s">
        <v>114</v>
      </c>
      <c r="DF59">
        <v>3.7685431423614686</v>
      </c>
    </row>
    <row r="60" spans="13:110" x14ac:dyDescent="0.25">
      <c r="M60">
        <f t="shared" si="5"/>
        <v>3.9098017821422047E-2</v>
      </c>
      <c r="N60">
        <v>54.99</v>
      </c>
      <c r="O60">
        <v>57.14</v>
      </c>
      <c r="P60">
        <v>57.85</v>
      </c>
      <c r="Q60">
        <v>59.86</v>
      </c>
      <c r="R60">
        <v>59.13</v>
      </c>
      <c r="S60">
        <v>58.72</v>
      </c>
      <c r="T60">
        <v>58.2</v>
      </c>
      <c r="U60">
        <v>56.82</v>
      </c>
      <c r="V60">
        <v>58.2</v>
      </c>
      <c r="W60">
        <v>58.6</v>
      </c>
      <c r="X60">
        <v>59.2</v>
      </c>
      <c r="Y60">
        <v>62.13</v>
      </c>
      <c r="Z60">
        <v>62.4</v>
      </c>
      <c r="AA60">
        <v>63.46</v>
      </c>
      <c r="AB60">
        <v>63.34</v>
      </c>
      <c r="AC60">
        <v>61.71</v>
      </c>
      <c r="AD60">
        <v>61.54</v>
      </c>
      <c r="AE60">
        <v>62.37</v>
      </c>
      <c r="AF60">
        <v>60.3</v>
      </c>
      <c r="AG60">
        <v>63.02</v>
      </c>
      <c r="AH60">
        <v>61.43</v>
      </c>
      <c r="AJ60">
        <f t="shared" si="6"/>
        <v>0.11711220221858515</v>
      </c>
      <c r="AK60">
        <f t="shared" si="7"/>
        <v>7.5078753937696863E-2</v>
      </c>
      <c r="AL60">
        <f t="shared" si="8"/>
        <v>6.1884183232497808E-2</v>
      </c>
      <c r="AM60">
        <f t="shared" si="9"/>
        <v>2.6227865018376217E-2</v>
      </c>
      <c r="AN60">
        <f t="shared" si="10"/>
        <v>3.8897344833417842E-2</v>
      </c>
      <c r="AO60">
        <f t="shared" si="11"/>
        <v>4.6151226158038162E-2</v>
      </c>
      <c r="AP60">
        <f t="shared" si="12"/>
        <v>5.5498281786941522E-2</v>
      </c>
      <c r="AQ60">
        <f t="shared" si="13"/>
        <v>8.1133403731080592E-2</v>
      </c>
      <c r="AR60">
        <f t="shared" si="14"/>
        <v>5.5498281786941522E-2</v>
      </c>
      <c r="AS60">
        <f t="shared" si="15"/>
        <v>4.8293515358361745E-2</v>
      </c>
      <c r="AT60">
        <f t="shared" si="16"/>
        <v>3.7668918918918867E-2</v>
      </c>
      <c r="AU60">
        <f t="shared" si="17"/>
        <v>-1.1266698857234875E-2</v>
      </c>
      <c r="AV60">
        <f t="shared" si="18"/>
        <v>-1.5544871794871778E-2</v>
      </c>
      <c r="AW60">
        <f t="shared" si="19"/>
        <v>-3.198865427040657E-2</v>
      </c>
      <c r="AX60">
        <f t="shared" si="20"/>
        <v>-3.0154720555731034E-2</v>
      </c>
      <c r="AY60">
        <f t="shared" si="21"/>
        <v>-4.5373521309350368E-3</v>
      </c>
      <c r="AZ60">
        <f t="shared" si="22"/>
        <v>-1.7874553136171503E-3</v>
      </c>
      <c r="BA60">
        <f t="shared" si="23"/>
        <v>-1.5071348404681701E-2</v>
      </c>
      <c r="BB60">
        <f t="shared" si="24"/>
        <v>1.8739635157545648E-2</v>
      </c>
      <c r="BC60">
        <f t="shared" si="25"/>
        <v>-2.5230085687083518E-2</v>
      </c>
      <c r="BF60">
        <f t="shared" si="26"/>
        <v>-8.8555858310626033E-3</v>
      </c>
      <c r="BG60">
        <f t="shared" si="78"/>
        <v>-3.2356948228882812E-2</v>
      </c>
      <c r="BH60">
        <f t="shared" si="79"/>
        <v>-8.8555858310626033E-3</v>
      </c>
      <c r="BI60">
        <f t="shared" si="80"/>
        <v>-2.0435967302451881E-3</v>
      </c>
      <c r="BJ60">
        <f t="shared" si="81"/>
        <v>8.1743869209809951E-3</v>
      </c>
      <c r="BK60">
        <f t="shared" si="82"/>
        <v>5.8072207084468731E-2</v>
      </c>
      <c r="BL60">
        <f t="shared" si="83"/>
        <v>6.2670299727520432E-2</v>
      </c>
      <c r="BM60">
        <f t="shared" si="84"/>
        <v>8.0722070844686689E-2</v>
      </c>
      <c r="BN60">
        <f t="shared" si="85"/>
        <v>7.8678474114441496E-2</v>
      </c>
      <c r="BO60">
        <f t="shared" si="86"/>
        <v>5.0919618528610391E-2</v>
      </c>
      <c r="BP60">
        <f t="shared" si="87"/>
        <v>4.8024523160762951E-2</v>
      </c>
      <c r="BQ60">
        <f t="shared" si="88"/>
        <v>6.2159400544959102E-2</v>
      </c>
      <c r="BR60">
        <f t="shared" si="89"/>
        <v>2.6907356948228853E-2</v>
      </c>
      <c r="BS60">
        <f t="shared" si="90"/>
        <v>7.3228882833787534E-2</v>
      </c>
      <c r="BT60">
        <f t="shared" si="91"/>
        <v>4.6151226158038162E-2</v>
      </c>
      <c r="BW60">
        <f t="shared" si="41"/>
        <v>3.4745030250648193E-2</v>
      </c>
      <c r="BX60">
        <f t="shared" si="70"/>
        <v>2.212618841832327E-2</v>
      </c>
      <c r="BY60">
        <f t="shared" si="71"/>
        <v>1.5038893690579039E-2</v>
      </c>
      <c r="BZ60">
        <f t="shared" si="72"/>
        <v>6.0501296456352879E-3</v>
      </c>
      <c r="CA60">
        <f t="shared" si="73"/>
        <v>-1.7804667242869509E-2</v>
      </c>
      <c r="CB60">
        <f t="shared" si="74"/>
        <v>6.0501296456352879E-3</v>
      </c>
      <c r="CC60">
        <f t="shared" si="75"/>
        <v>1.2964563526361279E-2</v>
      </c>
      <c r="CD60">
        <f t="shared" si="76"/>
        <v>2.3336214347450326E-2</v>
      </c>
      <c r="CE60">
        <f t="shared" si="77"/>
        <v>7.3984442523768387E-2</v>
      </c>
      <c r="CF60">
        <f t="shared" si="61"/>
        <v>7.8651685393258369E-2</v>
      </c>
      <c r="CG60">
        <f t="shared" si="62"/>
        <v>9.697493517718235E-2</v>
      </c>
      <c r="CH60">
        <f t="shared" si="63"/>
        <v>9.4900605012964601E-2</v>
      </c>
      <c r="CI60">
        <f t="shared" si="64"/>
        <v>6.6724286949006034E-2</v>
      </c>
      <c r="CJ60">
        <f t="shared" si="65"/>
        <v>6.3785652549697452E-2</v>
      </c>
      <c r="CK60">
        <f t="shared" si="66"/>
        <v>7.8133102852203901E-2</v>
      </c>
      <c r="CL60">
        <f t="shared" si="67"/>
        <v>4.235090751944677E-2</v>
      </c>
      <c r="CM60">
        <f t="shared" si="68"/>
        <v>8.9369057908383773E-2</v>
      </c>
      <c r="CN60">
        <f t="shared" si="69"/>
        <v>6.1884183232497808E-2</v>
      </c>
      <c r="CQ60">
        <f t="shared" si="59"/>
        <v>4.9493243243243237E-2</v>
      </c>
      <c r="CR60">
        <f t="shared" si="92"/>
        <v>5.4054054054053981E-2</v>
      </c>
      <c r="CS60">
        <f t="shared" si="93"/>
        <v>7.1959459459459418E-2</v>
      </c>
      <c r="CT60">
        <f t="shared" si="94"/>
        <v>6.993243243243244E-2</v>
      </c>
      <c r="CU60">
        <f t="shared" si="95"/>
        <v>4.2398648648648611E-2</v>
      </c>
      <c r="CV60">
        <f t="shared" si="96"/>
        <v>3.9527027027026963E-2</v>
      </c>
      <c r="CW60">
        <f t="shared" si="97"/>
        <v>5.3547297297297201E-2</v>
      </c>
      <c r="CX60">
        <f t="shared" si="98"/>
        <v>1.8581081081080985E-2</v>
      </c>
      <c r="CY60">
        <f t="shared" si="99"/>
        <v>6.4527027027027034E-2</v>
      </c>
      <c r="CZ60">
        <f t="shared" si="100"/>
        <v>3.7668918918918867E-2</v>
      </c>
      <c r="DE60" t="s">
        <v>115</v>
      </c>
      <c r="DF60">
        <v>1.7189858862114051</v>
      </c>
    </row>
    <row r="61" spans="13:110" x14ac:dyDescent="0.25">
      <c r="M61">
        <f t="shared" si="5"/>
        <v>3.9871677360220029E-2</v>
      </c>
      <c r="N61">
        <v>43.64</v>
      </c>
      <c r="O61">
        <v>45.38</v>
      </c>
      <c r="P61">
        <v>45.67</v>
      </c>
      <c r="Q61">
        <v>44.82</v>
      </c>
      <c r="R61">
        <v>45.28</v>
      </c>
      <c r="S61">
        <v>45.41</v>
      </c>
      <c r="T61">
        <v>44.39</v>
      </c>
      <c r="U61">
        <v>44.79</v>
      </c>
      <c r="V61">
        <v>43.4</v>
      </c>
      <c r="W61">
        <v>43.45</v>
      </c>
      <c r="X61">
        <v>43.41</v>
      </c>
      <c r="Y61">
        <v>41.98</v>
      </c>
      <c r="Z61">
        <v>41.75</v>
      </c>
      <c r="AA61">
        <v>40.98</v>
      </c>
      <c r="AB61">
        <v>41.5</v>
      </c>
      <c r="AC61">
        <v>42.43</v>
      </c>
      <c r="AD61">
        <v>43.6</v>
      </c>
      <c r="AE61">
        <v>43.51</v>
      </c>
      <c r="AF61">
        <v>44.03</v>
      </c>
      <c r="AG61">
        <v>45.5</v>
      </c>
      <c r="AH61">
        <v>45.27</v>
      </c>
      <c r="AJ61">
        <f t="shared" si="6"/>
        <v>3.7351054078826822E-2</v>
      </c>
      <c r="AK61">
        <f t="shared" si="7"/>
        <v>-2.4239753195240067E-3</v>
      </c>
      <c r="AL61">
        <f t="shared" si="8"/>
        <v>-8.7584847821326594E-3</v>
      </c>
      <c r="AM61">
        <f t="shared" si="9"/>
        <v>1.0040160642570345E-2</v>
      </c>
      <c r="AN61">
        <f t="shared" si="10"/>
        <v>-2.2084805653705853E-4</v>
      </c>
      <c r="AO61">
        <f t="shared" si="11"/>
        <v>-3.0830213609335713E-3</v>
      </c>
      <c r="AP61">
        <f t="shared" si="12"/>
        <v>1.982428474881736E-2</v>
      </c>
      <c r="AQ61">
        <f t="shared" si="13"/>
        <v>1.0716677829872829E-2</v>
      </c>
      <c r="AR61">
        <f t="shared" si="14"/>
        <v>4.3087557603686745E-2</v>
      </c>
      <c r="AS61">
        <f t="shared" si="15"/>
        <v>4.1887226697353286E-2</v>
      </c>
      <c r="AT61">
        <f t="shared" si="16"/>
        <v>4.2847270214236503E-2</v>
      </c>
      <c r="AU61">
        <f t="shared" si="17"/>
        <v>7.8370652691758136E-2</v>
      </c>
      <c r="AV61">
        <f t="shared" si="18"/>
        <v>8.431137724550905E-2</v>
      </c>
      <c r="AW61">
        <f t="shared" si="19"/>
        <v>0.10468521229868244</v>
      </c>
      <c r="AX61">
        <f t="shared" si="20"/>
        <v>9.0843373493975976E-2</v>
      </c>
      <c r="AY61">
        <f t="shared" si="21"/>
        <v>6.6933773273627234E-2</v>
      </c>
      <c r="AZ61">
        <f t="shared" si="22"/>
        <v>3.8302752293578018E-2</v>
      </c>
      <c r="BA61">
        <f t="shared" si="23"/>
        <v>4.0450471156056197E-2</v>
      </c>
      <c r="BB61">
        <f t="shared" si="24"/>
        <v>2.816261639791056E-2</v>
      </c>
      <c r="BC61">
        <f t="shared" si="25"/>
        <v>-5.054945054944986E-3</v>
      </c>
      <c r="BF61">
        <f t="shared" si="26"/>
        <v>-2.2462012772516981E-2</v>
      </c>
      <c r="BG61">
        <f t="shared" si="78"/>
        <v>-1.3653380312706397E-2</v>
      </c>
      <c r="BH61">
        <f t="shared" si="79"/>
        <v>-4.4263378110548299E-2</v>
      </c>
      <c r="BI61">
        <f t="shared" si="80"/>
        <v>-4.3162299053071874E-2</v>
      </c>
      <c r="BJ61">
        <f t="shared" si="81"/>
        <v>-4.4043162299053078E-2</v>
      </c>
      <c r="BK61">
        <f t="shared" si="82"/>
        <v>-7.5534023342876011E-2</v>
      </c>
      <c r="BL61">
        <f t="shared" si="83"/>
        <v>-8.0598987007267059E-2</v>
      </c>
      <c r="BM61">
        <f t="shared" si="84"/>
        <v>-9.7555604492402553E-2</v>
      </c>
      <c r="BN61">
        <f t="shared" si="85"/>
        <v>-8.6104382294648688E-2</v>
      </c>
      <c r="BO61">
        <f t="shared" si="86"/>
        <v>-6.5624311825589018E-2</v>
      </c>
      <c r="BP61">
        <f t="shared" si="87"/>
        <v>-3.9859061880642928E-2</v>
      </c>
      <c r="BQ61">
        <f t="shared" si="88"/>
        <v>-4.1841004184100389E-2</v>
      </c>
      <c r="BR61">
        <f t="shared" si="89"/>
        <v>-3.0389781986346523E-2</v>
      </c>
      <c r="BS61">
        <f t="shared" si="90"/>
        <v>1.9819423034574636E-3</v>
      </c>
      <c r="BT61">
        <f t="shared" si="91"/>
        <v>-3.0830213609335713E-3</v>
      </c>
      <c r="BW61">
        <f t="shared" si="41"/>
        <v>-1.8611780162032E-2</v>
      </c>
      <c r="BX61">
        <f t="shared" si="70"/>
        <v>-8.5395226625793862E-3</v>
      </c>
      <c r="BY61">
        <f t="shared" si="71"/>
        <v>-5.6930151083863607E-3</v>
      </c>
      <c r="BZ61">
        <f t="shared" si="72"/>
        <v>-2.8027151302824634E-2</v>
      </c>
      <c r="CA61">
        <f t="shared" si="73"/>
        <v>-1.9268666520691976E-2</v>
      </c>
      <c r="CB61">
        <f t="shared" si="74"/>
        <v>-4.970440113860309E-2</v>
      </c>
      <c r="CC61">
        <f t="shared" si="75"/>
        <v>-4.8609590540836412E-2</v>
      </c>
      <c r="CD61">
        <f t="shared" si="76"/>
        <v>-4.9485439019049816E-2</v>
      </c>
      <c r="CE61">
        <f t="shared" si="77"/>
        <v>-8.0797022115174172E-2</v>
      </c>
      <c r="CF61">
        <f t="shared" si="61"/>
        <v>-8.5833150864900412E-2</v>
      </c>
      <c r="CG61">
        <f t="shared" si="62"/>
        <v>-0.1026932340705059</v>
      </c>
      <c r="CH61">
        <f t="shared" si="63"/>
        <v>-9.1307203853733337E-2</v>
      </c>
      <c r="CI61">
        <f t="shared" si="64"/>
        <v>-7.094372673527484E-2</v>
      </c>
      <c r="CJ61">
        <f t="shared" si="65"/>
        <v>-4.5325158747536683E-2</v>
      </c>
      <c r="CK61">
        <f t="shared" si="66"/>
        <v>-4.7295817823516613E-2</v>
      </c>
      <c r="CL61">
        <f t="shared" si="67"/>
        <v>-3.5909787606744042E-2</v>
      </c>
      <c r="CM61">
        <f t="shared" si="68"/>
        <v>-3.7223560324064309E-3</v>
      </c>
      <c r="CN61">
        <f t="shared" si="69"/>
        <v>-8.7584847821326594E-3</v>
      </c>
      <c r="CQ61">
        <f t="shared" si="59"/>
        <v>-3.2941718498041922E-2</v>
      </c>
      <c r="CR61">
        <f t="shared" si="92"/>
        <v>-3.8240036857866776E-2</v>
      </c>
      <c r="CS61">
        <f t="shared" si="93"/>
        <v>-5.5977885279889422E-2</v>
      </c>
      <c r="CT61">
        <f t="shared" si="94"/>
        <v>-4.3999078553328651E-2</v>
      </c>
      <c r="CU61">
        <f t="shared" si="95"/>
        <v>-2.2575443446210479E-2</v>
      </c>
      <c r="CV61">
        <f t="shared" si="96"/>
        <v>4.3768716885511372E-3</v>
      </c>
      <c r="CW61">
        <f t="shared" si="97"/>
        <v>2.3036166781847832E-3</v>
      </c>
      <c r="CX61">
        <f t="shared" si="98"/>
        <v>1.4282423404745555E-2</v>
      </c>
      <c r="CY61">
        <f t="shared" si="99"/>
        <v>4.8145588574061357E-2</v>
      </c>
      <c r="CZ61">
        <f t="shared" si="100"/>
        <v>4.2847270214236503E-2</v>
      </c>
      <c r="DE61" t="s">
        <v>116</v>
      </c>
      <c r="DF61">
        <v>0.29792885663614871</v>
      </c>
    </row>
    <row r="62" spans="13:110" x14ac:dyDescent="0.25">
      <c r="M62">
        <f t="shared" si="5"/>
        <v>1.2317518248175162E-2</v>
      </c>
      <c r="N62">
        <v>21.92</v>
      </c>
      <c r="O62">
        <v>22.19</v>
      </c>
      <c r="P62">
        <v>22.38</v>
      </c>
      <c r="Q62">
        <v>21.9</v>
      </c>
      <c r="R62">
        <v>22.04</v>
      </c>
      <c r="S62">
        <v>21.96</v>
      </c>
      <c r="T62">
        <v>21.75</v>
      </c>
      <c r="U62">
        <v>21.66</v>
      </c>
      <c r="V62">
        <v>21.06</v>
      </c>
      <c r="W62">
        <v>20.91</v>
      </c>
      <c r="X62">
        <v>21.385000000000002</v>
      </c>
      <c r="Y62">
        <v>21.59</v>
      </c>
      <c r="Z62">
        <v>21.68</v>
      </c>
      <c r="AA62">
        <v>21.33</v>
      </c>
      <c r="AB62">
        <v>22.024999999999999</v>
      </c>
      <c r="AC62">
        <v>21.37</v>
      </c>
      <c r="AD62">
        <v>21.75</v>
      </c>
      <c r="AE62">
        <v>22.38</v>
      </c>
      <c r="AF62">
        <v>21.45</v>
      </c>
      <c r="AG62">
        <v>22.68</v>
      </c>
      <c r="AH62">
        <v>20.93</v>
      </c>
      <c r="AJ62">
        <f t="shared" si="6"/>
        <v>-4.5164233576642426E-2</v>
      </c>
      <c r="AK62">
        <f t="shared" si="7"/>
        <v>-5.6782334384858114E-2</v>
      </c>
      <c r="AL62">
        <f t="shared" si="8"/>
        <v>-6.4789991063449473E-2</v>
      </c>
      <c r="AM62">
        <f t="shared" si="9"/>
        <v>-4.4292237442922322E-2</v>
      </c>
      <c r="AN62">
        <f t="shared" si="10"/>
        <v>-5.0362976406533554E-2</v>
      </c>
      <c r="AO62">
        <f t="shared" si="11"/>
        <v>-4.6903460837887115E-2</v>
      </c>
      <c r="AP62">
        <f t="shared" si="12"/>
        <v>-3.7701149425287371E-2</v>
      </c>
      <c r="AQ62">
        <f t="shared" si="13"/>
        <v>-3.3702677746999095E-2</v>
      </c>
      <c r="AR62">
        <f t="shared" si="14"/>
        <v>-6.1728395061727923E-3</v>
      </c>
      <c r="AS62">
        <f t="shared" si="15"/>
        <v>9.5648015303680404E-4</v>
      </c>
      <c r="AT62">
        <f t="shared" si="16"/>
        <v>-2.1276595744680937E-2</v>
      </c>
      <c r="AU62">
        <f t="shared" si="17"/>
        <v>-3.0569708198239932E-2</v>
      </c>
      <c r="AV62">
        <f t="shared" si="18"/>
        <v>-3.4594095940959413E-2</v>
      </c>
      <c r="AW62">
        <f t="shared" si="19"/>
        <v>-1.8752930145335144E-2</v>
      </c>
      <c r="AX62">
        <f t="shared" si="20"/>
        <v>-4.9716231555051033E-2</v>
      </c>
      <c r="AY62">
        <f t="shared" si="21"/>
        <v>-2.0589611605053872E-2</v>
      </c>
      <c r="AZ62">
        <f t="shared" si="22"/>
        <v>-3.7701149425287371E-2</v>
      </c>
      <c r="BA62">
        <f t="shared" si="23"/>
        <v>-6.4789991063449473E-2</v>
      </c>
      <c r="BB62">
        <f t="shared" si="24"/>
        <v>-2.4242424242424225E-2</v>
      </c>
      <c r="BC62">
        <f t="shared" si="25"/>
        <v>-7.716049382716049E-2</v>
      </c>
      <c r="BF62">
        <f t="shared" si="26"/>
        <v>-9.5628415300546832E-3</v>
      </c>
      <c r="BG62">
        <f t="shared" si="78"/>
        <v>-1.3661202185792382E-2</v>
      </c>
      <c r="BH62">
        <f t="shared" si="79"/>
        <v>-4.0983606557377143E-2</v>
      </c>
      <c r="BI62">
        <f t="shared" si="80"/>
        <v>-4.7814207650273256E-2</v>
      </c>
      <c r="BJ62">
        <f t="shared" si="81"/>
        <v>-2.6183970856101971E-2</v>
      </c>
      <c r="BK62">
        <f t="shared" si="82"/>
        <v>-1.6848816029143943E-2</v>
      </c>
      <c r="BL62">
        <f t="shared" si="83"/>
        <v>-1.2750455373406244E-2</v>
      </c>
      <c r="BM62">
        <f t="shared" si="84"/>
        <v>-2.868852459016405E-2</v>
      </c>
      <c r="BN62">
        <f t="shared" si="85"/>
        <v>2.9599271402549056E-3</v>
      </c>
      <c r="BO62">
        <f t="shared" si="86"/>
        <v>-2.6867030965391614E-2</v>
      </c>
      <c r="BP62">
        <f t="shared" si="87"/>
        <v>-9.5628415300546832E-3</v>
      </c>
      <c r="BQ62">
        <f t="shared" si="88"/>
        <v>1.9125683060109203E-2</v>
      </c>
      <c r="BR62">
        <f t="shared" si="89"/>
        <v>-2.3224043715847065E-2</v>
      </c>
      <c r="BS62">
        <f t="shared" si="90"/>
        <v>3.2786885245901586E-2</v>
      </c>
      <c r="BT62">
        <f t="shared" si="91"/>
        <v>-4.6903460837887115E-2</v>
      </c>
      <c r="BW62">
        <f t="shared" si="41"/>
        <v>-2.1447721179624686E-2</v>
      </c>
      <c r="BX62">
        <f t="shared" si="70"/>
        <v>-1.5192135835567465E-2</v>
      </c>
      <c r="BY62">
        <f t="shared" si="71"/>
        <v>-1.8766756032171501E-2</v>
      </c>
      <c r="BZ62">
        <f t="shared" si="72"/>
        <v>-2.8150134048257329E-2</v>
      </c>
      <c r="CA62">
        <f t="shared" si="73"/>
        <v>-3.2171581769436949E-2</v>
      </c>
      <c r="CB62">
        <f t="shared" si="74"/>
        <v>-5.8981233243967847E-2</v>
      </c>
      <c r="CC62">
        <f t="shared" si="75"/>
        <v>-6.5683646112600483E-2</v>
      </c>
      <c r="CD62">
        <f t="shared" si="76"/>
        <v>-4.4459338695263514E-2</v>
      </c>
      <c r="CE62">
        <f t="shared" si="77"/>
        <v>-3.529937444146556E-2</v>
      </c>
      <c r="CF62">
        <f t="shared" si="61"/>
        <v>-3.127792672028594E-2</v>
      </c>
      <c r="CG62">
        <f t="shared" si="62"/>
        <v>-4.6916890080428986E-2</v>
      </c>
      <c r="CH62">
        <f t="shared" si="63"/>
        <v>-1.586237712243076E-2</v>
      </c>
      <c r="CI62">
        <f t="shared" si="64"/>
        <v>-4.5129579982126813E-2</v>
      </c>
      <c r="CJ62">
        <f t="shared" si="65"/>
        <v>-2.8150134048257329E-2</v>
      </c>
      <c r="CK62">
        <f t="shared" si="66"/>
        <v>0</v>
      </c>
      <c r="CL62">
        <f t="shared" si="67"/>
        <v>-4.1554959785522774E-2</v>
      </c>
      <c r="CM62">
        <f t="shared" si="68"/>
        <v>1.3404825737265447E-2</v>
      </c>
      <c r="CN62">
        <f t="shared" si="69"/>
        <v>-6.4789991063449473E-2</v>
      </c>
      <c r="CQ62">
        <f t="shared" si="59"/>
        <v>9.5861585223286552E-3</v>
      </c>
      <c r="CR62">
        <f t="shared" si="92"/>
        <v>1.3794715922375409E-2</v>
      </c>
      <c r="CS62">
        <f t="shared" si="93"/>
        <v>-2.5718961889176183E-3</v>
      </c>
      <c r="CT62">
        <f t="shared" si="94"/>
        <v>2.9927519289221275E-2</v>
      </c>
      <c r="CU62">
        <f t="shared" si="95"/>
        <v>-7.0142623334115348E-4</v>
      </c>
      <c r="CV62">
        <f t="shared" si="96"/>
        <v>1.7068038344634016E-2</v>
      </c>
      <c r="CW62">
        <f t="shared" si="97"/>
        <v>4.6527940144961297E-2</v>
      </c>
      <c r="CX62">
        <f t="shared" si="98"/>
        <v>3.0395136778114435E-3</v>
      </c>
      <c r="CY62">
        <f t="shared" si="99"/>
        <v>6.0556464811783867E-2</v>
      </c>
      <c r="CZ62">
        <f t="shared" si="100"/>
        <v>-2.1276595744680937E-2</v>
      </c>
      <c r="DD62" t="s">
        <v>190</v>
      </c>
      <c r="DE62" t="s">
        <v>117</v>
      </c>
      <c r="DF62" s="33">
        <v>2.0595625489142007E-4</v>
      </c>
    </row>
    <row r="63" spans="13:110" x14ac:dyDescent="0.25">
      <c r="M63">
        <f t="shared" si="5"/>
        <v>3.7980769230769186E-2</v>
      </c>
      <c r="N63">
        <v>20.8</v>
      </c>
      <c r="O63">
        <v>21.59</v>
      </c>
      <c r="P63">
        <v>21.88</v>
      </c>
      <c r="Q63">
        <v>22.82</v>
      </c>
      <c r="R63">
        <v>22.25</v>
      </c>
      <c r="S63">
        <v>21.84</v>
      </c>
      <c r="T63">
        <v>22.24</v>
      </c>
      <c r="U63">
        <v>22.73</v>
      </c>
      <c r="V63">
        <v>22.93</v>
      </c>
      <c r="W63">
        <v>22.91</v>
      </c>
      <c r="X63">
        <v>22.97</v>
      </c>
      <c r="Y63">
        <v>22.78</v>
      </c>
      <c r="Z63">
        <v>22.59</v>
      </c>
      <c r="AA63">
        <v>22.46</v>
      </c>
      <c r="AB63">
        <v>22.84</v>
      </c>
      <c r="AC63">
        <v>22.97</v>
      </c>
      <c r="AD63">
        <v>22.52</v>
      </c>
      <c r="AE63">
        <v>21.57</v>
      </c>
      <c r="AF63">
        <v>21.48</v>
      </c>
      <c r="AG63">
        <v>21.67</v>
      </c>
      <c r="AH63">
        <v>21.92</v>
      </c>
      <c r="AJ63">
        <f t="shared" si="6"/>
        <v>5.3846153846153891E-2</v>
      </c>
      <c r="AK63">
        <f t="shared" si="7"/>
        <v>1.5284854099120049E-2</v>
      </c>
      <c r="AL63">
        <f t="shared" si="8"/>
        <v>1.8281535648995751E-3</v>
      </c>
      <c r="AM63">
        <f t="shared" si="9"/>
        <v>-3.9439088518843056E-2</v>
      </c>
      <c r="AN63">
        <f t="shared" si="10"/>
        <v>-1.4831460674157226E-2</v>
      </c>
      <c r="AO63">
        <f t="shared" si="11"/>
        <v>3.6630036630037476E-3</v>
      </c>
      <c r="AP63">
        <f t="shared" si="12"/>
        <v>-1.4388489208632947E-2</v>
      </c>
      <c r="AQ63">
        <f t="shared" si="13"/>
        <v>-3.5635723713154363E-2</v>
      </c>
      <c r="AR63">
        <f t="shared" si="14"/>
        <v>-4.4047099869166946E-2</v>
      </c>
      <c r="AS63">
        <f t="shared" si="15"/>
        <v>-4.3212570929724942E-2</v>
      </c>
      <c r="AT63">
        <f t="shared" si="16"/>
        <v>-4.5711797997387775E-2</v>
      </c>
      <c r="AU63">
        <f t="shared" si="17"/>
        <v>-3.7752414398595231E-2</v>
      </c>
      <c r="AV63">
        <f t="shared" si="18"/>
        <v>-2.9659141212925993E-2</v>
      </c>
      <c r="AW63">
        <f t="shared" si="19"/>
        <v>-2.4042742653606373E-2</v>
      </c>
      <c r="AX63">
        <f t="shared" si="20"/>
        <v>-4.0280210157618131E-2</v>
      </c>
      <c r="AY63">
        <f t="shared" si="21"/>
        <v>-4.5711797997387775E-2</v>
      </c>
      <c r="AZ63">
        <f t="shared" si="22"/>
        <v>-2.6642984014209496E-2</v>
      </c>
      <c r="BA63">
        <f t="shared" si="23"/>
        <v>1.6226240148354262E-2</v>
      </c>
      <c r="BB63">
        <f t="shared" si="24"/>
        <v>2.0484171322160207E-2</v>
      </c>
      <c r="BC63">
        <f t="shared" si="25"/>
        <v>1.1536686663590217E-2</v>
      </c>
      <c r="BF63">
        <f t="shared" si="26"/>
        <v>1.831501831501825E-2</v>
      </c>
      <c r="BG63">
        <f t="shared" si="78"/>
        <v>4.075091575091578E-2</v>
      </c>
      <c r="BH63">
        <f t="shared" si="79"/>
        <v>4.9908424908424905E-2</v>
      </c>
      <c r="BI63">
        <f t="shared" si="80"/>
        <v>4.8992673992674006E-2</v>
      </c>
      <c r="BJ63">
        <f t="shared" si="81"/>
        <v>5.1739926739926695E-2</v>
      </c>
      <c r="BK63">
        <f t="shared" si="82"/>
        <v>4.3040293040293102E-2</v>
      </c>
      <c r="BL63">
        <f t="shared" si="83"/>
        <v>3.4340659340659344E-2</v>
      </c>
      <c r="BM63">
        <f t="shared" si="84"/>
        <v>2.8388278388278433E-2</v>
      </c>
      <c r="BN63">
        <f t="shared" si="85"/>
        <v>4.5787545787545784E-2</v>
      </c>
      <c r="BO63">
        <f t="shared" si="86"/>
        <v>5.1739926739926695E-2</v>
      </c>
      <c r="BP63">
        <f t="shared" si="87"/>
        <v>3.1135531135531122E-2</v>
      </c>
      <c r="BQ63">
        <f t="shared" si="88"/>
        <v>-1.2362637362637343E-2</v>
      </c>
      <c r="BR63">
        <f t="shared" si="89"/>
        <v>-1.6483516483516456E-2</v>
      </c>
      <c r="BS63">
        <f t="shared" si="90"/>
        <v>-7.783882783882699E-3</v>
      </c>
      <c r="BT63">
        <f t="shared" si="91"/>
        <v>3.6630036630037476E-3</v>
      </c>
      <c r="BW63">
        <f t="shared" si="41"/>
        <v>4.2961608775137175E-2</v>
      </c>
      <c r="BX63">
        <f t="shared" si="70"/>
        <v>1.6910420475319973E-2</v>
      </c>
      <c r="BY63">
        <f t="shared" si="71"/>
        <v>-1.8281535648994127E-3</v>
      </c>
      <c r="BZ63">
        <f t="shared" si="72"/>
        <v>1.6453382084095039E-2</v>
      </c>
      <c r="CA63">
        <f t="shared" si="73"/>
        <v>3.8848263254113412E-2</v>
      </c>
      <c r="CB63">
        <f t="shared" si="74"/>
        <v>4.798903107861064E-2</v>
      </c>
      <c r="CC63">
        <f t="shared" si="75"/>
        <v>4.7074954296160931E-2</v>
      </c>
      <c r="CD63">
        <f t="shared" si="76"/>
        <v>4.9817184643510051E-2</v>
      </c>
      <c r="CE63">
        <f t="shared" si="77"/>
        <v>4.1133455210237757E-2</v>
      </c>
      <c r="CF63">
        <f t="shared" si="61"/>
        <v>3.2449725776965303E-2</v>
      </c>
      <c r="CG63">
        <f t="shared" si="62"/>
        <v>2.6508226691042133E-2</v>
      </c>
      <c r="CH63">
        <f t="shared" si="63"/>
        <v>4.3875685557586877E-2</v>
      </c>
      <c r="CI63">
        <f t="shared" si="64"/>
        <v>4.9817184643510051E-2</v>
      </c>
      <c r="CJ63">
        <f t="shared" si="65"/>
        <v>2.9250457038391253E-2</v>
      </c>
      <c r="CK63">
        <f t="shared" si="66"/>
        <v>-1.4168190127970692E-2</v>
      </c>
      <c r="CL63">
        <f t="shared" si="67"/>
        <v>-1.828153564899445E-2</v>
      </c>
      <c r="CM63">
        <f t="shared" si="68"/>
        <v>-9.5978062157219979E-3</v>
      </c>
      <c r="CN63">
        <f t="shared" si="69"/>
        <v>1.8281535648995751E-3</v>
      </c>
      <c r="CQ63">
        <f t="shared" si="59"/>
        <v>-8.271658685241521E-3</v>
      </c>
      <c r="CR63">
        <f t="shared" si="92"/>
        <v>-1.6543317370483198E-2</v>
      </c>
      <c r="CS63">
        <f t="shared" si="93"/>
        <v>-2.2202873313016892E-2</v>
      </c>
      <c r="CT63">
        <f t="shared" si="94"/>
        <v>-5.6595559425336971E-3</v>
      </c>
      <c r="CU63">
        <f t="shared" si="95"/>
        <v>0</v>
      </c>
      <c r="CV63">
        <f t="shared" si="96"/>
        <v>-1.9590770570309068E-2</v>
      </c>
      <c r="CW63">
        <f t="shared" si="97"/>
        <v>-6.0949063996517137E-2</v>
      </c>
      <c r="CX63">
        <f t="shared" si="98"/>
        <v>-6.4867218110578953E-2</v>
      </c>
      <c r="CY63">
        <f t="shared" si="99"/>
        <v>-5.6595559425337276E-2</v>
      </c>
      <c r="CZ63">
        <f t="shared" si="100"/>
        <v>-4.5711797997387775E-2</v>
      </c>
      <c r="DD63" t="s">
        <v>191</v>
      </c>
      <c r="DE63" t="s">
        <v>118</v>
      </c>
      <c r="DF63" s="33">
        <v>0.2981348128910401</v>
      </c>
    </row>
    <row r="64" spans="13:110" x14ac:dyDescent="0.25">
      <c r="M64">
        <f t="shared" si="5"/>
        <v>6.0339409176618529E-2</v>
      </c>
      <c r="N64">
        <v>15.91</v>
      </c>
      <c r="O64">
        <v>16.87</v>
      </c>
      <c r="P64">
        <v>17</v>
      </c>
      <c r="Q64">
        <v>18.399999999999999</v>
      </c>
      <c r="R64">
        <v>18.11</v>
      </c>
      <c r="S64">
        <v>17.72</v>
      </c>
      <c r="T64">
        <v>17.91</v>
      </c>
      <c r="U64">
        <v>18.38</v>
      </c>
      <c r="V64">
        <v>18.399999999999999</v>
      </c>
      <c r="W64">
        <v>17.88</v>
      </c>
      <c r="X64">
        <v>16.829999999999998</v>
      </c>
      <c r="Y64">
        <v>17.350000000000001</v>
      </c>
      <c r="Z64">
        <v>17.48</v>
      </c>
      <c r="AA64">
        <v>18.399999999999999</v>
      </c>
      <c r="AB64">
        <v>18.79</v>
      </c>
      <c r="AC64">
        <v>17.61</v>
      </c>
      <c r="AD64">
        <v>18.02</v>
      </c>
      <c r="AE64">
        <v>18.579999999999998</v>
      </c>
      <c r="AF64">
        <v>18.670000000000002</v>
      </c>
      <c r="AG64">
        <v>18.809999999999999</v>
      </c>
      <c r="AH64">
        <v>18.329999999999998</v>
      </c>
      <c r="AJ64">
        <f t="shared" si="6"/>
        <v>0.15210559396605897</v>
      </c>
      <c r="AK64">
        <f t="shared" si="7"/>
        <v>8.6544161232957745E-2</v>
      </c>
      <c r="AL64">
        <f t="shared" si="8"/>
        <v>7.8235294117646959E-2</v>
      </c>
      <c r="AM64">
        <f t="shared" si="9"/>
        <v>-3.8043478260869723E-3</v>
      </c>
      <c r="AN64">
        <f t="shared" si="10"/>
        <v>1.2147984538928706E-2</v>
      </c>
      <c r="AO64">
        <f t="shared" si="11"/>
        <v>3.4424379232505617E-2</v>
      </c>
      <c r="AP64">
        <f t="shared" si="12"/>
        <v>2.3450586264656514E-2</v>
      </c>
      <c r="AQ64">
        <f t="shared" si="13"/>
        <v>-2.7203482045702236E-3</v>
      </c>
      <c r="AR64">
        <f t="shared" si="14"/>
        <v>-3.8043478260869723E-3</v>
      </c>
      <c r="AS64">
        <f t="shared" si="15"/>
        <v>2.5167785234899289E-2</v>
      </c>
      <c r="AT64">
        <f t="shared" si="16"/>
        <v>8.9126559714795023E-2</v>
      </c>
      <c r="AU64">
        <f t="shared" si="17"/>
        <v>5.6484149855907599E-2</v>
      </c>
      <c r="AV64">
        <f t="shared" si="18"/>
        <v>4.8627002288329398E-2</v>
      </c>
      <c r="AW64">
        <f t="shared" si="19"/>
        <v>-3.8043478260869723E-3</v>
      </c>
      <c r="AX64">
        <f t="shared" si="20"/>
        <v>-2.4481106971793554E-2</v>
      </c>
      <c r="AY64">
        <f t="shared" si="21"/>
        <v>4.0885860306643887E-2</v>
      </c>
      <c r="AZ64">
        <f t="shared" si="22"/>
        <v>1.7203107658157531E-2</v>
      </c>
      <c r="BA64">
        <f t="shared" si="23"/>
        <v>-1.3455328310010766E-2</v>
      </c>
      <c r="BB64">
        <f t="shared" si="24"/>
        <v>-1.821103374397447E-2</v>
      </c>
      <c r="BC64">
        <f t="shared" si="25"/>
        <v>-2.5518341307815016E-2</v>
      </c>
      <c r="BF64">
        <f t="shared" si="26"/>
        <v>1.0722347629796913E-2</v>
      </c>
      <c r="BG64">
        <f t="shared" si="78"/>
        <v>3.7246049661399556E-2</v>
      </c>
      <c r="BH64">
        <f t="shared" si="79"/>
        <v>3.8374717832957095E-2</v>
      </c>
      <c r="BI64">
        <f t="shared" si="80"/>
        <v>9.0293453724605045E-3</v>
      </c>
      <c r="BJ64">
        <f t="shared" si="81"/>
        <v>-5.0225733634311549E-2</v>
      </c>
      <c r="BK64">
        <f t="shared" si="82"/>
        <v>-2.0880361173814754E-2</v>
      </c>
      <c r="BL64">
        <f t="shared" si="83"/>
        <v>-1.3544018058690658E-2</v>
      </c>
      <c r="BM64">
        <f t="shared" si="84"/>
        <v>3.8374717832957095E-2</v>
      </c>
      <c r="BN64">
        <f t="shared" si="85"/>
        <v>6.0383747178329589E-2</v>
      </c>
      <c r="BO64">
        <f t="shared" si="86"/>
        <v>-6.2076749435665598E-3</v>
      </c>
      <c r="BP64">
        <f t="shared" si="87"/>
        <v>1.6930022573363471E-2</v>
      </c>
      <c r="BQ64">
        <f t="shared" si="88"/>
        <v>4.8532731376975141E-2</v>
      </c>
      <c r="BR64">
        <f t="shared" si="89"/>
        <v>5.3611738148984366E-2</v>
      </c>
      <c r="BS64">
        <f t="shared" si="90"/>
        <v>6.1512415349887127E-2</v>
      </c>
      <c r="BT64">
        <f t="shared" si="91"/>
        <v>3.4424379232505617E-2</v>
      </c>
      <c r="BW64">
        <f t="shared" si="41"/>
        <v>8.2352941176470504E-2</v>
      </c>
      <c r="BX64">
        <f t="shared" si="70"/>
        <v>6.5294117647058794E-2</v>
      </c>
      <c r="BY64">
        <f t="shared" si="71"/>
        <v>4.2352941176470524E-2</v>
      </c>
      <c r="BZ64">
        <f t="shared" si="72"/>
        <v>5.3529411764705888E-2</v>
      </c>
      <c r="CA64">
        <f t="shared" si="73"/>
        <v>8.1176470588235239E-2</v>
      </c>
      <c r="CB64">
        <f t="shared" si="74"/>
        <v>8.2352941176470504E-2</v>
      </c>
      <c r="CC64">
        <f t="shared" si="75"/>
        <v>5.1764705882352879E-2</v>
      </c>
      <c r="CD64">
        <f t="shared" si="76"/>
        <v>-1.0000000000000101E-2</v>
      </c>
      <c r="CE64">
        <f t="shared" si="77"/>
        <v>2.058823529411773E-2</v>
      </c>
      <c r="CF64">
        <f t="shared" si="61"/>
        <v>2.8235294117647084E-2</v>
      </c>
      <c r="CG64">
        <f t="shared" si="62"/>
        <v>8.2352941176470504E-2</v>
      </c>
      <c r="CH64">
        <f t="shared" si="63"/>
        <v>0.10529411764705877</v>
      </c>
      <c r="CI64">
        <f t="shared" si="64"/>
        <v>3.5882352941176435E-2</v>
      </c>
      <c r="CJ64">
        <f t="shared" si="65"/>
        <v>5.9999999999999977E-2</v>
      </c>
      <c r="CK64">
        <f t="shared" si="66"/>
        <v>9.2941176470588138E-2</v>
      </c>
      <c r="CL64">
        <f t="shared" si="67"/>
        <v>9.8235294117647157E-2</v>
      </c>
      <c r="CM64">
        <f t="shared" si="68"/>
        <v>0.10647058823529404</v>
      </c>
      <c r="CN64">
        <f t="shared" si="69"/>
        <v>7.8235294117646959E-2</v>
      </c>
      <c r="CQ64">
        <f t="shared" si="59"/>
        <v>3.0897207367795793E-2</v>
      </c>
      <c r="CR64">
        <f t="shared" si="92"/>
        <v>3.8621509209744637E-2</v>
      </c>
      <c r="CS64">
        <f t="shared" si="93"/>
        <v>9.3285799168152134E-2</v>
      </c>
      <c r="CT64">
        <f t="shared" si="94"/>
        <v>0.11645870469399887</v>
      </c>
      <c r="CU64">
        <f t="shared" si="95"/>
        <v>4.6345811051693477E-2</v>
      </c>
      <c r="CV64">
        <f t="shared" si="96"/>
        <v>7.0707070707070788E-2</v>
      </c>
      <c r="CW64">
        <f t="shared" si="97"/>
        <v>0.10398098633392752</v>
      </c>
      <c r="CX64">
        <f t="shared" si="98"/>
        <v>0.10932857991681542</v>
      </c>
      <c r="CY64">
        <f t="shared" si="99"/>
        <v>0.11764705882352945</v>
      </c>
      <c r="CZ64">
        <f t="shared" si="100"/>
        <v>8.9126559714795023E-2</v>
      </c>
      <c r="DE64" t="s">
        <v>119</v>
      </c>
      <c r="DF64">
        <v>5.1651028672267572</v>
      </c>
    </row>
    <row r="65" spans="13:110" ht="15.75" thickBot="1" x14ac:dyDescent="0.3">
      <c r="M65">
        <f t="shared" si="5"/>
        <v>2.4765729585006762E-2</v>
      </c>
      <c r="N65">
        <v>14.94</v>
      </c>
      <c r="O65">
        <v>15.31</v>
      </c>
      <c r="P65">
        <v>15.625</v>
      </c>
      <c r="Q65">
        <v>15.53</v>
      </c>
      <c r="R65">
        <v>15.6</v>
      </c>
      <c r="S65">
        <v>15.98</v>
      </c>
      <c r="T65">
        <v>16</v>
      </c>
      <c r="U65">
        <v>15.62</v>
      </c>
      <c r="V65">
        <v>15.33</v>
      </c>
      <c r="W65">
        <v>15.53</v>
      </c>
      <c r="X65">
        <v>15.13</v>
      </c>
      <c r="Y65">
        <v>15.33</v>
      </c>
      <c r="Z65">
        <v>15.16</v>
      </c>
      <c r="AA65">
        <v>15.21</v>
      </c>
      <c r="AB65">
        <v>15.26</v>
      </c>
      <c r="AC65">
        <v>15.29</v>
      </c>
      <c r="AD65">
        <v>15.03</v>
      </c>
      <c r="AE65">
        <v>15.2</v>
      </c>
      <c r="AF65">
        <v>15.22</v>
      </c>
      <c r="AG65">
        <v>15.31</v>
      </c>
      <c r="AH65">
        <v>15.35</v>
      </c>
      <c r="AJ65">
        <f t="shared" si="6"/>
        <v>2.744310575635878E-2</v>
      </c>
      <c r="AK65">
        <f t="shared" si="7"/>
        <v>2.6126714565642812E-3</v>
      </c>
      <c r="AL65">
        <f t="shared" si="8"/>
        <v>-1.7600000000000022E-2</v>
      </c>
      <c r="AM65">
        <f t="shared" si="9"/>
        <v>-1.1590470057952332E-2</v>
      </c>
      <c r="AN65">
        <f t="shared" si="10"/>
        <v>-1.6025641025641028E-2</v>
      </c>
      <c r="AO65">
        <f t="shared" si="11"/>
        <v>-3.9424280350438094E-2</v>
      </c>
      <c r="AP65">
        <f t="shared" si="12"/>
        <v>-4.0625000000000022E-2</v>
      </c>
      <c r="AQ65">
        <f t="shared" si="13"/>
        <v>-1.7285531370038385E-2</v>
      </c>
      <c r="AR65">
        <f t="shared" si="14"/>
        <v>1.3046314416177152E-3</v>
      </c>
      <c r="AS65">
        <f t="shared" si="15"/>
        <v>-1.1590470057952332E-2</v>
      </c>
      <c r="AT65">
        <f t="shared" si="16"/>
        <v>1.4540647719761986E-2</v>
      </c>
      <c r="AU65">
        <f t="shared" si="17"/>
        <v>1.3046314416177152E-3</v>
      </c>
      <c r="AV65">
        <f t="shared" si="18"/>
        <v>1.2532981530342975E-2</v>
      </c>
      <c r="AW65">
        <f t="shared" si="19"/>
        <v>9.2044707429322012E-3</v>
      </c>
      <c r="AX65">
        <f t="shared" si="20"/>
        <v>5.8977719528178155E-3</v>
      </c>
      <c r="AY65">
        <f t="shared" si="21"/>
        <v>3.9241334205363312E-3</v>
      </c>
      <c r="AZ65">
        <f t="shared" si="22"/>
        <v>2.1290751829674007E-2</v>
      </c>
      <c r="BA65">
        <f t="shared" si="23"/>
        <v>9.8684210526316027E-3</v>
      </c>
      <c r="BB65">
        <f t="shared" si="24"/>
        <v>8.541392904073521E-3</v>
      </c>
      <c r="BC65">
        <f t="shared" si="25"/>
        <v>2.6126714565642812E-3</v>
      </c>
      <c r="BF65">
        <f t="shared" si="26"/>
        <v>1.2515644555694352E-3</v>
      </c>
      <c r="BG65">
        <f t="shared" si="78"/>
        <v>-2.2528160200250388E-2</v>
      </c>
      <c r="BH65">
        <f t="shared" si="79"/>
        <v>-4.0675844806007527E-2</v>
      </c>
      <c r="BI65">
        <f t="shared" si="80"/>
        <v>-2.8160200250312958E-2</v>
      </c>
      <c r="BJ65">
        <f t="shared" si="81"/>
        <v>-5.3191489361702107E-2</v>
      </c>
      <c r="BK65">
        <f t="shared" si="82"/>
        <v>-4.0675844806007527E-2</v>
      </c>
      <c r="BL65">
        <f t="shared" si="83"/>
        <v>-5.1314142678347954E-2</v>
      </c>
      <c r="BM65">
        <f t="shared" si="84"/>
        <v>-4.818523153942425E-2</v>
      </c>
      <c r="BN65">
        <f t="shared" si="85"/>
        <v>-4.5056320400500664E-2</v>
      </c>
      <c r="BO65">
        <f t="shared" si="86"/>
        <v>-4.3178973717146511E-2</v>
      </c>
      <c r="BP65">
        <f t="shared" si="87"/>
        <v>-5.9449311639549501E-2</v>
      </c>
      <c r="BQ65">
        <f t="shared" si="88"/>
        <v>-4.8811013767209081E-2</v>
      </c>
      <c r="BR65">
        <f t="shared" si="89"/>
        <v>-4.7559449311639537E-2</v>
      </c>
      <c r="BS65">
        <f t="shared" si="90"/>
        <v>-4.1927409261576967E-2</v>
      </c>
      <c r="BT65">
        <f t="shared" si="91"/>
        <v>-3.9424280350438094E-2</v>
      </c>
      <c r="BW65">
        <f t="shared" si="41"/>
        <v>-6.0800000000000411E-3</v>
      </c>
      <c r="BX65">
        <f t="shared" si="70"/>
        <v>-1.6000000000000228E-3</v>
      </c>
      <c r="BY65">
        <f t="shared" si="71"/>
        <v>2.2720000000000028E-2</v>
      </c>
      <c r="BZ65">
        <f t="shared" si="72"/>
        <v>2.4E-2</v>
      </c>
      <c r="CA65">
        <f t="shared" si="73"/>
        <v>-3.2000000000005001E-4</v>
      </c>
      <c r="CB65">
        <f t="shared" si="74"/>
        <v>-1.8879999999999994E-2</v>
      </c>
      <c r="CC65">
        <f t="shared" si="75"/>
        <v>-6.0800000000000411E-3</v>
      </c>
      <c r="CD65">
        <f t="shared" si="76"/>
        <v>-3.1679999999999951E-2</v>
      </c>
      <c r="CE65">
        <f t="shared" si="77"/>
        <v>-1.8879999999999994E-2</v>
      </c>
      <c r="CF65">
        <f t="shared" si="61"/>
        <v>-2.9759999999999991E-2</v>
      </c>
      <c r="CG65">
        <f t="shared" si="62"/>
        <v>-2.6559999999999945E-2</v>
      </c>
      <c r="CH65">
        <f t="shared" si="63"/>
        <v>-2.3360000000000013E-2</v>
      </c>
      <c r="CI65">
        <f t="shared" si="64"/>
        <v>-2.1440000000000056E-2</v>
      </c>
      <c r="CJ65">
        <f t="shared" si="65"/>
        <v>-3.8080000000000044E-2</v>
      </c>
      <c r="CK65">
        <f t="shared" si="66"/>
        <v>-2.7200000000000047E-2</v>
      </c>
      <c r="CL65">
        <f t="shared" si="67"/>
        <v>-2.591999999999996E-2</v>
      </c>
      <c r="CM65">
        <f t="shared" si="68"/>
        <v>-2.015999999999997E-2</v>
      </c>
      <c r="CN65">
        <f t="shared" si="69"/>
        <v>-1.7600000000000022E-2</v>
      </c>
      <c r="CQ65">
        <f t="shared" si="59"/>
        <v>1.3218770654329099E-2</v>
      </c>
      <c r="CR65">
        <f t="shared" si="92"/>
        <v>1.9828155981493297E-3</v>
      </c>
      <c r="CS65">
        <f t="shared" si="93"/>
        <v>5.287508261731663E-3</v>
      </c>
      <c r="CT65">
        <f t="shared" si="94"/>
        <v>8.5922009253138788E-3</v>
      </c>
      <c r="CU65">
        <f t="shared" si="95"/>
        <v>1.057501652346321E-2</v>
      </c>
      <c r="CV65">
        <f t="shared" si="96"/>
        <v>-6.6093853271646675E-3</v>
      </c>
      <c r="CW65">
        <f t="shared" si="97"/>
        <v>4.6265697290151031E-3</v>
      </c>
      <c r="CX65">
        <f t="shared" si="98"/>
        <v>5.9484467944481067E-3</v>
      </c>
      <c r="CY65">
        <f t="shared" si="99"/>
        <v>1.1896893588896213E-2</v>
      </c>
      <c r="CZ65">
        <f t="shared" si="100"/>
        <v>1.4540647719761986E-2</v>
      </c>
      <c r="DE65" s="3" t="s">
        <v>120</v>
      </c>
      <c r="DF65" s="3">
        <v>84</v>
      </c>
    </row>
    <row r="66" spans="13:110" x14ac:dyDescent="0.25">
      <c r="M66">
        <f t="shared" si="5"/>
        <v>2.963776070252485E-2</v>
      </c>
      <c r="N66">
        <v>9.11</v>
      </c>
      <c r="O66">
        <v>9.3800000000000008</v>
      </c>
      <c r="P66">
        <v>9.39</v>
      </c>
      <c r="Q66">
        <v>8.9700000000000006</v>
      </c>
      <c r="R66">
        <v>8.9499999999999993</v>
      </c>
      <c r="S66">
        <v>9</v>
      </c>
      <c r="T66">
        <v>8.9499999999999993</v>
      </c>
      <c r="U66">
        <v>9.2100000000000009</v>
      </c>
      <c r="V66">
        <v>9.0299999999999994</v>
      </c>
      <c r="W66">
        <v>9.19</v>
      </c>
      <c r="X66">
        <v>9.18</v>
      </c>
      <c r="Y66">
        <v>9.3800000000000008</v>
      </c>
      <c r="Z66">
        <v>9.51</v>
      </c>
      <c r="AA66">
        <v>9.51</v>
      </c>
      <c r="AB66">
        <v>9.66</v>
      </c>
      <c r="AC66">
        <v>9.77</v>
      </c>
      <c r="AD66">
        <v>9.9499999999999993</v>
      </c>
      <c r="AE66">
        <v>9.86</v>
      </c>
      <c r="AF66">
        <v>9.7100000000000009</v>
      </c>
      <c r="AG66">
        <v>9.81</v>
      </c>
      <c r="AH66">
        <v>10.07</v>
      </c>
      <c r="AJ66">
        <f t="shared" si="6"/>
        <v>0.10537870472008791</v>
      </c>
      <c r="AK66">
        <f t="shared" si="7"/>
        <v>7.3560767590618276E-2</v>
      </c>
      <c r="AL66">
        <f t="shared" si="8"/>
        <v>7.2417465388711355E-2</v>
      </c>
      <c r="AM66">
        <f t="shared" si="9"/>
        <v>0.12263099219620954</v>
      </c>
      <c r="AN66">
        <f t="shared" si="10"/>
        <v>0.12513966480446939</v>
      </c>
      <c r="AO66">
        <f t="shared" si="11"/>
        <v>0.11888888888888892</v>
      </c>
      <c r="AP66">
        <f t="shared" si="12"/>
        <v>0.12513966480446939</v>
      </c>
      <c r="AQ66">
        <f t="shared" si="13"/>
        <v>9.3376764386536304E-2</v>
      </c>
      <c r="AR66">
        <f t="shared" si="14"/>
        <v>0.1151716500553711</v>
      </c>
      <c r="AS66">
        <f t="shared" si="15"/>
        <v>9.5756256800870604E-2</v>
      </c>
      <c r="AT66">
        <f t="shared" si="16"/>
        <v>9.6949891067538194E-2</v>
      </c>
      <c r="AU66">
        <f t="shared" si="17"/>
        <v>7.3560767590618276E-2</v>
      </c>
      <c r="AV66">
        <f t="shared" si="18"/>
        <v>5.8885383806519503E-2</v>
      </c>
      <c r="AW66">
        <f t="shared" si="19"/>
        <v>5.8885383806519503E-2</v>
      </c>
      <c r="AX66">
        <f t="shared" si="20"/>
        <v>4.244306418219463E-2</v>
      </c>
      <c r="AY66">
        <f t="shared" si="21"/>
        <v>3.0706243602865991E-2</v>
      </c>
      <c r="AZ66">
        <f t="shared" si="22"/>
        <v>1.2060301507537789E-2</v>
      </c>
      <c r="BA66">
        <f t="shared" si="23"/>
        <v>2.1298174442190756E-2</v>
      </c>
      <c r="BB66">
        <f t="shared" si="24"/>
        <v>3.7075180226570484E-2</v>
      </c>
      <c r="BC66">
        <f t="shared" si="25"/>
        <v>2.6503567787971433E-2</v>
      </c>
      <c r="BF66">
        <f t="shared" si="26"/>
        <v>-5.5555555555556347E-3</v>
      </c>
      <c r="BG66">
        <f t="shared" si="78"/>
        <v>2.3333333333333428E-2</v>
      </c>
      <c r="BH66">
        <f t="shared" si="79"/>
        <v>3.3333333333332624E-3</v>
      </c>
      <c r="BI66">
        <f t="shared" si="80"/>
        <v>2.1111111111111056E-2</v>
      </c>
      <c r="BJ66">
        <f t="shared" si="81"/>
        <v>1.9999999999999969E-2</v>
      </c>
      <c r="BK66">
        <f t="shared" si="82"/>
        <v>4.2222222222222307E-2</v>
      </c>
      <c r="BL66">
        <f t="shared" si="83"/>
        <v>5.6666666666666643E-2</v>
      </c>
      <c r="BM66">
        <f t="shared" si="84"/>
        <v>5.6666666666666643E-2</v>
      </c>
      <c r="BN66">
        <f t="shared" si="85"/>
        <v>7.3333333333333348E-2</v>
      </c>
      <c r="BO66">
        <f t="shared" si="86"/>
        <v>8.555555555555551E-2</v>
      </c>
      <c r="BP66">
        <f t="shared" si="87"/>
        <v>0.10555555555555547</v>
      </c>
      <c r="BQ66">
        <f t="shared" si="88"/>
        <v>9.5555555555555491E-2</v>
      </c>
      <c r="BR66">
        <f t="shared" si="89"/>
        <v>7.8888888888888981E-2</v>
      </c>
      <c r="BS66">
        <f t="shared" si="90"/>
        <v>9.0000000000000052E-2</v>
      </c>
      <c r="BT66">
        <f t="shared" si="91"/>
        <v>0.11888888888888892</v>
      </c>
      <c r="BW66">
        <f t="shared" si="41"/>
        <v>-4.4728434504792323E-2</v>
      </c>
      <c r="BX66">
        <f t="shared" si="70"/>
        <v>-4.6858359957401625E-2</v>
      </c>
      <c r="BY66">
        <f t="shared" si="71"/>
        <v>-4.1533546325878655E-2</v>
      </c>
      <c r="BZ66">
        <f t="shared" si="72"/>
        <v>-4.6858359957401625E-2</v>
      </c>
      <c r="CA66">
        <f t="shared" si="73"/>
        <v>-1.9169329073482396E-2</v>
      </c>
      <c r="CB66">
        <f t="shared" si="74"/>
        <v>-3.833865814696498E-2</v>
      </c>
      <c r="CC66">
        <f t="shared" si="75"/>
        <v>-2.1299254526091698E-2</v>
      </c>
      <c r="CD66">
        <f t="shared" si="76"/>
        <v>-2.2364217252396255E-2</v>
      </c>
      <c r="CE66">
        <f t="shared" si="77"/>
        <v>-1.0649627263045567E-3</v>
      </c>
      <c r="CF66">
        <f t="shared" si="61"/>
        <v>1.2779552715654868E-2</v>
      </c>
      <c r="CG66">
        <f t="shared" si="62"/>
        <v>1.2779552715654868E-2</v>
      </c>
      <c r="CH66">
        <f t="shared" si="63"/>
        <v>2.8753993610223596E-2</v>
      </c>
      <c r="CI66">
        <f t="shared" si="64"/>
        <v>4.0468583599573907E-2</v>
      </c>
      <c r="CJ66">
        <f t="shared" si="65"/>
        <v>5.9637912673056306E-2</v>
      </c>
      <c r="CK66">
        <f t="shared" si="66"/>
        <v>5.0053248136315107E-2</v>
      </c>
      <c r="CL66">
        <f t="shared" si="67"/>
        <v>3.407880724174657E-2</v>
      </c>
      <c r="CM66">
        <f t="shared" si="68"/>
        <v>4.4728434504792323E-2</v>
      </c>
      <c r="CN66">
        <f t="shared" si="69"/>
        <v>7.2417465388711355E-2</v>
      </c>
      <c r="CQ66">
        <f t="shared" si="59"/>
        <v>2.1786492374727785E-2</v>
      </c>
      <c r="CR66">
        <f t="shared" si="92"/>
        <v>3.5947712418300665E-2</v>
      </c>
      <c r="CS66">
        <f t="shared" si="93"/>
        <v>3.5947712418300665E-2</v>
      </c>
      <c r="CT66">
        <f t="shared" si="94"/>
        <v>5.2287581699346455E-2</v>
      </c>
      <c r="CU66">
        <f t="shared" si="95"/>
        <v>6.4270152505446612E-2</v>
      </c>
      <c r="CV66">
        <f t="shared" si="96"/>
        <v>8.3877995642701486E-2</v>
      </c>
      <c r="CW66">
        <f t="shared" si="97"/>
        <v>7.4074074074074042E-2</v>
      </c>
      <c r="CX66">
        <f t="shared" si="98"/>
        <v>5.7734204793028446E-2</v>
      </c>
      <c r="CY66">
        <f t="shared" si="99"/>
        <v>6.8627450980392246E-2</v>
      </c>
      <c r="CZ66">
        <f t="shared" si="100"/>
        <v>9.6949891067538194E-2</v>
      </c>
    </row>
    <row r="67" spans="13:110" x14ac:dyDescent="0.25">
      <c r="M67">
        <f t="shared" ref="M67:M85" si="101">(O67-N67)/N67</f>
        <v>2.2235112142305101E-3</v>
      </c>
      <c r="N67">
        <v>103.44</v>
      </c>
      <c r="O67">
        <v>103.67</v>
      </c>
      <c r="P67">
        <v>103.44</v>
      </c>
      <c r="Q67">
        <v>100.17</v>
      </c>
      <c r="R67">
        <v>101.7</v>
      </c>
      <c r="S67">
        <v>107.99</v>
      </c>
      <c r="T67">
        <v>111.54</v>
      </c>
      <c r="U67">
        <v>107.99</v>
      </c>
      <c r="V67">
        <v>106.95</v>
      </c>
      <c r="W67">
        <v>110.2</v>
      </c>
      <c r="X67">
        <v>107.63</v>
      </c>
      <c r="Y67">
        <v>107.66</v>
      </c>
      <c r="Z67">
        <v>105.56</v>
      </c>
      <c r="AA67">
        <v>106.75</v>
      </c>
      <c r="AB67">
        <v>108.01</v>
      </c>
      <c r="AC67">
        <v>108.46</v>
      </c>
      <c r="AD67">
        <v>106.3</v>
      </c>
      <c r="AE67">
        <v>105.25</v>
      </c>
      <c r="AF67">
        <v>101.16</v>
      </c>
      <c r="AG67">
        <v>100.77</v>
      </c>
      <c r="AH67">
        <v>102.99</v>
      </c>
      <c r="AJ67">
        <f t="shared" ref="AJ67:AJ85" si="102">($AH67-N67)/N67</f>
        <v>-4.350348027842255E-3</v>
      </c>
      <c r="AK67">
        <f t="shared" ref="AK67:AK85" si="103">($AH67-O67)/O67</f>
        <v>-6.559274621394876E-3</v>
      </c>
      <c r="AL67">
        <f t="shared" ref="AL67:AL85" si="104">($AH67-P67)/P67</f>
        <v>-4.350348027842255E-3</v>
      </c>
      <c r="AM67">
        <f t="shared" ref="AM67:AM85" si="105">($AH67-Q67)/Q67</f>
        <v>2.8152141359688462E-2</v>
      </c>
      <c r="AN67">
        <f t="shared" ref="AN67:AN85" si="106">($AH67-R67)/R67</f>
        <v>1.2684365781710836E-2</v>
      </c>
      <c r="AO67">
        <f t="shared" ref="AO67:AO85" si="107">($AH67-S67)/S67</f>
        <v>-4.6300583387350686E-2</v>
      </c>
      <c r="AP67">
        <f t="shared" ref="AP67:AP85" si="108">($AH67-T67)/T67</f>
        <v>-7.6654115115653676E-2</v>
      </c>
      <c r="AQ67">
        <f t="shared" ref="AQ67:AQ85" si="109">($AH67-U67)/U67</f>
        <v>-4.6300583387350686E-2</v>
      </c>
      <c r="AR67">
        <f t="shared" ref="AR67:AR85" si="110">($AH67-V67)/V67</f>
        <v>-3.7026647966339483E-2</v>
      </c>
      <c r="AS67">
        <f t="shared" ref="AS67:AS85" si="111">($AH67-W67)/W67</f>
        <v>-6.542649727767702E-2</v>
      </c>
      <c r="AT67">
        <f t="shared" ref="AT67:AT85" si="112">($AH67-X67)/X67</f>
        <v>-4.3110656880052035E-2</v>
      </c>
      <c r="AU67">
        <f t="shared" ref="AU67:AU85" si="113">($AH67-Y67)/Y67</f>
        <v>-4.3377298903956918E-2</v>
      </c>
      <c r="AV67">
        <f t="shared" ref="AV67:AV85" si="114">($AH67-Z67)/Z67</f>
        <v>-2.4346343311860624E-2</v>
      </c>
      <c r="AW67">
        <f t="shared" ref="AW67:AW85" si="115">($AH67-AA67)/AA67</f>
        <v>-3.5222482435597238E-2</v>
      </c>
      <c r="AX67">
        <f t="shared" ref="AX67:AX85" si="116">($AH67-AB67)/AB67</f>
        <v>-4.6477178039070546E-2</v>
      </c>
      <c r="AY67">
        <f t="shared" ref="AY67:AY85" si="117">($AH67-AC67)/AC67</f>
        <v>-5.0433339479992616E-2</v>
      </c>
      <c r="AZ67">
        <f t="shared" ref="AZ67:AZ85" si="118">($AH67-AD67)/AD67</f>
        <v>-3.1138287864534358E-2</v>
      </c>
      <c r="BA67">
        <f t="shared" ref="BA67:BA85" si="119">($AH67-AE67)/AE67</f>
        <v>-2.1472684085510736E-2</v>
      </c>
      <c r="BB67">
        <f t="shared" ref="BB67:BB85" si="120">($AH67-AF67)/AF67</f>
        <v>1.8090154211150636E-2</v>
      </c>
      <c r="BC67">
        <f t="shared" ref="BC67:BC85" si="121">($AH67-AG67)/AG67</f>
        <v>2.2030366180410828E-2</v>
      </c>
      <c r="BF67">
        <f t="shared" ref="BF67:BF85" si="122">(T67-$S67)/$S67</f>
        <v>3.2873414205019089E-2</v>
      </c>
      <c r="BG67">
        <f t="shared" si="78"/>
        <v>0</v>
      </c>
      <c r="BH67">
        <f t="shared" si="79"/>
        <v>-9.6305213445688678E-3</v>
      </c>
      <c r="BI67">
        <f t="shared" si="80"/>
        <v>2.0464857857209074E-2</v>
      </c>
      <c r="BJ67">
        <f t="shared" si="81"/>
        <v>-3.3336420038892439E-3</v>
      </c>
      <c r="BK67">
        <f t="shared" si="82"/>
        <v>-3.0558385035651292E-3</v>
      </c>
      <c r="BL67">
        <f t="shared" si="83"/>
        <v>-2.2502083526252364E-2</v>
      </c>
      <c r="BM67">
        <f t="shared" si="84"/>
        <v>-1.1482544680062922E-2</v>
      </c>
      <c r="BN67">
        <f t="shared" si="85"/>
        <v>1.8520233354949749E-4</v>
      </c>
      <c r="BO67">
        <f t="shared" si="86"/>
        <v>4.3522548384109534E-3</v>
      </c>
      <c r="BP67">
        <f t="shared" si="87"/>
        <v>-1.5649597184924511E-2</v>
      </c>
      <c r="BQ67">
        <f t="shared" si="88"/>
        <v>-2.5372719696268128E-2</v>
      </c>
      <c r="BR67">
        <f t="shared" si="89"/>
        <v>-6.3246596907121019E-2</v>
      </c>
      <c r="BS67">
        <f t="shared" si="90"/>
        <v>-6.6858042411334376E-2</v>
      </c>
      <c r="BT67">
        <f t="shared" si="91"/>
        <v>-4.6300583387350686E-2</v>
      </c>
      <c r="BW67">
        <f t="shared" ref="BW67:BW85" si="123">(Q67-$P67)/$P67</f>
        <v>-3.1612529002320144E-2</v>
      </c>
      <c r="BX67">
        <f t="shared" si="70"/>
        <v>-1.6821345707656563E-2</v>
      </c>
      <c r="BY67">
        <f t="shared" si="71"/>
        <v>4.3986852281515831E-2</v>
      </c>
      <c r="BZ67">
        <f t="shared" si="72"/>
        <v>7.8306264501160183E-2</v>
      </c>
      <c r="CA67">
        <f t="shared" si="73"/>
        <v>4.3986852281515831E-2</v>
      </c>
      <c r="CB67">
        <f t="shared" si="74"/>
        <v>3.3932714617169422E-2</v>
      </c>
      <c r="CC67">
        <f t="shared" si="75"/>
        <v>6.5351894818252182E-2</v>
      </c>
      <c r="CD67">
        <f t="shared" si="76"/>
        <v>4.050657385924205E-2</v>
      </c>
      <c r="CE67">
        <f t="shared" si="77"/>
        <v>4.0796597061098214E-2</v>
      </c>
      <c r="CF67">
        <f t="shared" si="61"/>
        <v>2.0494972931167872E-2</v>
      </c>
      <c r="CG67">
        <f t="shared" si="62"/>
        <v>3.1999226604795074E-2</v>
      </c>
      <c r="CH67">
        <f t="shared" si="63"/>
        <v>4.4180201082753362E-2</v>
      </c>
      <c r="CI67">
        <f t="shared" si="64"/>
        <v>4.8530549110595476E-2</v>
      </c>
      <c r="CJ67">
        <f t="shared" si="65"/>
        <v>2.7648878576952817E-2</v>
      </c>
      <c r="CK67">
        <f t="shared" si="66"/>
        <v>1.7498066511987646E-2</v>
      </c>
      <c r="CL67">
        <f t="shared" si="67"/>
        <v>-2.2041763341067298E-2</v>
      </c>
      <c r="CM67">
        <f t="shared" si="68"/>
        <v>-2.5812064965197234E-2</v>
      </c>
      <c r="CN67">
        <f t="shared" si="69"/>
        <v>-4.350348027842255E-3</v>
      </c>
      <c r="CQ67">
        <f t="shared" ref="CQ67:CQ85" si="124">(Y67-$X67)/$X67</f>
        <v>2.7873269534517457E-4</v>
      </c>
      <c r="CR67">
        <f t="shared" si="92"/>
        <v>-1.9232555978816252E-2</v>
      </c>
      <c r="CS67">
        <f t="shared" si="93"/>
        <v>-8.1761590634581022E-3</v>
      </c>
      <c r="CT67">
        <f t="shared" si="94"/>
        <v>3.5306141410388339E-3</v>
      </c>
      <c r="CU67">
        <f t="shared" si="95"/>
        <v>7.7116045712161884E-3</v>
      </c>
      <c r="CV67">
        <f t="shared" si="96"/>
        <v>-1.2357149493635589E-2</v>
      </c>
      <c r="CW67">
        <f t="shared" si="97"/>
        <v>-2.2112793830716303E-2</v>
      </c>
      <c r="CX67">
        <f t="shared" si="98"/>
        <v>-6.0113351296107023E-2</v>
      </c>
      <c r="CY67">
        <f t="shared" si="99"/>
        <v>-6.3736876335594161E-2</v>
      </c>
      <c r="CZ67">
        <f t="shared" si="100"/>
        <v>-4.3110656880052035E-2</v>
      </c>
    </row>
    <row r="68" spans="13:110" x14ac:dyDescent="0.25">
      <c r="M68">
        <f t="shared" si="101"/>
        <v>3.2642812303829177E-2</v>
      </c>
      <c r="N68">
        <v>79.650000000000006</v>
      </c>
      <c r="O68">
        <v>82.25</v>
      </c>
      <c r="P68">
        <v>79.86</v>
      </c>
      <c r="Q68">
        <v>83.35</v>
      </c>
      <c r="R68">
        <v>81.349999999999994</v>
      </c>
      <c r="S68">
        <v>82.22</v>
      </c>
      <c r="T68">
        <v>79.44</v>
      </c>
      <c r="U68">
        <v>80.09</v>
      </c>
      <c r="V68">
        <v>84.72</v>
      </c>
      <c r="W68">
        <v>85.54</v>
      </c>
      <c r="X68">
        <v>86.45</v>
      </c>
      <c r="Y68">
        <v>84.37</v>
      </c>
      <c r="Z68">
        <v>93.33</v>
      </c>
      <c r="AA68">
        <v>96.31</v>
      </c>
      <c r="AB68">
        <v>94.14</v>
      </c>
      <c r="AC68">
        <v>96.59</v>
      </c>
      <c r="AD68">
        <v>91.48</v>
      </c>
      <c r="AE68">
        <v>92.51</v>
      </c>
      <c r="AF68">
        <v>92.9</v>
      </c>
      <c r="AG68">
        <v>91.1</v>
      </c>
      <c r="AH68">
        <v>92.93</v>
      </c>
      <c r="AJ68">
        <f t="shared" si="102"/>
        <v>0.16672944130571249</v>
      </c>
      <c r="AK68">
        <f t="shared" si="103"/>
        <v>0.12984802431610951</v>
      </c>
      <c r="AL68">
        <f t="shared" si="104"/>
        <v>0.16366140746306046</v>
      </c>
      <c r="AM68">
        <f t="shared" si="105"/>
        <v>0.11493701259748067</v>
      </c>
      <c r="AN68">
        <f t="shared" si="106"/>
        <v>0.14234787953288278</v>
      </c>
      <c r="AO68">
        <f t="shared" si="107"/>
        <v>0.13026027730479212</v>
      </c>
      <c r="AP68">
        <f t="shared" si="108"/>
        <v>0.16981369587109779</v>
      </c>
      <c r="AQ68">
        <f t="shared" si="109"/>
        <v>0.16031964040454491</v>
      </c>
      <c r="AR68">
        <f t="shared" si="110"/>
        <v>9.6907459867799903E-2</v>
      </c>
      <c r="AS68">
        <f t="shared" si="111"/>
        <v>8.6392331073182144E-2</v>
      </c>
      <c r="AT68">
        <f t="shared" si="112"/>
        <v>7.4956622325043423E-2</v>
      </c>
      <c r="AU68">
        <f t="shared" si="113"/>
        <v>0.1014578641697286</v>
      </c>
      <c r="AV68">
        <f t="shared" si="114"/>
        <v>-4.2858673524053519E-3</v>
      </c>
      <c r="AW68">
        <f t="shared" si="115"/>
        <v>-3.5095005710725734E-2</v>
      </c>
      <c r="AX68">
        <f t="shared" si="116"/>
        <v>-1.2853197365625598E-2</v>
      </c>
      <c r="AY68">
        <f t="shared" si="117"/>
        <v>-3.789212133761255E-2</v>
      </c>
      <c r="AZ68">
        <f t="shared" si="118"/>
        <v>1.5850459116746859E-2</v>
      </c>
      <c r="BA68">
        <f t="shared" si="119"/>
        <v>4.5400497243541418E-3</v>
      </c>
      <c r="BB68">
        <f t="shared" si="120"/>
        <v>3.2292787944027059E-4</v>
      </c>
      <c r="BC68">
        <f t="shared" si="121"/>
        <v>2.0087815587266879E-2</v>
      </c>
      <c r="BF68">
        <f t="shared" si="122"/>
        <v>-3.3811724641206534E-2</v>
      </c>
      <c r="BG68">
        <f t="shared" si="78"/>
        <v>-2.5906105570420768E-2</v>
      </c>
      <c r="BH68">
        <f t="shared" si="79"/>
        <v>3.0406227195329604E-2</v>
      </c>
      <c r="BI68">
        <f t="shared" si="80"/>
        <v>4.0379469715397805E-2</v>
      </c>
      <c r="BJ68">
        <f t="shared" si="81"/>
        <v>5.1447336414497738E-2</v>
      </c>
      <c r="BK68">
        <f t="shared" si="82"/>
        <v>2.614935538798353E-2</v>
      </c>
      <c r="BL68">
        <f t="shared" si="83"/>
        <v>0.13512527365604476</v>
      </c>
      <c r="BM68">
        <f t="shared" si="84"/>
        <v>0.17136949647287769</v>
      </c>
      <c r="BN68">
        <f t="shared" si="85"/>
        <v>0.14497689126733157</v>
      </c>
      <c r="BO68">
        <f t="shared" si="86"/>
        <v>0.17477499391875462</v>
      </c>
      <c r="BP68">
        <f t="shared" si="87"/>
        <v>0.11262466553150091</v>
      </c>
      <c r="BQ68">
        <f t="shared" si="88"/>
        <v>0.12515203113597673</v>
      </c>
      <c r="BR68">
        <f t="shared" si="89"/>
        <v>0.12989540257844814</v>
      </c>
      <c r="BS68">
        <f t="shared" si="90"/>
        <v>0.1080029189978107</v>
      </c>
      <c r="BT68">
        <f t="shared" si="91"/>
        <v>0.13026027730479212</v>
      </c>
      <c r="BW68">
        <f t="shared" si="123"/>
        <v>4.3701477585775042E-2</v>
      </c>
      <c r="BX68">
        <f t="shared" si="70"/>
        <v>1.8657650889055785E-2</v>
      </c>
      <c r="BY68">
        <f t="shared" si="71"/>
        <v>2.955171550212872E-2</v>
      </c>
      <c r="BZ68">
        <f t="shared" si="72"/>
        <v>-5.2592036063110661E-3</v>
      </c>
      <c r="CA68">
        <f t="shared" si="73"/>
        <v>2.8800400701227647E-3</v>
      </c>
      <c r="CB68">
        <f t="shared" si="74"/>
        <v>6.0856498873027791E-2</v>
      </c>
      <c r="CC68">
        <f t="shared" si="75"/>
        <v>7.1124467818682785E-2</v>
      </c>
      <c r="CD68">
        <f t="shared" si="76"/>
        <v>8.2519408965690003E-2</v>
      </c>
      <c r="CE68">
        <f t="shared" si="77"/>
        <v>5.6473829201101992E-2</v>
      </c>
      <c r="CF68">
        <f t="shared" si="61"/>
        <v>0.16867017280240421</v>
      </c>
      <c r="CG68">
        <f t="shared" si="62"/>
        <v>0.20598547458051594</v>
      </c>
      <c r="CH68">
        <f t="shared" si="63"/>
        <v>0.17881292261457551</v>
      </c>
      <c r="CI68">
        <f t="shared" si="64"/>
        <v>0.20949161031805666</v>
      </c>
      <c r="CJ68">
        <f t="shared" si="65"/>
        <v>0.14550463310793896</v>
      </c>
      <c r="CK68">
        <f t="shared" si="66"/>
        <v>0.15840220385674939</v>
      </c>
      <c r="CL68">
        <f t="shared" si="67"/>
        <v>0.16328575006260965</v>
      </c>
      <c r="CM68">
        <f t="shared" si="68"/>
        <v>0.14074630603556218</v>
      </c>
      <c r="CN68">
        <f t="shared" si="69"/>
        <v>0.16366140746306046</v>
      </c>
      <c r="CQ68">
        <f t="shared" si="124"/>
        <v>-2.406015037593983E-2</v>
      </c>
      <c r="CR68">
        <f t="shared" si="92"/>
        <v>7.9583574320416364E-2</v>
      </c>
      <c r="CS68">
        <f t="shared" si="93"/>
        <v>0.11405436668594562</v>
      </c>
      <c r="CT68">
        <f t="shared" si="94"/>
        <v>8.8953152111046818E-2</v>
      </c>
      <c r="CU68">
        <f t="shared" si="95"/>
        <v>0.11729323308270677</v>
      </c>
      <c r="CV68">
        <f t="shared" si="96"/>
        <v>5.8183921341816089E-2</v>
      </c>
      <c r="CW68">
        <f t="shared" si="97"/>
        <v>7.0098322729901699E-2</v>
      </c>
      <c r="CX68">
        <f t="shared" si="98"/>
        <v>7.4609600925390429E-2</v>
      </c>
      <c r="CY68">
        <f t="shared" si="99"/>
        <v>5.3788316946211584E-2</v>
      </c>
      <c r="CZ68">
        <f t="shared" si="100"/>
        <v>7.4956622325043423E-2</v>
      </c>
    </row>
    <row r="69" spans="13:110" x14ac:dyDescent="0.25">
      <c r="M69">
        <f t="shared" si="101"/>
        <v>3.0362711308058451E-2</v>
      </c>
      <c r="N69">
        <v>60.93</v>
      </c>
      <c r="O69">
        <v>62.78</v>
      </c>
      <c r="P69">
        <v>61.2</v>
      </c>
      <c r="Q69">
        <v>62</v>
      </c>
      <c r="R69">
        <v>63.75</v>
      </c>
      <c r="S69">
        <v>63.19</v>
      </c>
      <c r="T69">
        <v>67.319999999999993</v>
      </c>
      <c r="U69">
        <v>62.54</v>
      </c>
      <c r="V69">
        <v>57.85</v>
      </c>
      <c r="W69">
        <v>58.58</v>
      </c>
      <c r="X69">
        <v>59.44</v>
      </c>
      <c r="Y69">
        <v>60.5</v>
      </c>
      <c r="Z69">
        <v>62.43</v>
      </c>
      <c r="AA69">
        <v>65.09</v>
      </c>
      <c r="AB69">
        <v>63.11</v>
      </c>
      <c r="AC69">
        <v>61.3</v>
      </c>
      <c r="AD69">
        <v>59.73</v>
      </c>
      <c r="AE69">
        <v>61.39</v>
      </c>
      <c r="AF69">
        <v>56.89</v>
      </c>
      <c r="AG69">
        <v>60.65</v>
      </c>
      <c r="AH69">
        <v>61.12</v>
      </c>
      <c r="AJ69">
        <f t="shared" si="102"/>
        <v>3.1183325127194768E-3</v>
      </c>
      <c r="AK69">
        <f t="shared" si="103"/>
        <v>-2.6441541892322454E-2</v>
      </c>
      <c r="AL69">
        <f t="shared" si="104"/>
        <v>-1.3071895424837483E-3</v>
      </c>
      <c r="AM69">
        <f t="shared" si="105"/>
        <v>-1.4193548387096815E-2</v>
      </c>
      <c r="AN69">
        <f t="shared" si="106"/>
        <v>-4.1254901960784351E-2</v>
      </c>
      <c r="AO69">
        <f t="shared" si="107"/>
        <v>-3.275834783984808E-2</v>
      </c>
      <c r="AP69">
        <f t="shared" si="108"/>
        <v>-9.2097445038621453E-2</v>
      </c>
      <c r="AQ69">
        <f t="shared" si="109"/>
        <v>-2.2705468500159927E-2</v>
      </c>
      <c r="AR69">
        <f t="shared" si="110"/>
        <v>5.6525496974935106E-2</v>
      </c>
      <c r="AS69">
        <f t="shared" si="111"/>
        <v>4.3359508364629554E-2</v>
      </c>
      <c r="AT69">
        <f t="shared" si="112"/>
        <v>2.8263795423956926E-2</v>
      </c>
      <c r="AU69">
        <f t="shared" si="113"/>
        <v>1.0247933884297478E-2</v>
      </c>
      <c r="AV69">
        <f t="shared" si="114"/>
        <v>-2.0983501521704345E-2</v>
      </c>
      <c r="AW69">
        <f t="shared" si="115"/>
        <v>-6.0992471961898997E-2</v>
      </c>
      <c r="AX69">
        <f t="shared" si="116"/>
        <v>-3.1532245286008585E-2</v>
      </c>
      <c r="AY69">
        <f t="shared" si="117"/>
        <v>-2.9363784665579072E-3</v>
      </c>
      <c r="AZ69">
        <f t="shared" si="118"/>
        <v>2.3271387912271901E-2</v>
      </c>
      <c r="BA69">
        <f t="shared" si="119"/>
        <v>-4.3981104414400245E-3</v>
      </c>
      <c r="BB69">
        <f t="shared" si="120"/>
        <v>7.4354016523114727E-2</v>
      </c>
      <c r="BC69">
        <f t="shared" si="121"/>
        <v>7.7493816982687367E-3</v>
      </c>
      <c r="BF69">
        <f t="shared" si="122"/>
        <v>6.5358442791580873E-2</v>
      </c>
      <c r="BG69">
        <f t="shared" si="78"/>
        <v>-1.0286437727488504E-2</v>
      </c>
      <c r="BH69">
        <f t="shared" si="79"/>
        <v>-8.450704225352107E-2</v>
      </c>
      <c r="BI69">
        <f t="shared" si="80"/>
        <v>-7.2954581421110928E-2</v>
      </c>
      <c r="BJ69">
        <f t="shared" si="81"/>
        <v>-5.9344833043203038E-2</v>
      </c>
      <c r="BK69">
        <f t="shared" si="82"/>
        <v>-4.2570026902990943E-2</v>
      </c>
      <c r="BL69">
        <f t="shared" si="83"/>
        <v>-1.2027219496755785E-2</v>
      </c>
      <c r="BM69">
        <f t="shared" si="84"/>
        <v>3.006804874188963E-2</v>
      </c>
      <c r="BN69">
        <f t="shared" si="85"/>
        <v>-1.2660231049216378E-3</v>
      </c>
      <c r="BO69">
        <f t="shared" si="86"/>
        <v>-2.9909795853774342E-2</v>
      </c>
      <c r="BP69">
        <f t="shared" si="87"/>
        <v>-5.4755499287862018E-2</v>
      </c>
      <c r="BQ69">
        <f t="shared" si="88"/>
        <v>-2.8485519860737416E-2</v>
      </c>
      <c r="BR69">
        <f t="shared" si="89"/>
        <v>-9.9699319512581069E-2</v>
      </c>
      <c r="BS69">
        <f t="shared" si="90"/>
        <v>-4.0196233581262848E-2</v>
      </c>
      <c r="BT69">
        <f t="shared" si="91"/>
        <v>-3.275834783984808E-2</v>
      </c>
      <c r="BW69">
        <f t="shared" si="123"/>
        <v>1.3071895424836555E-2</v>
      </c>
      <c r="BX69">
        <f t="shared" si="70"/>
        <v>4.1666666666666616E-2</v>
      </c>
      <c r="BY69">
        <f t="shared" si="71"/>
        <v>3.2516339869280958E-2</v>
      </c>
      <c r="BZ69">
        <f t="shared" si="72"/>
        <v>9.9999999999999839E-2</v>
      </c>
      <c r="CA69">
        <f t="shared" si="73"/>
        <v>2.1895424836601247E-2</v>
      </c>
      <c r="CB69">
        <f t="shared" si="74"/>
        <v>-5.4738562091503289E-2</v>
      </c>
      <c r="CC69">
        <f t="shared" si="75"/>
        <v>-4.2810457516339939E-2</v>
      </c>
      <c r="CD69">
        <f t="shared" si="76"/>
        <v>-2.8758169934640605E-2</v>
      </c>
      <c r="CE69">
        <f t="shared" si="77"/>
        <v>-1.1437908496732072E-2</v>
      </c>
      <c r="CF69">
        <f t="shared" si="61"/>
        <v>2.0098039215686224E-2</v>
      </c>
      <c r="CG69">
        <f t="shared" si="62"/>
        <v>6.3562091503267984E-2</v>
      </c>
      <c r="CH69">
        <f t="shared" si="63"/>
        <v>3.1209150326797327E-2</v>
      </c>
      <c r="CI69">
        <f t="shared" si="64"/>
        <v>1.6339869281044822E-3</v>
      </c>
      <c r="CJ69">
        <f t="shared" si="65"/>
        <v>-2.401960784313735E-2</v>
      </c>
      <c r="CK69">
        <f t="shared" si="66"/>
        <v>3.1045751633986553E-3</v>
      </c>
      <c r="CL69">
        <f t="shared" si="67"/>
        <v>-7.0424836601307217E-2</v>
      </c>
      <c r="CM69">
        <f t="shared" si="68"/>
        <v>-8.9869281045752321E-3</v>
      </c>
      <c r="CN69">
        <f t="shared" si="69"/>
        <v>-1.3071895424837483E-3</v>
      </c>
      <c r="CQ69">
        <f t="shared" si="124"/>
        <v>1.7833109017496674E-2</v>
      </c>
      <c r="CR69">
        <f t="shared" si="92"/>
        <v>5.0302826379542434E-2</v>
      </c>
      <c r="CS69">
        <f t="shared" si="93"/>
        <v>9.5053835800807632E-2</v>
      </c>
      <c r="CT69">
        <f t="shared" si="94"/>
        <v>6.174293405114404E-2</v>
      </c>
      <c r="CU69">
        <f t="shared" si="95"/>
        <v>3.1292059219380879E-2</v>
      </c>
      <c r="CV69">
        <f t="shared" si="96"/>
        <v>4.8788694481830272E-3</v>
      </c>
      <c r="CW69">
        <f t="shared" si="97"/>
        <v>3.2806191117092917E-2</v>
      </c>
      <c r="CX69">
        <f t="shared" si="98"/>
        <v>-4.2900403768506012E-2</v>
      </c>
      <c r="CY69">
        <f t="shared" si="99"/>
        <v>2.0356662180349948E-2</v>
      </c>
      <c r="CZ69">
        <f t="shared" si="100"/>
        <v>2.8263795423956926E-2</v>
      </c>
    </row>
    <row r="70" spans="13:110" x14ac:dyDescent="0.25">
      <c r="M70">
        <f t="shared" si="101"/>
        <v>7.6250280331912945E-2</v>
      </c>
      <c r="N70">
        <v>44.59</v>
      </c>
      <c r="O70">
        <v>47.99</v>
      </c>
      <c r="P70">
        <v>48.15</v>
      </c>
      <c r="Q70">
        <v>48.76</v>
      </c>
      <c r="R70">
        <v>49.1</v>
      </c>
      <c r="S70">
        <v>49</v>
      </c>
      <c r="T70">
        <v>48.74</v>
      </c>
      <c r="U70">
        <v>48.96</v>
      </c>
      <c r="V70">
        <v>49.43</v>
      </c>
      <c r="W70">
        <v>48.58</v>
      </c>
      <c r="X70">
        <v>48.12</v>
      </c>
      <c r="Y70">
        <v>48.19</v>
      </c>
      <c r="Z70">
        <v>47.97</v>
      </c>
      <c r="AA70">
        <v>48.25</v>
      </c>
      <c r="AB70">
        <v>45.76</v>
      </c>
      <c r="AC70">
        <v>46.23</v>
      </c>
      <c r="AD70">
        <v>46.79</v>
      </c>
      <c r="AE70">
        <v>46.97</v>
      </c>
      <c r="AF70">
        <v>45.9</v>
      </c>
      <c r="AG70">
        <v>43.83</v>
      </c>
      <c r="AH70">
        <v>43.92</v>
      </c>
      <c r="AJ70">
        <f t="shared" si="102"/>
        <v>-1.5025790535994656E-2</v>
      </c>
      <c r="AK70">
        <f t="shared" si="103"/>
        <v>-8.4809335278182962E-2</v>
      </c>
      <c r="AL70">
        <f t="shared" si="104"/>
        <v>-8.7850467289719569E-2</v>
      </c>
      <c r="AM70">
        <f t="shared" si="105"/>
        <v>-9.926168990976203E-2</v>
      </c>
      <c r="AN70">
        <f t="shared" si="106"/>
        <v>-0.1054989816700611</v>
      </c>
      <c r="AO70">
        <f t="shared" si="107"/>
        <v>-0.10367346938775507</v>
      </c>
      <c r="AP70">
        <f t="shared" si="108"/>
        <v>-9.8892080426754209E-2</v>
      </c>
      <c r="AQ70">
        <f t="shared" si="109"/>
        <v>-0.10294117647058822</v>
      </c>
      <c r="AR70">
        <f t="shared" si="110"/>
        <v>-0.11147076674084561</v>
      </c>
      <c r="AS70">
        <f t="shared" si="111"/>
        <v>-9.5924248662000763E-2</v>
      </c>
      <c r="AT70">
        <f t="shared" si="112"/>
        <v>-8.7281795511221866E-2</v>
      </c>
      <c r="AU70">
        <f t="shared" si="113"/>
        <v>-8.8607594936708778E-2</v>
      </c>
      <c r="AV70">
        <f t="shared" si="114"/>
        <v>-8.4427767354596561E-2</v>
      </c>
      <c r="AW70">
        <f t="shared" si="115"/>
        <v>-8.9740932642487017E-2</v>
      </c>
      <c r="AX70">
        <f t="shared" si="116"/>
        <v>-4.0209790209790132E-2</v>
      </c>
      <c r="AY70">
        <f t="shared" si="117"/>
        <v>-4.9967553536664405E-2</v>
      </c>
      <c r="AZ70">
        <f t="shared" si="118"/>
        <v>-6.1337892712117918E-2</v>
      </c>
      <c r="BA70">
        <f t="shared" si="119"/>
        <v>-6.4935064935064873E-2</v>
      </c>
      <c r="BB70">
        <f t="shared" si="120"/>
        <v>-4.3137254901960714E-2</v>
      </c>
      <c r="BC70">
        <f t="shared" si="121"/>
        <v>2.0533880903491537E-3</v>
      </c>
      <c r="BF70">
        <f t="shared" si="122"/>
        <v>-5.3061224489795514E-3</v>
      </c>
      <c r="BG70">
        <f t="shared" si="78"/>
        <v>-8.1632653061222747E-4</v>
      </c>
      <c r="BH70">
        <f t="shared" si="79"/>
        <v>8.7755102040816269E-3</v>
      </c>
      <c r="BI70">
        <f t="shared" si="80"/>
        <v>-8.5714285714286065E-3</v>
      </c>
      <c r="BJ70">
        <f t="shared" si="81"/>
        <v>-1.795918367346944E-2</v>
      </c>
      <c r="BK70">
        <f t="shared" si="82"/>
        <v>-1.6530612244898005E-2</v>
      </c>
      <c r="BL70">
        <f t="shared" si="83"/>
        <v>-2.1020408163265329E-2</v>
      </c>
      <c r="BM70">
        <f t="shared" si="84"/>
        <v>-1.5306122448979591E-2</v>
      </c>
      <c r="BN70">
        <f t="shared" si="85"/>
        <v>-6.612244897959188E-2</v>
      </c>
      <c r="BO70">
        <f t="shared" si="86"/>
        <v>-5.6530612244898026E-2</v>
      </c>
      <c r="BP70">
        <f t="shared" si="87"/>
        <v>-4.5102040816326551E-2</v>
      </c>
      <c r="BQ70">
        <f t="shared" si="88"/>
        <v>-4.1428571428571453E-2</v>
      </c>
      <c r="BR70">
        <f t="shared" si="89"/>
        <v>-6.3265306122449003E-2</v>
      </c>
      <c r="BS70">
        <f t="shared" si="90"/>
        <v>-0.10551020408163268</v>
      </c>
      <c r="BT70">
        <f t="shared" si="91"/>
        <v>-0.10367346938775507</v>
      </c>
      <c r="BW70">
        <f t="shared" si="123"/>
        <v>1.2668743509864994E-2</v>
      </c>
      <c r="BX70">
        <f t="shared" si="70"/>
        <v>1.9730010384216051E-2</v>
      </c>
      <c r="BY70">
        <f t="shared" si="71"/>
        <v>1.7653167185877495E-2</v>
      </c>
      <c r="BZ70">
        <f t="shared" si="72"/>
        <v>1.2253374870197372E-2</v>
      </c>
      <c r="CA70">
        <f t="shared" si="73"/>
        <v>1.6822429906542105E-2</v>
      </c>
      <c r="CB70">
        <f t="shared" si="74"/>
        <v>2.658359293873315E-2</v>
      </c>
      <c r="CC70">
        <f t="shared" si="75"/>
        <v>8.9304257528556533E-3</v>
      </c>
      <c r="CD70">
        <f t="shared" si="76"/>
        <v>-6.2305295950158129E-4</v>
      </c>
      <c r="CE70">
        <f t="shared" si="77"/>
        <v>8.307372793353925E-4</v>
      </c>
      <c r="CF70">
        <f t="shared" si="61"/>
        <v>-3.7383177570093399E-3</v>
      </c>
      <c r="CG70">
        <f t="shared" si="62"/>
        <v>2.0768431983385549E-3</v>
      </c>
      <c r="CH70">
        <f t="shared" si="63"/>
        <v>-4.963655244029077E-2</v>
      </c>
      <c r="CI70">
        <f t="shared" si="64"/>
        <v>-3.9875389408099725E-2</v>
      </c>
      <c r="CJ70">
        <f t="shared" si="65"/>
        <v>-2.8245067497403936E-2</v>
      </c>
      <c r="CK70">
        <f t="shared" si="66"/>
        <v>-2.4506749740394594E-2</v>
      </c>
      <c r="CL70">
        <f t="shared" si="67"/>
        <v>-4.6728971962616821E-2</v>
      </c>
      <c r="CM70">
        <f t="shared" si="68"/>
        <v>-8.9719626168224306E-2</v>
      </c>
      <c r="CN70">
        <f t="shared" si="69"/>
        <v>-8.7850467289719569E-2</v>
      </c>
      <c r="CQ70">
        <f t="shared" si="124"/>
        <v>1.454696591853705E-3</v>
      </c>
      <c r="CR70">
        <f t="shared" si="92"/>
        <v>-3.1172069825436115E-3</v>
      </c>
      <c r="CS70">
        <f t="shared" si="93"/>
        <v>2.7015793848712086E-3</v>
      </c>
      <c r="CT70">
        <f t="shared" si="94"/>
        <v>-4.9044056525353277E-2</v>
      </c>
      <c r="CU70">
        <f t="shared" si="95"/>
        <v>-3.9276807980049892E-2</v>
      </c>
      <c r="CV70">
        <f t="shared" si="96"/>
        <v>-2.7639235245220248E-2</v>
      </c>
      <c r="CW70">
        <f t="shared" si="97"/>
        <v>-2.3898586866167887E-2</v>
      </c>
      <c r="CX70">
        <f t="shared" si="98"/>
        <v>-4.6134663341645864E-2</v>
      </c>
      <c r="CY70">
        <f t="shared" si="99"/>
        <v>-8.9152119700748114E-2</v>
      </c>
      <c r="CZ70">
        <f t="shared" si="100"/>
        <v>-8.7281795511221866E-2</v>
      </c>
    </row>
    <row r="71" spans="13:110" x14ac:dyDescent="0.25">
      <c r="M71">
        <f t="shared" si="101"/>
        <v>0.12871907297212651</v>
      </c>
      <c r="N71">
        <v>31.93</v>
      </c>
      <c r="O71">
        <v>36.04</v>
      </c>
      <c r="P71">
        <v>36.75</v>
      </c>
      <c r="Q71">
        <v>36.770000000000003</v>
      </c>
      <c r="R71">
        <v>36.340000000000003</v>
      </c>
      <c r="S71">
        <v>36.9</v>
      </c>
      <c r="T71">
        <v>35.99</v>
      </c>
      <c r="U71">
        <v>36.76</v>
      </c>
      <c r="V71">
        <v>36.93</v>
      </c>
      <c r="W71">
        <v>37.35</v>
      </c>
      <c r="X71">
        <v>38.5</v>
      </c>
      <c r="Y71">
        <v>37.64</v>
      </c>
      <c r="Z71">
        <v>37.54</v>
      </c>
      <c r="AA71">
        <v>37.869999999999997</v>
      </c>
      <c r="AB71">
        <v>38.909999999999997</v>
      </c>
      <c r="AC71">
        <v>39.15</v>
      </c>
      <c r="AD71">
        <v>39.53</v>
      </c>
      <c r="AE71">
        <v>39.770000000000003</v>
      </c>
      <c r="AF71">
        <v>40.380000000000003</v>
      </c>
      <c r="AG71">
        <v>41.29</v>
      </c>
      <c r="AH71">
        <v>41.1</v>
      </c>
      <c r="AJ71">
        <f t="shared" si="102"/>
        <v>0.2871907297212653</v>
      </c>
      <c r="AK71">
        <f t="shared" si="103"/>
        <v>0.14039955604883469</v>
      </c>
      <c r="AL71">
        <f t="shared" si="104"/>
        <v>0.11836734693877556</v>
      </c>
      <c r="AM71">
        <f t="shared" si="105"/>
        <v>0.11775904269785145</v>
      </c>
      <c r="AN71">
        <f t="shared" si="106"/>
        <v>0.13098514034122172</v>
      </c>
      <c r="AO71">
        <f t="shared" si="107"/>
        <v>0.11382113821138219</v>
      </c>
      <c r="AP71">
        <f t="shared" si="108"/>
        <v>0.14198388441233672</v>
      </c>
      <c r="AQ71">
        <f t="shared" si="109"/>
        <v>0.11806311207834613</v>
      </c>
      <c r="AR71">
        <f t="shared" si="110"/>
        <v>0.11291632818846471</v>
      </c>
      <c r="AS71">
        <f t="shared" si="111"/>
        <v>0.10040160642570281</v>
      </c>
      <c r="AT71">
        <f t="shared" si="112"/>
        <v>6.7532467532467569E-2</v>
      </c>
      <c r="AU71">
        <f t="shared" si="113"/>
        <v>9.1923485653560066E-2</v>
      </c>
      <c r="AV71">
        <f t="shared" si="114"/>
        <v>9.4832179009057063E-2</v>
      </c>
      <c r="AW71">
        <f t="shared" si="115"/>
        <v>8.5291787694745297E-2</v>
      </c>
      <c r="AX71">
        <f t="shared" si="116"/>
        <v>5.6283731688512077E-2</v>
      </c>
      <c r="AY71">
        <f t="shared" si="117"/>
        <v>4.980842911877402E-2</v>
      </c>
      <c r="AZ71">
        <f t="shared" si="118"/>
        <v>3.971667088287377E-2</v>
      </c>
      <c r="BA71">
        <f t="shared" si="119"/>
        <v>3.3442293185818407E-2</v>
      </c>
      <c r="BB71">
        <f t="shared" si="120"/>
        <v>1.7830609212481398E-2</v>
      </c>
      <c r="BC71">
        <f t="shared" si="121"/>
        <v>-4.6015984499878353E-3</v>
      </c>
      <c r="BF71">
        <f t="shared" si="122"/>
        <v>-2.4661246612466034E-2</v>
      </c>
      <c r="BG71">
        <f t="shared" si="78"/>
        <v>-3.7940379403794194E-3</v>
      </c>
      <c r="BH71">
        <f t="shared" si="79"/>
        <v>8.130081300813316E-4</v>
      </c>
      <c r="BI71">
        <f t="shared" si="80"/>
        <v>1.2195121951219589E-2</v>
      </c>
      <c r="BJ71">
        <f t="shared" si="81"/>
        <v>4.3360433604336085E-2</v>
      </c>
      <c r="BK71">
        <f t="shared" si="82"/>
        <v>2.0054200542005476E-2</v>
      </c>
      <c r="BL71">
        <f t="shared" si="83"/>
        <v>1.7344173441734435E-2</v>
      </c>
      <c r="BM71">
        <f t="shared" si="84"/>
        <v>2.6287262872628697E-2</v>
      </c>
      <c r="BN71">
        <f t="shared" si="85"/>
        <v>5.4471544715447101E-2</v>
      </c>
      <c r="BO71">
        <f t="shared" si="86"/>
        <v>6.0975609756097567E-2</v>
      </c>
      <c r="BP71">
        <f t="shared" si="87"/>
        <v>7.1273712737127445E-2</v>
      </c>
      <c r="BQ71">
        <f t="shared" si="88"/>
        <v>7.7777777777777904E-2</v>
      </c>
      <c r="BR71">
        <f t="shared" si="89"/>
        <v>9.430894308943101E-2</v>
      </c>
      <c r="BS71">
        <f t="shared" si="90"/>
        <v>0.11897018970189704</v>
      </c>
      <c r="BT71">
        <f t="shared" si="91"/>
        <v>0.11382113821138219</v>
      </c>
      <c r="BW71">
        <f t="shared" si="123"/>
        <v>5.4421768707491503E-4</v>
      </c>
      <c r="BX71">
        <f t="shared" si="70"/>
        <v>-1.1156462585033921E-2</v>
      </c>
      <c r="BY71">
        <f t="shared" si="71"/>
        <v>4.0816326530611858E-3</v>
      </c>
      <c r="BZ71">
        <f t="shared" si="72"/>
        <v>-2.0680272108843482E-2</v>
      </c>
      <c r="CA71">
        <f t="shared" si="73"/>
        <v>2.7210884353736086E-4</v>
      </c>
      <c r="CB71">
        <f t="shared" si="74"/>
        <v>4.8979591836734613E-3</v>
      </c>
      <c r="CC71">
        <f t="shared" si="75"/>
        <v>1.6326530612244938E-2</v>
      </c>
      <c r="CD71">
        <f t="shared" si="76"/>
        <v>4.7619047619047616E-2</v>
      </c>
      <c r="CE71">
        <f t="shared" si="77"/>
        <v>2.4217687074829946E-2</v>
      </c>
      <c r="CF71">
        <f t="shared" si="61"/>
        <v>2.1496598639455758E-2</v>
      </c>
      <c r="CG71">
        <f t="shared" si="62"/>
        <v>3.0476190476190407E-2</v>
      </c>
      <c r="CH71">
        <f t="shared" si="63"/>
        <v>5.8775510204081539E-2</v>
      </c>
      <c r="CI71">
        <f t="shared" si="64"/>
        <v>6.5306122448979556E-2</v>
      </c>
      <c r="CJ71">
        <f t="shared" si="65"/>
        <v>7.5646258503401398E-2</v>
      </c>
      <c r="CK71">
        <f t="shared" si="66"/>
        <v>8.2176870748299408E-2</v>
      </c>
      <c r="CL71">
        <f t="shared" si="67"/>
        <v>9.8775510204081707E-2</v>
      </c>
      <c r="CM71">
        <f t="shared" si="68"/>
        <v>0.12353741496598637</v>
      </c>
      <c r="CN71">
        <f t="shared" si="69"/>
        <v>0.11836734693877556</v>
      </c>
      <c r="CQ71">
        <f t="shared" si="124"/>
        <v>-2.2337662337662323E-2</v>
      </c>
      <c r="CR71">
        <f t="shared" si="92"/>
        <v>-2.4935064935064956E-2</v>
      </c>
      <c r="CS71">
        <f t="shared" si="93"/>
        <v>-1.6363636363636431E-2</v>
      </c>
      <c r="CT71">
        <f t="shared" si="94"/>
        <v>1.0649350649350561E-2</v>
      </c>
      <c r="CU71">
        <f t="shared" si="95"/>
        <v>1.6883116883116847E-2</v>
      </c>
      <c r="CV71">
        <f t="shared" si="96"/>
        <v>2.6753246753246782E-2</v>
      </c>
      <c r="CW71">
        <f t="shared" si="97"/>
        <v>3.2987012987013072E-2</v>
      </c>
      <c r="CX71">
        <f t="shared" si="98"/>
        <v>4.8831168831168899E-2</v>
      </c>
      <c r="CY71">
        <f t="shared" si="99"/>
        <v>7.2467532467532444E-2</v>
      </c>
      <c r="CZ71">
        <f t="shared" si="100"/>
        <v>6.7532467532467569E-2</v>
      </c>
    </row>
    <row r="72" spans="13:110" x14ac:dyDescent="0.25">
      <c r="M72">
        <f t="shared" si="101"/>
        <v>3.1166039763568073E-2</v>
      </c>
      <c r="N72">
        <v>18.61</v>
      </c>
      <c r="O72">
        <v>19.190000000000001</v>
      </c>
      <c r="P72">
        <v>19.260000000000002</v>
      </c>
      <c r="Q72">
        <v>18.82</v>
      </c>
      <c r="R72">
        <v>18.7</v>
      </c>
      <c r="S72">
        <v>18.95</v>
      </c>
      <c r="T72">
        <v>18.899999999999999</v>
      </c>
      <c r="U72">
        <v>18.93</v>
      </c>
      <c r="V72">
        <v>19.29</v>
      </c>
      <c r="W72">
        <v>18.920000000000002</v>
      </c>
      <c r="X72">
        <v>18.87</v>
      </c>
      <c r="Y72">
        <v>18.57</v>
      </c>
      <c r="Z72">
        <v>18.649999999999999</v>
      </c>
      <c r="AA72">
        <v>18.75</v>
      </c>
      <c r="AB72">
        <v>18.45</v>
      </c>
      <c r="AC72">
        <v>18.25</v>
      </c>
      <c r="AD72">
        <v>17.75</v>
      </c>
      <c r="AE72">
        <v>17.260000000000002</v>
      </c>
      <c r="AF72">
        <v>16.79</v>
      </c>
      <c r="AG72">
        <v>16.78</v>
      </c>
      <c r="AH72">
        <v>17.510000000000002</v>
      </c>
      <c r="AJ72">
        <f t="shared" si="102"/>
        <v>-5.9108006448146046E-2</v>
      </c>
      <c r="AK72">
        <f t="shared" si="103"/>
        <v>-8.7545596664929629E-2</v>
      </c>
      <c r="AL72">
        <f t="shared" si="104"/>
        <v>-9.086188992731048E-2</v>
      </c>
      <c r="AM72">
        <f t="shared" si="105"/>
        <v>-6.9606801275239036E-2</v>
      </c>
      <c r="AN72">
        <f t="shared" si="106"/>
        <v>-6.3636363636363519E-2</v>
      </c>
      <c r="AO72">
        <f t="shared" si="107"/>
        <v>-7.5989445910290124E-2</v>
      </c>
      <c r="AP72">
        <f t="shared" si="108"/>
        <v>-7.3544973544973399E-2</v>
      </c>
      <c r="AQ72">
        <f t="shared" si="109"/>
        <v>-7.5013206550448921E-2</v>
      </c>
      <c r="AR72">
        <f t="shared" si="110"/>
        <v>-9.2275790565059496E-2</v>
      </c>
      <c r="AS72">
        <f t="shared" si="111"/>
        <v>-7.4524312896405917E-2</v>
      </c>
      <c r="AT72">
        <f t="shared" si="112"/>
        <v>-7.2072072072072044E-2</v>
      </c>
      <c r="AU72">
        <f t="shared" si="113"/>
        <v>-5.7081313947226639E-2</v>
      </c>
      <c r="AV72">
        <f t="shared" si="114"/>
        <v>-6.1126005361930143E-2</v>
      </c>
      <c r="AW72">
        <f t="shared" si="115"/>
        <v>-6.6133333333333252E-2</v>
      </c>
      <c r="AX72">
        <f t="shared" si="116"/>
        <v>-5.0948509485094731E-2</v>
      </c>
      <c r="AY72">
        <f t="shared" si="117"/>
        <v>-4.0547945205479365E-2</v>
      </c>
      <c r="AZ72">
        <f t="shared" si="118"/>
        <v>-1.3521126760563293E-2</v>
      </c>
      <c r="BA72">
        <f t="shared" si="119"/>
        <v>1.4484356894553881E-2</v>
      </c>
      <c r="BB72">
        <f t="shared" si="120"/>
        <v>4.2882668254913783E-2</v>
      </c>
      <c r="BC72">
        <f t="shared" si="121"/>
        <v>4.3504171632896327E-2</v>
      </c>
      <c r="BF72">
        <f t="shared" si="122"/>
        <v>-2.6385224274406709E-3</v>
      </c>
      <c r="BG72">
        <f t="shared" si="78"/>
        <v>-1.0554089709762309E-3</v>
      </c>
      <c r="BH72">
        <f t="shared" si="79"/>
        <v>1.79419525065963E-2</v>
      </c>
      <c r="BI72">
        <f t="shared" si="80"/>
        <v>-1.5831134564642526E-3</v>
      </c>
      <c r="BJ72">
        <f t="shared" si="81"/>
        <v>-4.2216358839049237E-3</v>
      </c>
      <c r="BK72">
        <f t="shared" si="82"/>
        <v>-2.0052770448548762E-2</v>
      </c>
      <c r="BL72">
        <f t="shared" si="83"/>
        <v>-1.5831134564643839E-2</v>
      </c>
      <c r="BM72">
        <f t="shared" si="84"/>
        <v>-1.0554089709762496E-2</v>
      </c>
      <c r="BN72">
        <f t="shared" si="85"/>
        <v>-2.6385224274406333E-2</v>
      </c>
      <c r="BO72">
        <f t="shared" si="86"/>
        <v>-3.6939313984168831E-2</v>
      </c>
      <c r="BP72">
        <f t="shared" si="87"/>
        <v>-6.3324538258575161E-2</v>
      </c>
      <c r="BQ72">
        <f t="shared" si="88"/>
        <v>-8.9182058047493282E-2</v>
      </c>
      <c r="BR72">
        <f t="shared" si="89"/>
        <v>-0.11398416886543537</v>
      </c>
      <c r="BS72">
        <f t="shared" si="90"/>
        <v>-0.11451187335092339</v>
      </c>
      <c r="BT72">
        <f t="shared" si="91"/>
        <v>-7.5989445910290124E-2</v>
      </c>
      <c r="BW72">
        <f t="shared" si="123"/>
        <v>-2.2845275181723846E-2</v>
      </c>
      <c r="BX72">
        <f t="shared" si="70"/>
        <v>-2.9075804776739472E-2</v>
      </c>
      <c r="BY72">
        <f t="shared" si="71"/>
        <v>-1.6095534787123687E-2</v>
      </c>
      <c r="BZ72">
        <f t="shared" si="72"/>
        <v>-1.8691588785046884E-2</v>
      </c>
      <c r="CA72">
        <f t="shared" si="73"/>
        <v>-1.713395638629293E-2</v>
      </c>
      <c r="CB72">
        <f t="shared" si="74"/>
        <v>1.5576323987537685E-3</v>
      </c>
      <c r="CC72">
        <f t="shared" si="75"/>
        <v>-1.7653167185877457E-2</v>
      </c>
      <c r="CD72">
        <f t="shared" si="76"/>
        <v>-2.024922118380065E-2</v>
      </c>
      <c r="CE72">
        <f t="shared" si="77"/>
        <v>-3.582554517133963E-2</v>
      </c>
      <c r="CF72">
        <f t="shared" si="61"/>
        <v>-3.1671858774662665E-2</v>
      </c>
      <c r="CG72">
        <f t="shared" si="62"/>
        <v>-2.6479750778816279E-2</v>
      </c>
      <c r="CH72">
        <f t="shared" si="63"/>
        <v>-4.2056074766355256E-2</v>
      </c>
      <c r="CI72">
        <f t="shared" si="64"/>
        <v>-5.2440290758047847E-2</v>
      </c>
      <c r="CJ72">
        <f t="shared" si="65"/>
        <v>-7.8400830737279409E-2</v>
      </c>
      <c r="CK72">
        <f t="shared" si="66"/>
        <v>-0.10384215991692626</v>
      </c>
      <c r="CL72">
        <f t="shared" si="67"/>
        <v>-0.12824506749740405</v>
      </c>
      <c r="CM72">
        <f t="shared" si="68"/>
        <v>-0.12876427829698858</v>
      </c>
      <c r="CN72">
        <f t="shared" si="69"/>
        <v>-9.086188992731048E-2</v>
      </c>
      <c r="CQ72">
        <f t="shared" si="124"/>
        <v>-1.5898251192368876E-2</v>
      </c>
      <c r="CR72">
        <f t="shared" si="92"/>
        <v>-1.1658717541070609E-2</v>
      </c>
      <c r="CS72">
        <f t="shared" si="93"/>
        <v>-6.3593004769475882E-3</v>
      </c>
      <c r="CT72">
        <f t="shared" si="94"/>
        <v>-2.2257551669316464E-2</v>
      </c>
      <c r="CU72">
        <f t="shared" si="95"/>
        <v>-3.2856385797562317E-2</v>
      </c>
      <c r="CV72">
        <f t="shared" si="96"/>
        <v>-5.9353471118177049E-2</v>
      </c>
      <c r="CW72">
        <f t="shared" si="97"/>
        <v>-8.532061473237941E-2</v>
      </c>
      <c r="CX72">
        <f t="shared" si="98"/>
        <v>-0.11022787493375738</v>
      </c>
      <c r="CY72">
        <f t="shared" si="99"/>
        <v>-0.11075781664016957</v>
      </c>
      <c r="CZ72">
        <f t="shared" si="100"/>
        <v>-7.2072072072072044E-2</v>
      </c>
    </row>
    <row r="73" spans="13:110" x14ac:dyDescent="0.25">
      <c r="M73">
        <f t="shared" si="101"/>
        <v>0.11232876712328771</v>
      </c>
      <c r="N73">
        <v>18.25</v>
      </c>
      <c r="O73">
        <v>20.3</v>
      </c>
      <c r="P73">
        <v>20.28</v>
      </c>
      <c r="Q73">
        <v>19.82</v>
      </c>
      <c r="R73">
        <v>19.91</v>
      </c>
      <c r="S73">
        <v>20.05</v>
      </c>
      <c r="T73">
        <v>20.51</v>
      </c>
      <c r="U73">
        <v>20.68</v>
      </c>
      <c r="V73">
        <v>20.45</v>
      </c>
      <c r="W73">
        <v>20.420000000000002</v>
      </c>
      <c r="X73">
        <v>20.72</v>
      </c>
      <c r="Y73">
        <v>20.63</v>
      </c>
      <c r="Z73">
        <v>20.72</v>
      </c>
      <c r="AA73">
        <v>20.71</v>
      </c>
      <c r="AB73">
        <v>20.69</v>
      </c>
      <c r="AC73">
        <v>20.8</v>
      </c>
      <c r="AD73">
        <v>20.71</v>
      </c>
      <c r="AE73">
        <v>20.56</v>
      </c>
      <c r="AF73">
        <v>21.15</v>
      </c>
      <c r="AG73">
        <v>21.19</v>
      </c>
      <c r="AH73">
        <v>21.15</v>
      </c>
      <c r="AJ73">
        <f t="shared" si="102"/>
        <v>0.15890410958904103</v>
      </c>
      <c r="AK73">
        <f t="shared" si="103"/>
        <v>4.1871921182265903E-2</v>
      </c>
      <c r="AL73">
        <f t="shared" si="104"/>
        <v>4.2899408284023541E-2</v>
      </c>
      <c r="AM73">
        <f t="shared" si="105"/>
        <v>6.7103935418768829E-2</v>
      </c>
      <c r="AN73">
        <f t="shared" si="106"/>
        <v>6.2280261175288718E-2</v>
      </c>
      <c r="AO73">
        <f t="shared" si="107"/>
        <v>5.4862842892767973E-2</v>
      </c>
      <c r="AP73">
        <f t="shared" si="108"/>
        <v>3.1204290589955972E-2</v>
      </c>
      <c r="AQ73">
        <f t="shared" si="109"/>
        <v>2.2727272727272672E-2</v>
      </c>
      <c r="AR73">
        <f t="shared" si="110"/>
        <v>3.4229828850855709E-2</v>
      </c>
      <c r="AS73">
        <f t="shared" si="111"/>
        <v>3.574926542605273E-2</v>
      </c>
      <c r="AT73">
        <f t="shared" si="112"/>
        <v>2.0752895752895739E-2</v>
      </c>
      <c r="AU73">
        <f t="shared" si="113"/>
        <v>2.5206010664081416E-2</v>
      </c>
      <c r="AV73">
        <f t="shared" si="114"/>
        <v>2.0752895752895739E-2</v>
      </c>
      <c r="AW73">
        <f t="shared" si="115"/>
        <v>2.1245774987928425E-2</v>
      </c>
      <c r="AX73">
        <f t="shared" si="116"/>
        <v>2.223296278395347E-2</v>
      </c>
      <c r="AY73">
        <f t="shared" si="117"/>
        <v>1.6826923076922976E-2</v>
      </c>
      <c r="AZ73">
        <f t="shared" si="118"/>
        <v>2.1245774987928425E-2</v>
      </c>
      <c r="BA73">
        <f t="shared" si="119"/>
        <v>2.8696498054474703E-2</v>
      </c>
      <c r="BB73">
        <f t="shared" si="120"/>
        <v>0</v>
      </c>
      <c r="BC73">
        <f t="shared" si="121"/>
        <v>-1.8876828692780886E-3</v>
      </c>
      <c r="BF73">
        <f t="shared" si="122"/>
        <v>2.2942643391521238E-2</v>
      </c>
      <c r="BG73">
        <f t="shared" si="78"/>
        <v>3.1421446384039847E-2</v>
      </c>
      <c r="BH73">
        <f t="shared" si="79"/>
        <v>1.9950124688279232E-2</v>
      </c>
      <c r="BI73">
        <f t="shared" si="80"/>
        <v>1.8453865336658402E-2</v>
      </c>
      <c r="BJ73">
        <f t="shared" si="81"/>
        <v>3.3416458852867738E-2</v>
      </c>
      <c r="BK73">
        <f t="shared" si="82"/>
        <v>2.8927680798004902E-2</v>
      </c>
      <c r="BL73">
        <f t="shared" si="83"/>
        <v>3.3416458852867738E-2</v>
      </c>
      <c r="BM73">
        <f t="shared" si="84"/>
        <v>3.2917705735660857E-2</v>
      </c>
      <c r="BN73">
        <f t="shared" si="85"/>
        <v>3.1920199501246908E-2</v>
      </c>
      <c r="BO73">
        <f t="shared" si="86"/>
        <v>3.7406483790523692E-2</v>
      </c>
      <c r="BP73">
        <f t="shared" si="87"/>
        <v>3.2917705735660857E-2</v>
      </c>
      <c r="BQ73">
        <f t="shared" si="88"/>
        <v>2.5436408977556009E-2</v>
      </c>
      <c r="BR73">
        <f t="shared" si="89"/>
        <v>5.4862842892767973E-2</v>
      </c>
      <c r="BS73">
        <f t="shared" si="90"/>
        <v>5.6857855361596037E-2</v>
      </c>
      <c r="BT73">
        <f t="shared" si="91"/>
        <v>5.4862842892767973E-2</v>
      </c>
      <c r="BW73">
        <f t="shared" si="123"/>
        <v>-2.2682445759368876E-2</v>
      </c>
      <c r="BX73">
        <f t="shared" si="70"/>
        <v>-1.8244575936883677E-2</v>
      </c>
      <c r="BY73">
        <f t="shared" si="71"/>
        <v>-1.1341222879684438E-2</v>
      </c>
      <c r="BZ73">
        <f t="shared" si="72"/>
        <v>1.1341222879684438E-2</v>
      </c>
      <c r="CA73">
        <f t="shared" si="73"/>
        <v>1.9723865877711959E-2</v>
      </c>
      <c r="CB73">
        <f t="shared" si="74"/>
        <v>8.3826429980275226E-3</v>
      </c>
      <c r="CC73">
        <f t="shared" si="75"/>
        <v>6.9033530571992385E-3</v>
      </c>
      <c r="CD73">
        <f t="shared" si="76"/>
        <v>2.169625246548312E-2</v>
      </c>
      <c r="CE73">
        <f t="shared" si="77"/>
        <v>1.7258382642997921E-2</v>
      </c>
      <c r="CF73">
        <f t="shared" si="61"/>
        <v>2.169625246548312E-2</v>
      </c>
      <c r="CG73">
        <f t="shared" si="62"/>
        <v>2.1203155818540417E-2</v>
      </c>
      <c r="CH73">
        <f t="shared" si="63"/>
        <v>2.0216962524654838E-2</v>
      </c>
      <c r="CI73">
        <f t="shared" si="64"/>
        <v>2.5641025641025619E-2</v>
      </c>
      <c r="CJ73">
        <f t="shared" si="65"/>
        <v>2.1203155818540417E-2</v>
      </c>
      <c r="CK73">
        <f t="shared" si="66"/>
        <v>1.3806706114398302E-2</v>
      </c>
      <c r="CL73">
        <f t="shared" si="67"/>
        <v>4.2899408284023541E-2</v>
      </c>
      <c r="CM73">
        <f t="shared" si="68"/>
        <v>4.4871794871794879E-2</v>
      </c>
      <c r="CN73">
        <f t="shared" si="69"/>
        <v>4.2899408284023541E-2</v>
      </c>
      <c r="CQ73">
        <f t="shared" si="124"/>
        <v>-4.3436293436293367E-3</v>
      </c>
      <c r="CR73">
        <f t="shared" si="92"/>
        <v>0</v>
      </c>
      <c r="CS73">
        <f t="shared" si="93"/>
        <v>-4.8262548262538663E-4</v>
      </c>
      <c r="CT73">
        <f t="shared" si="94"/>
        <v>-1.4478764478763314E-3</v>
      </c>
      <c r="CU73">
        <f t="shared" si="95"/>
        <v>3.8610038610039504E-3</v>
      </c>
      <c r="CV73">
        <f t="shared" si="96"/>
        <v>-4.8262548262538663E-4</v>
      </c>
      <c r="CW73">
        <f t="shared" si="97"/>
        <v>-7.7220077220077291E-3</v>
      </c>
      <c r="CX73">
        <f t="shared" si="98"/>
        <v>2.0752895752895739E-2</v>
      </c>
      <c r="CY73">
        <f t="shared" si="99"/>
        <v>2.2683397683397801E-2</v>
      </c>
      <c r="CZ73">
        <f t="shared" si="100"/>
        <v>2.0752895752895739E-2</v>
      </c>
    </row>
    <row r="74" spans="13:110" x14ac:dyDescent="0.25">
      <c r="M74">
        <f t="shared" si="101"/>
        <v>7.6420487691051364E-2</v>
      </c>
      <c r="N74">
        <v>85.71</v>
      </c>
      <c r="O74">
        <v>92.26</v>
      </c>
      <c r="P74">
        <v>91.02</v>
      </c>
      <c r="Q74">
        <v>91.37</v>
      </c>
      <c r="R74">
        <v>91.98</v>
      </c>
      <c r="S74">
        <v>90.61</v>
      </c>
      <c r="T74">
        <v>95.52</v>
      </c>
      <c r="U74">
        <v>94.01</v>
      </c>
      <c r="V74">
        <v>100.56</v>
      </c>
      <c r="W74">
        <v>102.84</v>
      </c>
      <c r="X74">
        <v>103.13</v>
      </c>
      <c r="Y74">
        <v>102.86</v>
      </c>
      <c r="Z74">
        <v>105.27</v>
      </c>
      <c r="AA74">
        <v>102.38</v>
      </c>
      <c r="AB74">
        <v>103.19</v>
      </c>
      <c r="AC74">
        <v>103.87</v>
      </c>
      <c r="AD74">
        <v>104.74</v>
      </c>
      <c r="AE74">
        <v>103.65</v>
      </c>
      <c r="AF74">
        <v>104.51</v>
      </c>
      <c r="AG74">
        <v>104.4</v>
      </c>
      <c r="AH74">
        <v>108.3</v>
      </c>
      <c r="AJ74">
        <f t="shared" si="102"/>
        <v>0.26356317815890801</v>
      </c>
      <c r="AK74">
        <f t="shared" si="103"/>
        <v>0.17385649252113583</v>
      </c>
      <c r="AL74">
        <f t="shared" si="104"/>
        <v>0.18984838497033621</v>
      </c>
      <c r="AM74">
        <f t="shared" si="105"/>
        <v>0.18529057677574687</v>
      </c>
      <c r="AN74">
        <f t="shared" si="106"/>
        <v>0.17742987606001295</v>
      </c>
      <c r="AO74">
        <f t="shared" si="107"/>
        <v>0.19523231431409335</v>
      </c>
      <c r="AP74">
        <f t="shared" si="108"/>
        <v>0.13379396984924624</v>
      </c>
      <c r="AQ74">
        <f t="shared" si="109"/>
        <v>0.15200510583980417</v>
      </c>
      <c r="AR74">
        <f t="shared" si="110"/>
        <v>7.6968973747016653E-2</v>
      </c>
      <c r="AS74">
        <f t="shared" si="111"/>
        <v>5.3092182030338324E-2</v>
      </c>
      <c r="AT74">
        <f t="shared" si="112"/>
        <v>5.0130902744109397E-2</v>
      </c>
      <c r="AU74">
        <f t="shared" si="113"/>
        <v>5.2887419793894594E-2</v>
      </c>
      <c r="AV74">
        <f t="shared" si="114"/>
        <v>2.8783129096608732E-2</v>
      </c>
      <c r="AW74">
        <f t="shared" si="115"/>
        <v>5.782379370970895E-2</v>
      </c>
      <c r="AX74">
        <f t="shared" si="116"/>
        <v>4.9520302354879343E-2</v>
      </c>
      <c r="AY74">
        <f t="shared" si="117"/>
        <v>4.2649465678251584E-2</v>
      </c>
      <c r="AZ74">
        <f t="shared" si="118"/>
        <v>3.3988924957036495E-2</v>
      </c>
      <c r="BA74">
        <f t="shared" si="119"/>
        <v>4.4862518089724954E-2</v>
      </c>
      <c r="BB74">
        <f t="shared" si="120"/>
        <v>3.6264472299301423E-2</v>
      </c>
      <c r="BC74">
        <f t="shared" si="121"/>
        <v>3.7356321839080379E-2</v>
      </c>
      <c r="BF74">
        <f t="shared" si="122"/>
        <v>5.418827943935544E-2</v>
      </c>
      <c r="BG74">
        <f t="shared" si="78"/>
        <v>3.7523452157598565E-2</v>
      </c>
      <c r="BH74">
        <f t="shared" si="79"/>
        <v>0.10981127910826623</v>
      </c>
      <c r="BI74">
        <f t="shared" si="80"/>
        <v>0.13497406467277348</v>
      </c>
      <c r="BJ74">
        <f t="shared" si="81"/>
        <v>0.13817459441562738</v>
      </c>
      <c r="BK74">
        <f t="shared" si="82"/>
        <v>0.13519479086193578</v>
      </c>
      <c r="BL74">
        <f t="shared" si="83"/>
        <v>0.1617922966559982</v>
      </c>
      <c r="BM74">
        <f t="shared" si="84"/>
        <v>0.12989736232203947</v>
      </c>
      <c r="BN74">
        <f t="shared" si="85"/>
        <v>0.13883677298311442</v>
      </c>
      <c r="BO74">
        <f t="shared" si="86"/>
        <v>0.14634146341463419</v>
      </c>
      <c r="BP74">
        <f t="shared" si="87"/>
        <v>0.15594305264319608</v>
      </c>
      <c r="BQ74">
        <f t="shared" si="88"/>
        <v>0.14391347533384843</v>
      </c>
      <c r="BR74">
        <f t="shared" si="89"/>
        <v>0.15340470146782922</v>
      </c>
      <c r="BS74">
        <f t="shared" si="90"/>
        <v>0.15219070742743634</v>
      </c>
      <c r="BT74">
        <f t="shared" si="91"/>
        <v>0.19523231431409335</v>
      </c>
      <c r="BW74">
        <f t="shared" si="123"/>
        <v>3.8453087233575978E-3</v>
      </c>
      <c r="BX74">
        <f t="shared" si="70"/>
        <v>1.0547132498352098E-2</v>
      </c>
      <c r="BY74">
        <f t="shared" si="71"/>
        <v>-4.5045045045044672E-3</v>
      </c>
      <c r="BZ74">
        <f t="shared" si="72"/>
        <v>4.9439683586025053E-2</v>
      </c>
      <c r="CA74">
        <f t="shared" si="73"/>
        <v>3.2849923093825631E-2</v>
      </c>
      <c r="CB74">
        <f t="shared" si="74"/>
        <v>0.10481212920237318</v>
      </c>
      <c r="CC74">
        <f t="shared" si="75"/>
        <v>0.12986156888595921</v>
      </c>
      <c r="CD74">
        <f t="shared" si="76"/>
        <v>0.13304768182816964</v>
      </c>
      <c r="CE74">
        <f t="shared" si="77"/>
        <v>0.13008130081300817</v>
      </c>
      <c r="CF74">
        <f t="shared" si="61"/>
        <v>0.15655899802241266</v>
      </c>
      <c r="CG74">
        <f t="shared" si="62"/>
        <v>0.12480773456383212</v>
      </c>
      <c r="CH74">
        <f t="shared" si="63"/>
        <v>0.13370687760931665</v>
      </c>
      <c r="CI74">
        <f t="shared" si="64"/>
        <v>0.14117776312898275</v>
      </c>
      <c r="CJ74">
        <f t="shared" si="65"/>
        <v>0.15073610195561415</v>
      </c>
      <c r="CK74">
        <f t="shared" si="66"/>
        <v>0.13876071193144376</v>
      </c>
      <c r="CL74">
        <f t="shared" si="67"/>
        <v>0.14820918479455075</v>
      </c>
      <c r="CM74">
        <f t="shared" si="68"/>
        <v>0.14700065919578126</v>
      </c>
      <c r="CN74">
        <f t="shared" si="69"/>
        <v>0.18984838497033621</v>
      </c>
      <c r="CQ74">
        <f t="shared" si="124"/>
        <v>-2.6180548821874918E-3</v>
      </c>
      <c r="CR74">
        <f t="shared" si="92"/>
        <v>2.0750509066227097E-2</v>
      </c>
      <c r="CS74">
        <f t="shared" si="93"/>
        <v>-7.2723746727431397E-3</v>
      </c>
      <c r="CT74">
        <f t="shared" si="94"/>
        <v>5.8178997381947328E-4</v>
      </c>
      <c r="CU74">
        <f t="shared" si="95"/>
        <v>7.1754096771066526E-3</v>
      </c>
      <c r="CV74">
        <f t="shared" si="96"/>
        <v>1.5611364297488602E-2</v>
      </c>
      <c r="CW74">
        <f t="shared" si="97"/>
        <v>5.0421797731020094E-3</v>
      </c>
      <c r="CX74">
        <f t="shared" si="98"/>
        <v>1.3381169397847472E-2</v>
      </c>
      <c r="CY74">
        <f t="shared" si="99"/>
        <v>1.2314554445845149E-2</v>
      </c>
      <c r="CZ74">
        <f t="shared" si="100"/>
        <v>5.0130902744109397E-2</v>
      </c>
    </row>
    <row r="75" spans="13:110" x14ac:dyDescent="0.25">
      <c r="M75">
        <f t="shared" si="101"/>
        <v>8.618877443767008E-3</v>
      </c>
      <c r="N75">
        <v>47.57</v>
      </c>
      <c r="O75">
        <v>47.98</v>
      </c>
      <c r="P75">
        <v>49.63</v>
      </c>
      <c r="Q75">
        <v>49.19</v>
      </c>
      <c r="R75">
        <v>49.02</v>
      </c>
      <c r="S75">
        <v>48</v>
      </c>
      <c r="T75">
        <v>48.25</v>
      </c>
      <c r="U75">
        <v>48.44</v>
      </c>
      <c r="V75">
        <v>48.47</v>
      </c>
      <c r="W75">
        <v>48.06</v>
      </c>
      <c r="X75">
        <v>47.63</v>
      </c>
      <c r="Y75">
        <v>47.75</v>
      </c>
      <c r="Z75">
        <v>47.89</v>
      </c>
      <c r="AA75">
        <v>47.98</v>
      </c>
      <c r="AB75">
        <v>48.57</v>
      </c>
      <c r="AC75">
        <v>48.05</v>
      </c>
      <c r="AD75">
        <v>49.55</v>
      </c>
      <c r="AE75">
        <v>47.68</v>
      </c>
      <c r="AF75">
        <v>48.32</v>
      </c>
      <c r="AG75">
        <v>47.01</v>
      </c>
      <c r="AH75">
        <v>45.93</v>
      </c>
      <c r="AJ75">
        <f t="shared" si="102"/>
        <v>-3.447550977506833E-2</v>
      </c>
      <c r="AK75">
        <f t="shared" si="103"/>
        <v>-4.2726135889954088E-2</v>
      </c>
      <c r="AL75">
        <f t="shared" si="104"/>
        <v>-7.4551682450131024E-2</v>
      </c>
      <c r="AM75">
        <f t="shared" si="105"/>
        <v>-6.6273632852205694E-2</v>
      </c>
      <c r="AN75">
        <f t="shared" si="106"/>
        <v>-6.303549571603434E-2</v>
      </c>
      <c r="AO75">
        <f t="shared" si="107"/>
        <v>-4.3125000000000004E-2</v>
      </c>
      <c r="AP75">
        <f t="shared" si="108"/>
        <v>-4.8082901554404152E-2</v>
      </c>
      <c r="AQ75">
        <f t="shared" si="109"/>
        <v>-5.1816680429397154E-2</v>
      </c>
      <c r="AR75">
        <f t="shared" si="110"/>
        <v>-5.2403548586754674E-2</v>
      </c>
      <c r="AS75">
        <f t="shared" si="111"/>
        <v>-4.4319600499375833E-2</v>
      </c>
      <c r="AT75">
        <f t="shared" si="112"/>
        <v>-3.5691790888095792E-2</v>
      </c>
      <c r="AU75">
        <f t="shared" si="113"/>
        <v>-3.8115183246073304E-2</v>
      </c>
      <c r="AV75">
        <f t="shared" si="114"/>
        <v>-4.0927124660680742E-2</v>
      </c>
      <c r="AW75">
        <f t="shared" si="115"/>
        <v>-4.2726135889954088E-2</v>
      </c>
      <c r="AX75">
        <f t="shared" si="116"/>
        <v>-5.4354539839407051E-2</v>
      </c>
      <c r="AY75">
        <f t="shared" si="117"/>
        <v>-4.4120707596253854E-2</v>
      </c>
      <c r="AZ75">
        <f t="shared" si="118"/>
        <v>-7.3057517658930329E-2</v>
      </c>
      <c r="BA75">
        <f t="shared" si="119"/>
        <v>-3.6703020134228187E-2</v>
      </c>
      <c r="BB75">
        <f t="shared" si="120"/>
        <v>-4.9461920529801334E-2</v>
      </c>
      <c r="BC75">
        <f t="shared" si="121"/>
        <v>-2.2973835354179926E-2</v>
      </c>
      <c r="BF75">
        <f t="shared" si="122"/>
        <v>5.208333333333333E-3</v>
      </c>
      <c r="BG75">
        <f t="shared" si="78"/>
        <v>9.1666666666666199E-3</v>
      </c>
      <c r="BH75">
        <f t="shared" si="79"/>
        <v>9.791666666666643E-3</v>
      </c>
      <c r="BI75">
        <f t="shared" si="80"/>
        <v>1.2500000000000473E-3</v>
      </c>
      <c r="BJ75">
        <f t="shared" si="81"/>
        <v>-7.7083333333332798E-3</v>
      </c>
      <c r="BK75">
        <f t="shared" si="82"/>
        <v>-5.208333333333333E-3</v>
      </c>
      <c r="BL75">
        <f t="shared" si="83"/>
        <v>-2.291666666666655E-3</v>
      </c>
      <c r="BM75">
        <f t="shared" si="84"/>
        <v>-4.166666666667318E-4</v>
      </c>
      <c r="BN75">
        <f t="shared" si="85"/>
        <v>1.1875000000000005E-2</v>
      </c>
      <c r="BO75">
        <f t="shared" si="86"/>
        <v>1.0416666666666075E-3</v>
      </c>
      <c r="BP75">
        <f t="shared" si="87"/>
        <v>3.2291666666666607E-2</v>
      </c>
      <c r="BQ75">
        <f t="shared" si="88"/>
        <v>-6.6666666666666723E-3</v>
      </c>
      <c r="BR75">
        <f t="shared" si="89"/>
        <v>6.6666666666666723E-3</v>
      </c>
      <c r="BS75">
        <f t="shared" si="90"/>
        <v>-2.0625000000000043E-2</v>
      </c>
      <c r="BT75">
        <f t="shared" si="91"/>
        <v>-4.3125000000000004E-2</v>
      </c>
      <c r="BW75">
        <f t="shared" si="123"/>
        <v>-8.8656054805562115E-3</v>
      </c>
      <c r="BX75">
        <f t="shared" si="70"/>
        <v>-1.2290953052589147E-2</v>
      </c>
      <c r="BY75">
        <f t="shared" si="71"/>
        <v>-3.2843038484787479E-2</v>
      </c>
      <c r="BZ75">
        <f t="shared" si="72"/>
        <v>-2.7805762643562413E-2</v>
      </c>
      <c r="CA75">
        <f t="shared" si="73"/>
        <v>-2.3977433004231406E-2</v>
      </c>
      <c r="CB75">
        <f t="shared" si="74"/>
        <v>-2.3372959903284377E-2</v>
      </c>
      <c r="CC75">
        <f t="shared" si="75"/>
        <v>-3.1634092282893413E-2</v>
      </c>
      <c r="CD75">
        <f t="shared" si="76"/>
        <v>-4.0298206729800522E-2</v>
      </c>
      <c r="CE75">
        <f t="shared" si="77"/>
        <v>-3.7880314326012542E-2</v>
      </c>
      <c r="CF75">
        <f t="shared" si="61"/>
        <v>-3.5059439854926495E-2</v>
      </c>
      <c r="CG75">
        <f t="shared" si="62"/>
        <v>-3.3246020552085545E-2</v>
      </c>
      <c r="CH75">
        <f t="shared" si="63"/>
        <v>-2.1358049566794324E-2</v>
      </c>
      <c r="CI75">
        <f t="shared" si="64"/>
        <v>-3.1835583316542522E-2</v>
      </c>
      <c r="CJ75">
        <f t="shared" si="65"/>
        <v>-1.6119282691921296E-3</v>
      </c>
      <c r="CK75">
        <f t="shared" si="66"/>
        <v>-3.9290751561555565E-2</v>
      </c>
      <c r="CL75">
        <f t="shared" si="67"/>
        <v>-2.6395325408019386E-2</v>
      </c>
      <c r="CM75">
        <f t="shared" si="68"/>
        <v>-5.2790650816038773E-2</v>
      </c>
      <c r="CN75">
        <f t="shared" si="69"/>
        <v>-7.4551682450131024E-2</v>
      </c>
      <c r="CQ75">
        <f t="shared" si="124"/>
        <v>2.5194205332772922E-3</v>
      </c>
      <c r="CR75">
        <f t="shared" si="92"/>
        <v>5.4587444887675418E-3</v>
      </c>
      <c r="CS75">
        <f t="shared" si="93"/>
        <v>7.3483098887254733E-3</v>
      </c>
      <c r="CT75">
        <f t="shared" si="94"/>
        <v>1.973546084400583E-2</v>
      </c>
      <c r="CU75">
        <f t="shared" si="95"/>
        <v>8.8179718664705975E-3</v>
      </c>
      <c r="CV75">
        <f t="shared" si="96"/>
        <v>4.0310728532437425E-2</v>
      </c>
      <c r="CW75">
        <f t="shared" si="97"/>
        <v>1.0497585555321678E-3</v>
      </c>
      <c r="CX75">
        <f t="shared" si="98"/>
        <v>1.4486668066344693E-2</v>
      </c>
      <c r="CY75">
        <f t="shared" si="99"/>
        <v>-1.3017006088599717E-2</v>
      </c>
      <c r="CZ75">
        <f t="shared" si="100"/>
        <v>-3.5691790888095792E-2</v>
      </c>
    </row>
    <row r="76" spans="13:110" x14ac:dyDescent="0.25">
      <c r="M76">
        <f t="shared" si="101"/>
        <v>9.3749999999999112E-3</v>
      </c>
      <c r="N76">
        <v>32</v>
      </c>
      <c r="O76">
        <v>32.299999999999997</v>
      </c>
      <c r="P76">
        <v>32.1</v>
      </c>
      <c r="Q76">
        <v>32.75</v>
      </c>
      <c r="R76">
        <v>31.625</v>
      </c>
      <c r="S76">
        <v>31.8</v>
      </c>
      <c r="T76">
        <v>32.4</v>
      </c>
      <c r="U76">
        <v>32.799999999999997</v>
      </c>
      <c r="V76">
        <v>32.549999999999997</v>
      </c>
      <c r="W76">
        <v>32.5</v>
      </c>
      <c r="X76">
        <v>31.3</v>
      </c>
      <c r="Y76">
        <v>31.6</v>
      </c>
      <c r="Z76">
        <v>31.7</v>
      </c>
      <c r="AA76">
        <v>30.95</v>
      </c>
      <c r="AB76">
        <v>30.75</v>
      </c>
      <c r="AC76">
        <v>31.45</v>
      </c>
      <c r="AD76">
        <v>31.25</v>
      </c>
      <c r="AE76">
        <v>31.7</v>
      </c>
      <c r="AF76">
        <v>32.6</v>
      </c>
      <c r="AG76">
        <v>31.95</v>
      </c>
      <c r="AH76">
        <v>32.200000000000003</v>
      </c>
      <c r="AJ76">
        <f t="shared" si="102"/>
        <v>6.2500000000000888E-3</v>
      </c>
      <c r="AK76">
        <f t="shared" si="103"/>
        <v>-3.0959752321979665E-3</v>
      </c>
      <c r="AL76">
        <f t="shared" si="104"/>
        <v>3.1152647975078323E-3</v>
      </c>
      <c r="AM76">
        <f t="shared" si="105"/>
        <v>-1.6793893129770907E-2</v>
      </c>
      <c r="AN76">
        <f t="shared" si="106"/>
        <v>1.8181818181818271E-2</v>
      </c>
      <c r="AO76">
        <f t="shared" si="107"/>
        <v>1.2578616352201324E-2</v>
      </c>
      <c r="AP76">
        <f t="shared" si="108"/>
        <v>-6.1728395061727082E-3</v>
      </c>
      <c r="AQ76">
        <f t="shared" si="109"/>
        <v>-1.8292682926829097E-2</v>
      </c>
      <c r="AR76">
        <f t="shared" si="110"/>
        <v>-1.0752688172042836E-2</v>
      </c>
      <c r="AS76">
        <f t="shared" si="111"/>
        <v>-9.2307692307691432E-3</v>
      </c>
      <c r="AT76">
        <f t="shared" si="112"/>
        <v>2.875399361022371E-2</v>
      </c>
      <c r="AU76">
        <f t="shared" si="113"/>
        <v>1.8987341772151944E-2</v>
      </c>
      <c r="AV76">
        <f t="shared" si="114"/>
        <v>1.5772870662460681E-2</v>
      </c>
      <c r="AW76">
        <f t="shared" si="115"/>
        <v>4.0387722132471847E-2</v>
      </c>
      <c r="AX76">
        <f t="shared" si="116"/>
        <v>4.715447154471554E-2</v>
      </c>
      <c r="AY76">
        <f t="shared" si="117"/>
        <v>2.3847376788553372E-2</v>
      </c>
      <c r="AZ76">
        <f t="shared" si="118"/>
        <v>3.040000000000009E-2</v>
      </c>
      <c r="BA76">
        <f t="shared" si="119"/>
        <v>1.5772870662460681E-2</v>
      </c>
      <c r="BB76">
        <f t="shared" si="120"/>
        <v>-1.2269938650306704E-2</v>
      </c>
      <c r="BC76">
        <f t="shared" si="121"/>
        <v>7.8247261345854007E-3</v>
      </c>
      <c r="BF76">
        <f t="shared" si="122"/>
        <v>1.886792452830182E-2</v>
      </c>
      <c r="BG76">
        <f t="shared" si="78"/>
        <v>3.1446540880503034E-2</v>
      </c>
      <c r="BH76">
        <f t="shared" si="79"/>
        <v>2.3584905660377246E-2</v>
      </c>
      <c r="BI76">
        <f t="shared" si="80"/>
        <v>2.2012578616352179E-2</v>
      </c>
      <c r="BJ76">
        <f t="shared" si="81"/>
        <v>-1.5723270440251572E-2</v>
      </c>
      <c r="BK76">
        <f t="shared" si="82"/>
        <v>-6.2893081761006067E-3</v>
      </c>
      <c r="BL76">
        <f t="shared" si="83"/>
        <v>-3.1446540880503589E-3</v>
      </c>
      <c r="BM76">
        <f t="shared" si="84"/>
        <v>-2.6729559748427716E-2</v>
      </c>
      <c r="BN76">
        <f t="shared" si="85"/>
        <v>-3.3018867924528322E-2</v>
      </c>
      <c r="BO76">
        <f t="shared" si="86"/>
        <v>-1.1006289308176145E-2</v>
      </c>
      <c r="BP76">
        <f t="shared" si="87"/>
        <v>-1.729559748427675E-2</v>
      </c>
      <c r="BQ76">
        <f t="shared" si="88"/>
        <v>-3.1446540880503589E-3</v>
      </c>
      <c r="BR76">
        <f t="shared" si="89"/>
        <v>2.5157232704402538E-2</v>
      </c>
      <c r="BS76">
        <f t="shared" si="90"/>
        <v>4.7169811320754273E-3</v>
      </c>
      <c r="BT76">
        <f t="shared" si="91"/>
        <v>1.2578616352201324E-2</v>
      </c>
      <c r="BW76">
        <f t="shared" si="123"/>
        <v>2.0249221183800577E-2</v>
      </c>
      <c r="BX76">
        <f t="shared" si="70"/>
        <v>-1.4797507788162037E-2</v>
      </c>
      <c r="BY76">
        <f t="shared" si="71"/>
        <v>-9.3457943925233863E-3</v>
      </c>
      <c r="BZ76">
        <f t="shared" si="72"/>
        <v>9.3457943925232753E-3</v>
      </c>
      <c r="CA76">
        <f t="shared" si="73"/>
        <v>2.1806853582554384E-2</v>
      </c>
      <c r="CB76">
        <f t="shared" si="74"/>
        <v>1.4018691588784913E-2</v>
      </c>
      <c r="CC76">
        <f t="shared" si="75"/>
        <v>1.2461059190031107E-2</v>
      </c>
      <c r="CD76">
        <f t="shared" si="76"/>
        <v>-2.4922118380062325E-2</v>
      </c>
      <c r="CE76">
        <f t="shared" si="77"/>
        <v>-1.5576323987538941E-2</v>
      </c>
      <c r="CF76">
        <f t="shared" si="61"/>
        <v>-1.2461059190031218E-2</v>
      </c>
      <c r="CG76">
        <f t="shared" si="62"/>
        <v>-3.582554517133963E-2</v>
      </c>
      <c r="CH76">
        <f t="shared" si="63"/>
        <v>-4.205607476635518E-2</v>
      </c>
      <c r="CI76">
        <f t="shared" si="64"/>
        <v>-2.0249221183800688E-2</v>
      </c>
      <c r="CJ76">
        <f t="shared" si="65"/>
        <v>-2.6479750778816244E-2</v>
      </c>
      <c r="CK76">
        <f t="shared" si="66"/>
        <v>-1.2461059190031218E-2</v>
      </c>
      <c r="CL76">
        <f t="shared" si="67"/>
        <v>1.5576323987538941E-2</v>
      </c>
      <c r="CM76">
        <f t="shared" si="68"/>
        <v>-4.6728971962617487E-3</v>
      </c>
      <c r="CN76">
        <f t="shared" si="69"/>
        <v>3.1152647975078323E-3</v>
      </c>
      <c r="CQ76">
        <f t="shared" si="124"/>
        <v>9.5846645367412362E-3</v>
      </c>
      <c r="CR76">
        <f t="shared" si="92"/>
        <v>1.2779552715654906E-2</v>
      </c>
      <c r="CS76">
        <f t="shared" si="93"/>
        <v>-1.1182108626198128E-2</v>
      </c>
      <c r="CT76">
        <f t="shared" si="94"/>
        <v>-1.7571884984025583E-2</v>
      </c>
      <c r="CU76">
        <f t="shared" si="95"/>
        <v>4.7923322683705617E-3</v>
      </c>
      <c r="CV76">
        <f t="shared" si="96"/>
        <v>-1.5974440894568917E-3</v>
      </c>
      <c r="CW76">
        <f t="shared" si="97"/>
        <v>1.2779552715654906E-2</v>
      </c>
      <c r="CX76">
        <f t="shared" si="98"/>
        <v>4.1533546325878613E-2</v>
      </c>
      <c r="CY76">
        <f t="shared" si="99"/>
        <v>2.0766773162939251E-2</v>
      </c>
      <c r="CZ76">
        <f t="shared" si="100"/>
        <v>2.875399361022371E-2</v>
      </c>
    </row>
    <row r="77" spans="13:110" x14ac:dyDescent="0.25">
      <c r="M77">
        <f t="shared" si="101"/>
        <v>7.7120822622109069E-3</v>
      </c>
      <c r="N77">
        <v>19.45</v>
      </c>
      <c r="O77">
        <v>19.600000000000001</v>
      </c>
      <c r="P77">
        <v>19.399999999999999</v>
      </c>
      <c r="Q77">
        <v>19.649999999999999</v>
      </c>
      <c r="R77">
        <v>19.725000000000001</v>
      </c>
      <c r="S77">
        <v>20.2</v>
      </c>
      <c r="T77">
        <v>20.95</v>
      </c>
      <c r="U77">
        <v>21.35</v>
      </c>
      <c r="V77">
        <v>21.6</v>
      </c>
      <c r="W77">
        <v>21.8</v>
      </c>
      <c r="X77">
        <v>21.75</v>
      </c>
      <c r="Y77">
        <v>21.95</v>
      </c>
      <c r="Z77">
        <v>22.15</v>
      </c>
      <c r="AA77">
        <v>22.3</v>
      </c>
      <c r="AB77">
        <v>21.75</v>
      </c>
      <c r="AC77">
        <v>21.75</v>
      </c>
      <c r="AD77">
        <v>21.75</v>
      </c>
      <c r="AE77">
        <v>21.2</v>
      </c>
      <c r="AF77">
        <v>21.8</v>
      </c>
      <c r="AG77">
        <v>21.55</v>
      </c>
      <c r="AH77">
        <v>21.2</v>
      </c>
      <c r="AJ77">
        <f t="shared" si="102"/>
        <v>8.9974293059125965E-2</v>
      </c>
      <c r="AK77">
        <f t="shared" si="103"/>
        <v>8.1632653061224372E-2</v>
      </c>
      <c r="AL77">
        <f t="shared" si="104"/>
        <v>9.278350515463922E-2</v>
      </c>
      <c r="AM77">
        <f t="shared" si="105"/>
        <v>7.8880407124681973E-2</v>
      </c>
      <c r="AN77">
        <f t="shared" si="106"/>
        <v>7.4778200253485305E-2</v>
      </c>
      <c r="AO77">
        <f t="shared" si="107"/>
        <v>4.9504950495049507E-2</v>
      </c>
      <c r="AP77">
        <f t="shared" si="108"/>
        <v>1.1933174224343675E-2</v>
      </c>
      <c r="AQ77">
        <f t="shared" si="109"/>
        <v>-7.0257611241218796E-3</v>
      </c>
      <c r="AR77">
        <f t="shared" si="110"/>
        <v>-1.8518518518518615E-2</v>
      </c>
      <c r="AS77">
        <f t="shared" si="111"/>
        <v>-2.7522935779816578E-2</v>
      </c>
      <c r="AT77">
        <f t="shared" si="112"/>
        <v>-2.5287356321839115E-2</v>
      </c>
      <c r="AU77">
        <f t="shared" si="113"/>
        <v>-3.4168564920273349E-2</v>
      </c>
      <c r="AV77">
        <f t="shared" si="114"/>
        <v>-4.2889390519187331E-2</v>
      </c>
      <c r="AW77">
        <f t="shared" si="115"/>
        <v>-4.9327354260089745E-2</v>
      </c>
      <c r="AX77">
        <f t="shared" si="116"/>
        <v>-2.5287356321839115E-2</v>
      </c>
      <c r="AY77">
        <f t="shared" si="117"/>
        <v>-2.5287356321839115E-2</v>
      </c>
      <c r="AZ77">
        <f t="shared" si="118"/>
        <v>-2.5287356321839115E-2</v>
      </c>
      <c r="BA77">
        <f t="shared" si="119"/>
        <v>0</v>
      </c>
      <c r="BB77">
        <f t="shared" si="120"/>
        <v>-2.7522935779816578E-2</v>
      </c>
      <c r="BC77">
        <f t="shared" si="121"/>
        <v>-1.6241299303944381E-2</v>
      </c>
      <c r="BF77">
        <f t="shared" si="122"/>
        <v>3.7128712871287127E-2</v>
      </c>
      <c r="BG77">
        <f t="shared" si="78"/>
        <v>5.6930693069307037E-2</v>
      </c>
      <c r="BH77">
        <f t="shared" si="79"/>
        <v>6.930693069306941E-2</v>
      </c>
      <c r="BI77">
        <f t="shared" si="80"/>
        <v>7.9207920792079278E-2</v>
      </c>
      <c r="BJ77">
        <f t="shared" si="81"/>
        <v>7.6732673267326773E-2</v>
      </c>
      <c r="BK77">
        <f t="shared" si="82"/>
        <v>8.6633663366336641E-2</v>
      </c>
      <c r="BL77">
        <f t="shared" si="83"/>
        <v>9.6534653465346509E-2</v>
      </c>
      <c r="BM77">
        <f t="shared" si="84"/>
        <v>0.10396039603960404</v>
      </c>
      <c r="BN77">
        <f t="shared" si="85"/>
        <v>7.6732673267326773E-2</v>
      </c>
      <c r="BO77">
        <f t="shared" si="86"/>
        <v>7.6732673267326773E-2</v>
      </c>
      <c r="BP77">
        <f t="shared" si="87"/>
        <v>7.6732673267326773E-2</v>
      </c>
      <c r="BQ77">
        <f t="shared" si="88"/>
        <v>4.9504950495049507E-2</v>
      </c>
      <c r="BR77">
        <f t="shared" si="89"/>
        <v>7.9207920792079278E-2</v>
      </c>
      <c r="BS77">
        <f t="shared" si="90"/>
        <v>6.6831683168316905E-2</v>
      </c>
      <c r="BT77">
        <f t="shared" si="91"/>
        <v>4.9504950495049507E-2</v>
      </c>
      <c r="BW77">
        <f t="shared" si="123"/>
        <v>1.2886597938144331E-2</v>
      </c>
      <c r="BX77">
        <f t="shared" si="70"/>
        <v>1.6752577319587778E-2</v>
      </c>
      <c r="BY77">
        <f t="shared" si="71"/>
        <v>4.1237113402061897E-2</v>
      </c>
      <c r="BZ77">
        <f t="shared" si="72"/>
        <v>7.9896907216494895E-2</v>
      </c>
      <c r="CA77">
        <f t="shared" si="73"/>
        <v>0.10051546391752593</v>
      </c>
      <c r="CB77">
        <f t="shared" si="74"/>
        <v>0.11340206185567026</v>
      </c>
      <c r="CC77">
        <f t="shared" si="75"/>
        <v>0.12371134020618568</v>
      </c>
      <c r="CD77">
        <f t="shared" si="76"/>
        <v>0.12113402061855678</v>
      </c>
      <c r="CE77">
        <f t="shared" si="77"/>
        <v>0.1314432989690722</v>
      </c>
      <c r="CF77">
        <f t="shared" si="61"/>
        <v>0.14175257731958765</v>
      </c>
      <c r="CG77">
        <f t="shared" si="62"/>
        <v>0.14948453608247433</v>
      </c>
      <c r="CH77">
        <f t="shared" si="63"/>
        <v>0.12113402061855678</v>
      </c>
      <c r="CI77">
        <f t="shared" si="64"/>
        <v>0.12113402061855678</v>
      </c>
      <c r="CJ77">
        <f t="shared" si="65"/>
        <v>0.12113402061855678</v>
      </c>
      <c r="CK77">
        <f t="shared" si="66"/>
        <v>9.278350515463922E-2</v>
      </c>
      <c r="CL77">
        <f t="shared" si="67"/>
        <v>0.12371134020618568</v>
      </c>
      <c r="CM77">
        <f t="shared" si="68"/>
        <v>0.11082474226804136</v>
      </c>
      <c r="CN77">
        <f t="shared" si="69"/>
        <v>9.278350515463922E-2</v>
      </c>
      <c r="CQ77">
        <f t="shared" si="124"/>
        <v>9.1954022988505416E-3</v>
      </c>
      <c r="CR77">
        <f t="shared" si="92"/>
        <v>1.8390804597701083E-2</v>
      </c>
      <c r="CS77">
        <f t="shared" si="93"/>
        <v>2.5287356321839115E-2</v>
      </c>
      <c r="CT77">
        <f t="shared" si="94"/>
        <v>0</v>
      </c>
      <c r="CU77">
        <f t="shared" si="95"/>
        <v>0</v>
      </c>
      <c r="CV77">
        <f t="shared" si="96"/>
        <v>0</v>
      </c>
      <c r="CW77">
        <f t="shared" si="97"/>
        <v>-2.5287356321839115E-2</v>
      </c>
      <c r="CX77">
        <f t="shared" si="98"/>
        <v>2.2988505747126762E-3</v>
      </c>
      <c r="CY77">
        <f t="shared" si="99"/>
        <v>-9.1954022988505416E-3</v>
      </c>
      <c r="CZ77">
        <f t="shared" si="100"/>
        <v>-2.5287356321839115E-2</v>
      </c>
    </row>
    <row r="78" spans="13:110" x14ac:dyDescent="0.25">
      <c r="M78">
        <f t="shared" si="101"/>
        <v>0.10077441416071603</v>
      </c>
      <c r="N78">
        <v>99.43</v>
      </c>
      <c r="O78">
        <v>109.45</v>
      </c>
      <c r="P78">
        <v>110.02</v>
      </c>
      <c r="Q78">
        <v>104.67</v>
      </c>
      <c r="R78">
        <v>104</v>
      </c>
      <c r="S78">
        <v>102.71</v>
      </c>
      <c r="T78">
        <v>100.01</v>
      </c>
      <c r="U78">
        <v>95.11</v>
      </c>
      <c r="V78">
        <v>95.35</v>
      </c>
      <c r="W78">
        <v>104.25</v>
      </c>
      <c r="X78">
        <v>103.38</v>
      </c>
      <c r="Y78">
        <v>105.72</v>
      </c>
      <c r="Z78">
        <v>105.34</v>
      </c>
      <c r="AA78">
        <v>99.8</v>
      </c>
      <c r="AB78">
        <v>101.04</v>
      </c>
      <c r="AC78">
        <v>98.09</v>
      </c>
      <c r="AD78">
        <v>100.16</v>
      </c>
      <c r="AE78">
        <v>103.62</v>
      </c>
      <c r="AF78">
        <v>106.54</v>
      </c>
      <c r="AG78">
        <v>112.02</v>
      </c>
      <c r="AH78">
        <v>108.66</v>
      </c>
      <c r="AJ78">
        <f t="shared" si="102"/>
        <v>9.2829126018304231E-2</v>
      </c>
      <c r="AK78">
        <f t="shared" si="103"/>
        <v>-7.2179077204203405E-3</v>
      </c>
      <c r="AL78">
        <f t="shared" si="104"/>
        <v>-1.2361388838393014E-2</v>
      </c>
      <c r="AM78">
        <f t="shared" si="105"/>
        <v>3.8119805101748304E-2</v>
      </c>
      <c r="AN78">
        <f t="shared" si="106"/>
        <v>4.4807692307692278E-2</v>
      </c>
      <c r="AO78">
        <f t="shared" si="107"/>
        <v>5.7930094440658192E-2</v>
      </c>
      <c r="AP78">
        <f t="shared" si="108"/>
        <v>8.6491350864913413E-2</v>
      </c>
      <c r="AQ78">
        <f t="shared" si="109"/>
        <v>0.14246661760067286</v>
      </c>
      <c r="AR78">
        <f t="shared" si="110"/>
        <v>0.13959098059779762</v>
      </c>
      <c r="AS78">
        <f t="shared" si="111"/>
        <v>4.2302158273381261E-2</v>
      </c>
      <c r="AT78">
        <f t="shared" si="112"/>
        <v>5.1073708647707501E-2</v>
      </c>
      <c r="AU78">
        <f t="shared" si="113"/>
        <v>2.7809307604994303E-2</v>
      </c>
      <c r="AV78">
        <f t="shared" si="114"/>
        <v>3.1516992595405288E-2</v>
      </c>
      <c r="AW78">
        <f t="shared" si="115"/>
        <v>8.8777555110220438E-2</v>
      </c>
      <c r="AX78">
        <f t="shared" si="116"/>
        <v>7.5415676959619857E-2</v>
      </c>
      <c r="AY78">
        <f t="shared" si="117"/>
        <v>0.10775818126210615</v>
      </c>
      <c r="AZ78">
        <f t="shared" si="118"/>
        <v>8.4864217252396165E-2</v>
      </c>
      <c r="BA78">
        <f t="shared" si="119"/>
        <v>4.8639258830341557E-2</v>
      </c>
      <c r="BB78">
        <f t="shared" si="120"/>
        <v>1.9898629622676838E-2</v>
      </c>
      <c r="BC78">
        <f t="shared" si="121"/>
        <v>-2.9994643813604709E-2</v>
      </c>
      <c r="BF78">
        <f t="shared" si="122"/>
        <v>-2.6287605880634689E-2</v>
      </c>
      <c r="BG78">
        <f t="shared" si="78"/>
        <v>-7.3994742478823816E-2</v>
      </c>
      <c r="BH78">
        <f t="shared" si="79"/>
        <v>-7.1658066400545228E-2</v>
      </c>
      <c r="BI78">
        <f t="shared" si="80"/>
        <v>1.4993671502288057E-2</v>
      </c>
      <c r="BJ78">
        <f t="shared" si="81"/>
        <v>6.5232207185279114E-3</v>
      </c>
      <c r="BK78">
        <f t="shared" si="82"/>
        <v>2.930581248174477E-2</v>
      </c>
      <c r="BL78">
        <f t="shared" si="83"/>
        <v>2.5606075357803619E-2</v>
      </c>
      <c r="BM78">
        <f t="shared" si="84"/>
        <v>-2.8332197449128581E-2</v>
      </c>
      <c r="BN78">
        <f t="shared" si="85"/>
        <v>-1.625937104468881E-2</v>
      </c>
      <c r="BO78">
        <f t="shared" si="86"/>
        <v>-4.4981014506863898E-2</v>
      </c>
      <c r="BP78">
        <f t="shared" si="87"/>
        <v>-2.4827183331710617E-2</v>
      </c>
      <c r="BQ78">
        <f t="shared" si="88"/>
        <v>8.8598967968066492E-3</v>
      </c>
      <c r="BR78">
        <f t="shared" si="89"/>
        <v>3.7289455749196891E-2</v>
      </c>
      <c r="BS78">
        <f t="shared" si="90"/>
        <v>9.0643559536559268E-2</v>
      </c>
      <c r="BT78">
        <f t="shared" si="91"/>
        <v>5.7930094440658192E-2</v>
      </c>
      <c r="BW78">
        <f t="shared" si="123"/>
        <v>-4.8627522268678371E-2</v>
      </c>
      <c r="BX78">
        <f t="shared" si="70"/>
        <v>-5.4717324122886712E-2</v>
      </c>
      <c r="BY78">
        <f t="shared" si="71"/>
        <v>-6.64424650063625E-2</v>
      </c>
      <c r="BZ78">
        <f t="shared" si="72"/>
        <v>-9.0983457553172067E-2</v>
      </c>
      <c r="CA78">
        <f t="shared" si="73"/>
        <v>-0.13552081439738226</v>
      </c>
      <c r="CB78">
        <f t="shared" si="74"/>
        <v>-0.13333939283766591</v>
      </c>
      <c r="CC78">
        <f t="shared" si="75"/>
        <v>-5.2445009998182114E-2</v>
      </c>
      <c r="CD78">
        <f t="shared" si="76"/>
        <v>-6.0352663152154158E-2</v>
      </c>
      <c r="CE78">
        <f t="shared" si="77"/>
        <v>-3.9083802944919081E-2</v>
      </c>
      <c r="CF78">
        <f t="shared" si="61"/>
        <v>-4.2537720414470029E-2</v>
      </c>
      <c r="CG78">
        <f t="shared" si="62"/>
        <v>-9.2892201417924009E-2</v>
      </c>
      <c r="CH78">
        <f t="shared" si="63"/>
        <v>-8.1621523359389117E-2</v>
      </c>
      <c r="CI78">
        <f t="shared" si="64"/>
        <v>-0.10843483003090341</v>
      </c>
      <c r="CJ78">
        <f t="shared" si="65"/>
        <v>-8.9620069078349393E-2</v>
      </c>
      <c r="CK78">
        <f t="shared" si="66"/>
        <v>-5.817124159243766E-2</v>
      </c>
      <c r="CL78">
        <f t="shared" si="67"/>
        <v>-3.1630612615887926E-2</v>
      </c>
      <c r="CM78">
        <f t="shared" si="68"/>
        <v>1.8178512997636793E-2</v>
      </c>
      <c r="CN78">
        <f t="shared" si="69"/>
        <v>-1.2361388838393014E-2</v>
      </c>
      <c r="CQ78">
        <f t="shared" si="124"/>
        <v>2.263493905977949E-2</v>
      </c>
      <c r="CR78">
        <f t="shared" si="92"/>
        <v>1.8959179725285432E-2</v>
      </c>
      <c r="CS78">
        <f t="shared" si="93"/>
        <v>-3.46295221512865E-2</v>
      </c>
      <c r="CT78">
        <f t="shared" si="94"/>
        <v>-2.2634939059779351E-2</v>
      </c>
      <c r="CU78">
        <f t="shared" si="95"/>
        <v>-5.1170439156509887E-2</v>
      </c>
      <c r="CV78">
        <f t="shared" si="96"/>
        <v>-3.1147223834397358E-2</v>
      </c>
      <c r="CW78">
        <f t="shared" si="97"/>
        <v>2.3215322112595193E-3</v>
      </c>
      <c r="CX78">
        <f t="shared" si="98"/>
        <v>3.0566840781582616E-2</v>
      </c>
      <c r="CY78">
        <f t="shared" si="99"/>
        <v>8.3575159605339538E-2</v>
      </c>
      <c r="CZ78">
        <f t="shared" si="100"/>
        <v>5.1073708647707501E-2</v>
      </c>
    </row>
    <row r="79" spans="13:110" x14ac:dyDescent="0.25">
      <c r="M79">
        <f t="shared" si="101"/>
        <v>0.17361392148927557</v>
      </c>
      <c r="N79">
        <v>49.42</v>
      </c>
      <c r="O79">
        <v>58</v>
      </c>
      <c r="P79">
        <v>61.89</v>
      </c>
      <c r="Q79">
        <v>61.81</v>
      </c>
      <c r="R79">
        <v>62.35</v>
      </c>
      <c r="S79">
        <v>61.9</v>
      </c>
      <c r="T79">
        <v>60.57</v>
      </c>
      <c r="U79">
        <v>62.01</v>
      </c>
      <c r="V79">
        <v>60.51</v>
      </c>
      <c r="W79">
        <v>59.72</v>
      </c>
      <c r="X79">
        <v>56.78</v>
      </c>
      <c r="Y79">
        <v>57.45</v>
      </c>
      <c r="Z79">
        <v>60.47</v>
      </c>
      <c r="AA79">
        <v>58.86</v>
      </c>
      <c r="AB79">
        <v>58.57</v>
      </c>
      <c r="AC79">
        <v>58.02</v>
      </c>
      <c r="AD79">
        <v>57.97</v>
      </c>
      <c r="AE79">
        <v>59.48</v>
      </c>
      <c r="AF79">
        <v>63.47</v>
      </c>
      <c r="AG79">
        <v>66.89</v>
      </c>
      <c r="AH79">
        <v>65.94</v>
      </c>
      <c r="AJ79">
        <f t="shared" si="102"/>
        <v>0.33427762039660047</v>
      </c>
      <c r="AK79">
        <f t="shared" si="103"/>
        <v>0.13689655172413789</v>
      </c>
      <c r="AL79">
        <f t="shared" si="104"/>
        <v>6.5438681531749837E-2</v>
      </c>
      <c r="AM79">
        <f t="shared" si="105"/>
        <v>6.6817667044167528E-2</v>
      </c>
      <c r="AN79">
        <f t="shared" si="106"/>
        <v>5.7578187650360803E-2</v>
      </c>
      <c r="AO79">
        <f t="shared" si="107"/>
        <v>6.5266558966074306E-2</v>
      </c>
      <c r="AP79">
        <f t="shared" si="108"/>
        <v>8.8657751362060389E-2</v>
      </c>
      <c r="AQ79">
        <f t="shared" si="109"/>
        <v>6.3376874697629412E-2</v>
      </c>
      <c r="AR79">
        <f t="shared" si="110"/>
        <v>8.9737233515121459E-2</v>
      </c>
      <c r="AS79">
        <f t="shared" si="111"/>
        <v>0.10415271265907566</v>
      </c>
      <c r="AT79">
        <f t="shared" si="112"/>
        <v>0.16132441000352229</v>
      </c>
      <c r="AU79">
        <f t="shared" si="113"/>
        <v>0.14778067885117485</v>
      </c>
      <c r="AV79">
        <f t="shared" si="114"/>
        <v>9.0458078385976498E-2</v>
      </c>
      <c r="AW79">
        <f t="shared" si="115"/>
        <v>0.12028542303771658</v>
      </c>
      <c r="AX79">
        <f t="shared" si="116"/>
        <v>0.12583233737408225</v>
      </c>
      <c r="AY79">
        <f t="shared" si="117"/>
        <v>0.13650465356773517</v>
      </c>
      <c r="AZ79">
        <f t="shared" si="118"/>
        <v>0.13748490598585472</v>
      </c>
      <c r="BA79">
        <f t="shared" si="119"/>
        <v>0.10860793544048422</v>
      </c>
      <c r="BB79">
        <f t="shared" si="120"/>
        <v>3.8916023318103024E-2</v>
      </c>
      <c r="BC79">
        <f t="shared" si="121"/>
        <v>-1.4202421886679665E-2</v>
      </c>
      <c r="BF79">
        <f t="shared" si="122"/>
        <v>-2.1486268174474934E-2</v>
      </c>
      <c r="BG79">
        <f t="shared" si="78"/>
        <v>1.7770597738287468E-3</v>
      </c>
      <c r="BH79">
        <f t="shared" si="79"/>
        <v>-2.2455573505654292E-2</v>
      </c>
      <c r="BI79">
        <f t="shared" si="80"/>
        <v>-3.521809369951534E-2</v>
      </c>
      <c r="BJ79">
        <f t="shared" si="81"/>
        <v>-8.2714054927302064E-2</v>
      </c>
      <c r="BK79">
        <f t="shared" si="82"/>
        <v>-7.1890145395799604E-2</v>
      </c>
      <c r="BL79">
        <f t="shared" si="83"/>
        <v>-2.3101777059773825E-2</v>
      </c>
      <c r="BM79">
        <f t="shared" si="84"/>
        <v>-4.9111470113085608E-2</v>
      </c>
      <c r="BN79">
        <f t="shared" si="85"/>
        <v>-5.3796445880452314E-2</v>
      </c>
      <c r="BO79">
        <f t="shared" si="86"/>
        <v>-6.2681744749596049E-2</v>
      </c>
      <c r="BP79">
        <f t="shared" si="87"/>
        <v>-6.3489499192245558E-2</v>
      </c>
      <c r="BQ79">
        <f t="shared" si="88"/>
        <v>-3.9095315024232663E-2</v>
      </c>
      <c r="BR79">
        <f t="shared" si="89"/>
        <v>2.536348949919225E-2</v>
      </c>
      <c r="BS79">
        <f t="shared" si="90"/>
        <v>8.0613893376413601E-2</v>
      </c>
      <c r="BT79">
        <f t="shared" si="91"/>
        <v>6.5266558966074306E-2</v>
      </c>
      <c r="BW79">
        <f t="shared" si="123"/>
        <v>-1.2926159314913281E-3</v>
      </c>
      <c r="BX79">
        <f t="shared" si="70"/>
        <v>7.4325416060753088E-3</v>
      </c>
      <c r="BY79">
        <f t="shared" si="71"/>
        <v>1.6157699143638731E-4</v>
      </c>
      <c r="BZ79">
        <f t="shared" si="72"/>
        <v>-2.1328162869607373E-2</v>
      </c>
      <c r="CA79">
        <f t="shared" si="73"/>
        <v>1.9389238972369921E-3</v>
      </c>
      <c r="CB79">
        <f t="shared" si="74"/>
        <v>-2.2297624818225927E-2</v>
      </c>
      <c r="CC79">
        <f t="shared" si="75"/>
        <v>-3.506220714170305E-2</v>
      </c>
      <c r="CD79">
        <f t="shared" si="76"/>
        <v>-8.256584262401033E-2</v>
      </c>
      <c r="CE79">
        <f t="shared" si="77"/>
        <v>-7.1740184197770202E-2</v>
      </c>
      <c r="CF79">
        <f t="shared" ref="CF79:CF85" si="125">(Z79-$P79)/$P79</f>
        <v>-2.2943932783971589E-2</v>
      </c>
      <c r="CG79">
        <f t="shared" ref="CG79:CG85" si="126">(AA79-$P79)/$P79</f>
        <v>-4.8957828405235111E-2</v>
      </c>
      <c r="CH79">
        <f t="shared" ref="CH79:CH85" si="127">(AB79-$P79)/$P79</f>
        <v>-5.3643561156891263E-2</v>
      </c>
      <c r="CI79">
        <f t="shared" ref="CI79:CI85" si="128">(AC79-$P79)/$P79</f>
        <v>-6.2530295685894285E-2</v>
      </c>
      <c r="CJ79">
        <f t="shared" ref="CJ79:CJ85" si="129">(AD79-$P79)/$P79</f>
        <v>-6.3338180643076447E-2</v>
      </c>
      <c r="CK79">
        <f t="shared" ref="CK79:CK85" si="130">(AE79-$P79)/$P79</f>
        <v>-3.8940054936177144E-2</v>
      </c>
      <c r="CL79">
        <f t="shared" ref="CL79:CL85" si="131">(AF79-$P79)/$P79</f>
        <v>2.5529164646954247E-2</v>
      </c>
      <c r="CM79">
        <f t="shared" ref="CM79:CM85" si="132">(AG79-$P79)/$P79</f>
        <v>8.078849571820973E-2</v>
      </c>
      <c r="CN79">
        <f t="shared" ref="CN79:CN85" si="133">(AH79-$P79)/$P79</f>
        <v>6.5438681531749837E-2</v>
      </c>
      <c r="CQ79">
        <f t="shared" si="124"/>
        <v>1.1799929552659417E-2</v>
      </c>
      <c r="CR79">
        <f t="shared" si="92"/>
        <v>6.49876717153927E-2</v>
      </c>
      <c r="CS79">
        <f t="shared" si="93"/>
        <v>3.6632617118703741E-2</v>
      </c>
      <c r="CT79">
        <f t="shared" si="94"/>
        <v>3.1525184924269097E-2</v>
      </c>
      <c r="CU79">
        <f t="shared" si="95"/>
        <v>2.1838675589996512E-2</v>
      </c>
      <c r="CV79">
        <f t="shared" si="96"/>
        <v>2.095808383233529E-2</v>
      </c>
      <c r="CW79">
        <f t="shared" si="97"/>
        <v>4.7551954913701934E-2</v>
      </c>
      <c r="CX79">
        <f t="shared" si="98"/>
        <v>0.11782317717506161</v>
      </c>
      <c r="CY79">
        <f t="shared" si="99"/>
        <v>0.17805565339908416</v>
      </c>
      <c r="CZ79">
        <f t="shared" si="100"/>
        <v>0.16132441000352229</v>
      </c>
    </row>
    <row r="80" spans="13:110" x14ac:dyDescent="0.25">
      <c r="M80">
        <f t="shared" si="101"/>
        <v>8.9413225706302474E-2</v>
      </c>
      <c r="N80">
        <v>32.21</v>
      </c>
      <c r="O80">
        <v>35.090000000000003</v>
      </c>
      <c r="P80">
        <v>38.74</v>
      </c>
      <c r="Q80">
        <v>37.89</v>
      </c>
      <c r="R80">
        <v>41.45</v>
      </c>
      <c r="S80">
        <v>37.71</v>
      </c>
      <c r="T80">
        <v>36.85</v>
      </c>
      <c r="U80">
        <v>36.47</v>
      </c>
      <c r="V80">
        <v>35.619999999999997</v>
      </c>
      <c r="W80">
        <v>35.93</v>
      </c>
      <c r="X80">
        <v>37.085000000000001</v>
      </c>
      <c r="Y80">
        <v>36.82</v>
      </c>
      <c r="Z80">
        <v>35.94</v>
      </c>
      <c r="AA80">
        <v>35.159999999999997</v>
      </c>
      <c r="AB80">
        <v>36.67</v>
      </c>
      <c r="AC80">
        <v>37.25</v>
      </c>
      <c r="AD80">
        <v>37.770000000000003</v>
      </c>
      <c r="AE80">
        <v>36.9</v>
      </c>
      <c r="AF80">
        <v>34.81</v>
      </c>
      <c r="AG80">
        <v>34.659999999999997</v>
      </c>
      <c r="AH80">
        <v>36.700000000000003</v>
      </c>
      <c r="AJ80">
        <f t="shared" si="102"/>
        <v>0.13939770257683956</v>
      </c>
      <c r="AK80">
        <f t="shared" si="103"/>
        <v>4.5882017668851506E-2</v>
      </c>
      <c r="AL80">
        <f t="shared" si="104"/>
        <v>-5.2658750645327802E-2</v>
      </c>
      <c r="AM80">
        <f t="shared" si="105"/>
        <v>-3.1406703615729684E-2</v>
      </c>
      <c r="AN80">
        <f t="shared" si="106"/>
        <v>-0.11459589867310012</v>
      </c>
      <c r="AO80">
        <f t="shared" si="107"/>
        <v>-2.6783346592415751E-2</v>
      </c>
      <c r="AP80">
        <f t="shared" si="108"/>
        <v>-4.070556309362241E-3</v>
      </c>
      <c r="AQ80">
        <f t="shared" si="109"/>
        <v>6.3065533315054562E-3</v>
      </c>
      <c r="AR80">
        <f t="shared" si="110"/>
        <v>3.0320044918585219E-2</v>
      </c>
      <c r="AS80">
        <f t="shared" si="111"/>
        <v>2.1430559421096663E-2</v>
      </c>
      <c r="AT80">
        <f t="shared" si="112"/>
        <v>-1.0381555885128704E-2</v>
      </c>
      <c r="AU80">
        <f t="shared" si="113"/>
        <v>-3.2590983161324672E-3</v>
      </c>
      <c r="AV80">
        <f t="shared" si="114"/>
        <v>2.114635503617154E-2</v>
      </c>
      <c r="AW80">
        <f t="shared" si="115"/>
        <v>4.379977246871463E-2</v>
      </c>
      <c r="AX80">
        <f t="shared" si="116"/>
        <v>8.181074447777784E-4</v>
      </c>
      <c r="AY80">
        <f t="shared" si="117"/>
        <v>-1.4765100671140863E-2</v>
      </c>
      <c r="AZ80">
        <f t="shared" si="118"/>
        <v>-2.8329361927455658E-2</v>
      </c>
      <c r="BA80">
        <f t="shared" si="119"/>
        <v>-5.4200542005418901E-3</v>
      </c>
      <c r="BB80">
        <f t="shared" si="120"/>
        <v>5.4294742889974157E-2</v>
      </c>
      <c r="BC80">
        <f t="shared" si="121"/>
        <v>5.8857472590883045E-2</v>
      </c>
      <c r="BF80">
        <f t="shared" si="122"/>
        <v>-2.2805621850967898E-2</v>
      </c>
      <c r="BG80">
        <f t="shared" si="78"/>
        <v>-3.2882524529302626E-2</v>
      </c>
      <c r="BH80">
        <f t="shared" si="79"/>
        <v>-5.5422964730840713E-2</v>
      </c>
      <c r="BI80">
        <f t="shared" si="80"/>
        <v>-4.7202333598515014E-2</v>
      </c>
      <c r="BJ80">
        <f t="shared" si="81"/>
        <v>-1.6573853089366215E-2</v>
      </c>
      <c r="BK80">
        <f t="shared" si="82"/>
        <v>-2.3601166799257507E-2</v>
      </c>
      <c r="BL80">
        <f t="shared" si="83"/>
        <v>-4.6937151949085203E-2</v>
      </c>
      <c r="BM80">
        <f t="shared" si="84"/>
        <v>-6.7621320604614274E-2</v>
      </c>
      <c r="BN80">
        <f t="shared" si="85"/>
        <v>-2.757889154070536E-2</v>
      </c>
      <c r="BO80">
        <f t="shared" si="86"/>
        <v>-1.2198355873773558E-2</v>
      </c>
      <c r="BP80">
        <f t="shared" si="87"/>
        <v>1.5910898965792171E-3</v>
      </c>
      <c r="BQ80">
        <f t="shared" si="88"/>
        <v>-2.1479713603818677E-2</v>
      </c>
      <c r="BR80">
        <f t="shared" si="89"/>
        <v>-7.6902678334659205E-2</v>
      </c>
      <c r="BS80">
        <f t="shared" si="90"/>
        <v>-8.0880403076107249E-2</v>
      </c>
      <c r="BT80">
        <f t="shared" si="91"/>
        <v>-2.6783346592415751E-2</v>
      </c>
      <c r="BW80">
        <f t="shared" si="123"/>
        <v>-2.1941146102219963E-2</v>
      </c>
      <c r="BX80">
        <f t="shared" ref="BX80:BX85" si="134">(R80-$P80)/$P80</f>
        <v>6.9953536396489435E-2</v>
      </c>
      <c r="BY80">
        <f t="shared" ref="BY80:BY85" si="135">(S80-$P80)/$P80</f>
        <v>-2.6587506453278294E-2</v>
      </c>
      <c r="BZ80">
        <f t="shared" ref="BZ80:BZ85" si="136">(T80-$P80)/$P80</f>
        <v>-4.8786783686112556E-2</v>
      </c>
      <c r="CA80">
        <f t="shared" ref="CA80:CA85" si="137">(U80-$P80)/$P80</f>
        <v>-5.8595766649458002E-2</v>
      </c>
      <c r="CB80">
        <f t="shared" ref="CB80:CB85" si="138">(V80-$P80)/$P80</f>
        <v>-8.0536912751677972E-2</v>
      </c>
      <c r="CC80">
        <f t="shared" ref="CC80:CC85" si="139">(W80-$P80)/$P80</f>
        <v>-7.2534847702632993E-2</v>
      </c>
      <c r="CD80">
        <f t="shared" ref="CD80:CD85" si="140">(X80-$P80)/$P80</f>
        <v>-4.2720702116675301E-2</v>
      </c>
      <c r="CE80">
        <f t="shared" ref="CE80:CE85" si="141">(Y80-$P80)/$P80</f>
        <v>-4.956117707795564E-2</v>
      </c>
      <c r="CF80">
        <f t="shared" si="125"/>
        <v>-7.2276716572018687E-2</v>
      </c>
      <c r="CG80">
        <f t="shared" si="126"/>
        <v>-9.2410944759938177E-2</v>
      </c>
      <c r="CH80">
        <f t="shared" si="127"/>
        <v>-5.3433144037170886E-2</v>
      </c>
      <c r="CI80">
        <f t="shared" si="128"/>
        <v>-3.8461538461538512E-2</v>
      </c>
      <c r="CJ80">
        <f t="shared" si="129"/>
        <v>-2.5038719669592122E-2</v>
      </c>
      <c r="CK80">
        <f t="shared" si="130"/>
        <v>-4.7496128033040867E-2</v>
      </c>
      <c r="CL80">
        <f t="shared" si="131"/>
        <v>-0.10144553433144037</v>
      </c>
      <c r="CM80">
        <f t="shared" si="132"/>
        <v>-0.10531750129065579</v>
      </c>
      <c r="CN80">
        <f t="shared" si="133"/>
        <v>-5.2658750645327802E-2</v>
      </c>
      <c r="CQ80">
        <f t="shared" si="124"/>
        <v>-7.1457462585951346E-3</v>
      </c>
      <c r="CR80">
        <f t="shared" si="92"/>
        <v>-3.0875016853175223E-2</v>
      </c>
      <c r="CS80">
        <f t="shared" si="93"/>
        <v>-5.1907779425643903E-2</v>
      </c>
      <c r="CT80">
        <f t="shared" si="94"/>
        <v>-1.1190508291762144E-2</v>
      </c>
      <c r="CU80">
        <f t="shared" si="95"/>
        <v>4.4492382364837305E-3</v>
      </c>
      <c r="CV80">
        <f t="shared" si="96"/>
        <v>1.8471079951462917E-2</v>
      </c>
      <c r="CW80">
        <f t="shared" si="97"/>
        <v>-4.988539840906088E-3</v>
      </c>
      <c r="CX80">
        <f t="shared" si="98"/>
        <v>-6.1345557503033533E-2</v>
      </c>
      <c r="CY80">
        <f t="shared" si="99"/>
        <v>-6.5390319536200739E-2</v>
      </c>
      <c r="CZ80">
        <f t="shared" si="100"/>
        <v>-1.0381555885128704E-2</v>
      </c>
    </row>
    <row r="81" spans="13:104" x14ac:dyDescent="0.25">
      <c r="M81">
        <f t="shared" si="101"/>
        <v>1.3957176843774823E-2</v>
      </c>
      <c r="N81">
        <v>63.05</v>
      </c>
      <c r="O81">
        <v>63.93</v>
      </c>
      <c r="P81">
        <v>62.53</v>
      </c>
      <c r="Q81">
        <v>63.88</v>
      </c>
      <c r="R81">
        <v>62.25</v>
      </c>
      <c r="S81">
        <v>65.09</v>
      </c>
      <c r="T81">
        <v>63.58</v>
      </c>
      <c r="U81">
        <v>58.67</v>
      </c>
      <c r="V81">
        <v>59.08</v>
      </c>
      <c r="W81">
        <v>61.83</v>
      </c>
      <c r="X81">
        <v>57.28</v>
      </c>
      <c r="Y81">
        <v>56.57</v>
      </c>
      <c r="Z81">
        <v>58.25</v>
      </c>
      <c r="AA81">
        <v>62.08</v>
      </c>
      <c r="AB81">
        <v>62.5</v>
      </c>
      <c r="AC81">
        <v>61.92</v>
      </c>
      <c r="AD81">
        <v>63.83</v>
      </c>
      <c r="AE81">
        <v>62.31</v>
      </c>
      <c r="AF81">
        <v>64.209999999999994</v>
      </c>
      <c r="AG81">
        <v>64.459999999999994</v>
      </c>
      <c r="AH81">
        <v>63.22</v>
      </c>
      <c r="AJ81">
        <f t="shared" si="102"/>
        <v>2.6962727993656102E-3</v>
      </c>
      <c r="AK81">
        <f t="shared" si="103"/>
        <v>-1.1105897074925713E-2</v>
      </c>
      <c r="AL81">
        <f t="shared" si="104"/>
        <v>1.1034703342395613E-2</v>
      </c>
      <c r="AM81">
        <f t="shared" si="105"/>
        <v>-1.0331872260488473E-2</v>
      </c>
      <c r="AN81">
        <f t="shared" si="106"/>
        <v>1.5582329317269057E-2</v>
      </c>
      <c r="AO81">
        <f t="shared" si="107"/>
        <v>-2.8729451528652705E-2</v>
      </c>
      <c r="AP81">
        <f t="shared" si="108"/>
        <v>-5.6621579112928503E-3</v>
      </c>
      <c r="AQ81">
        <f t="shared" si="109"/>
        <v>7.7552411794784337E-2</v>
      </c>
      <c r="AR81">
        <f t="shared" si="110"/>
        <v>7.0074475287745436E-2</v>
      </c>
      <c r="AS81">
        <f t="shared" si="111"/>
        <v>2.2480996280122928E-2</v>
      </c>
      <c r="AT81">
        <f t="shared" si="112"/>
        <v>0.10370111731843572</v>
      </c>
      <c r="AU81">
        <f t="shared" si="113"/>
        <v>0.11755347357256493</v>
      </c>
      <c r="AV81">
        <f t="shared" si="114"/>
        <v>8.5321888412017141E-2</v>
      </c>
      <c r="AW81">
        <f t="shared" si="115"/>
        <v>1.8363402061855681E-2</v>
      </c>
      <c r="AX81">
        <f t="shared" si="116"/>
        <v>1.1519999999999982E-2</v>
      </c>
      <c r="AY81">
        <f t="shared" si="117"/>
        <v>2.0994832041343624E-2</v>
      </c>
      <c r="AZ81">
        <f t="shared" si="118"/>
        <v>-9.5566348112172874E-3</v>
      </c>
      <c r="BA81">
        <f t="shared" si="119"/>
        <v>1.4604397367998661E-2</v>
      </c>
      <c r="BB81">
        <f t="shared" si="120"/>
        <v>-1.5418159165238981E-2</v>
      </c>
      <c r="BC81">
        <f t="shared" si="121"/>
        <v>-1.923673596028537E-2</v>
      </c>
      <c r="BF81">
        <f t="shared" si="122"/>
        <v>-2.3198648025810495E-2</v>
      </c>
      <c r="BG81">
        <f t="shared" ref="BG81:BG85" si="142">(U81-$S81)/$S81</f>
        <v>-9.8632662467352916E-2</v>
      </c>
      <c r="BH81">
        <f t="shared" ref="BH81:BH85" si="143">(V81-$S81)/$S81</f>
        <v>-9.2333691811338214E-2</v>
      </c>
      <c r="BI81">
        <f t="shared" ref="BI81:BI85" si="144">(W81-$S81)/$S81</f>
        <v>-5.0084498386849051E-2</v>
      </c>
      <c r="BJ81">
        <f t="shared" ref="BJ81:BJ85" si="145">(X81-$S81)/$S81</f>
        <v>-0.11998770932554927</v>
      </c>
      <c r="BK81">
        <f t="shared" ref="BK81:BK85" si="146">(Y81-$S81)/$S81</f>
        <v>-0.13089568290059922</v>
      </c>
      <c r="BL81">
        <f t="shared" ref="BL81:BL85" si="147">(Z81-$S81)/$S81</f>
        <v>-0.1050852665540022</v>
      </c>
      <c r="BM81">
        <f t="shared" ref="BM81:BM85" si="148">(AA81-$S81)/$S81</f>
        <v>-4.6243662620986406E-2</v>
      </c>
      <c r="BN81">
        <f t="shared" ref="BN81:BN85" si="149">(AB81-$S81)/$S81</f>
        <v>-3.979105853433712E-2</v>
      </c>
      <c r="BO81">
        <f t="shared" ref="BO81:BO85" si="150">(AC81-$S81)/$S81</f>
        <v>-4.8701797511138449E-2</v>
      </c>
      <c r="BP81">
        <f t="shared" ref="BP81:BP85" si="151">(AD81-$S81)/$S81</f>
        <v>-1.9357812259947843E-2</v>
      </c>
      <c r="BQ81">
        <f t="shared" ref="BQ81:BQ85" si="152">(AE81-$S81)/$S81</f>
        <v>-4.27100937163927E-2</v>
      </c>
      <c r="BR81">
        <f t="shared" ref="BR81:BR85" si="153">(AF81-$S81)/$S81</f>
        <v>-1.3519741895836681E-2</v>
      </c>
      <c r="BS81">
        <f t="shared" ref="BS81:BS85" si="154">(AG81-$S81)/$S81</f>
        <v>-9.6789061299740308E-3</v>
      </c>
      <c r="BT81">
        <f t="shared" ref="BT81:BT85" si="155">(AH81-$S81)/$S81</f>
        <v>-2.8729451528652705E-2</v>
      </c>
      <c r="BW81">
        <f t="shared" si="123"/>
        <v>2.1589636974252382E-2</v>
      </c>
      <c r="BX81">
        <f t="shared" si="134"/>
        <v>-4.4778506316968036E-3</v>
      </c>
      <c r="BY81">
        <f t="shared" si="135"/>
        <v>4.0940348632656359E-2</v>
      </c>
      <c r="BZ81">
        <f t="shared" si="136"/>
        <v>1.6791939868862901E-2</v>
      </c>
      <c r="CA81">
        <f t="shared" si="137"/>
        <v>-6.1730369422677102E-2</v>
      </c>
      <c r="CB81">
        <f t="shared" si="138"/>
        <v>-5.5173516711978295E-2</v>
      </c>
      <c r="CC81">
        <f t="shared" si="139"/>
        <v>-1.1194626579242009E-2</v>
      </c>
      <c r="CD81">
        <f t="shared" si="140"/>
        <v>-8.3959699344314728E-2</v>
      </c>
      <c r="CE81">
        <f t="shared" si="141"/>
        <v>-9.5314249160403014E-2</v>
      </c>
      <c r="CF81">
        <f t="shared" si="125"/>
        <v>-6.8447145370222312E-2</v>
      </c>
      <c r="CG81">
        <f t="shared" si="126"/>
        <v>-7.1965456580841648E-3</v>
      </c>
      <c r="CH81">
        <f t="shared" si="127"/>
        <v>-4.7976971053895949E-4</v>
      </c>
      <c r="CI81">
        <f t="shared" si="128"/>
        <v>-9.7553174476251309E-3</v>
      </c>
      <c r="CJ81">
        <f t="shared" si="129"/>
        <v>2.0790020790020743E-2</v>
      </c>
      <c r="CK81">
        <f t="shared" si="130"/>
        <v>-3.5183112106188848E-3</v>
      </c>
      <c r="CL81">
        <f t="shared" si="131"/>
        <v>2.6867103790180594E-2</v>
      </c>
      <c r="CM81">
        <f t="shared" si="132"/>
        <v>3.086518471133844E-2</v>
      </c>
      <c r="CN81">
        <f t="shared" si="133"/>
        <v>1.1034703342395613E-2</v>
      </c>
      <c r="CQ81">
        <f t="shared" si="124"/>
        <v>-1.2395251396648059E-2</v>
      </c>
      <c r="CR81">
        <f t="shared" si="92"/>
        <v>1.6934357541899422E-2</v>
      </c>
      <c r="CS81">
        <f t="shared" si="93"/>
        <v>8.3798882681564199E-2</v>
      </c>
      <c r="CT81">
        <f t="shared" si="94"/>
        <v>9.1131284916201094E-2</v>
      </c>
      <c r="CU81">
        <f t="shared" si="95"/>
        <v>8.1005586592178783E-2</v>
      </c>
      <c r="CV81">
        <f t="shared" si="96"/>
        <v>0.11435055865921782</v>
      </c>
      <c r="CW81">
        <f t="shared" si="97"/>
        <v>8.7814245810055883E-2</v>
      </c>
      <c r="CX81">
        <f t="shared" si="98"/>
        <v>0.12098463687150825</v>
      </c>
      <c r="CY81">
        <f t="shared" si="99"/>
        <v>0.12534916201117305</v>
      </c>
      <c r="CZ81">
        <f t="shared" si="100"/>
        <v>0.10370111731843572</v>
      </c>
    </row>
    <row r="82" spans="13:104" x14ac:dyDescent="0.25">
      <c r="M82">
        <f t="shared" si="101"/>
        <v>1.7612524461839564E-2</v>
      </c>
      <c r="N82">
        <v>56.21</v>
      </c>
      <c r="O82">
        <v>57.2</v>
      </c>
      <c r="P82">
        <v>56.57</v>
      </c>
      <c r="Q82">
        <v>56.87</v>
      </c>
      <c r="R82">
        <v>58.53</v>
      </c>
      <c r="S82">
        <v>58.28</v>
      </c>
      <c r="T82">
        <v>59.48</v>
      </c>
      <c r="U82">
        <v>60.27</v>
      </c>
      <c r="V82">
        <v>60.76</v>
      </c>
      <c r="W82">
        <v>60.83</v>
      </c>
      <c r="X82">
        <v>63.2</v>
      </c>
      <c r="Y82">
        <v>64.78</v>
      </c>
      <c r="Z82">
        <v>66.459999999999994</v>
      </c>
      <c r="AA82">
        <v>67.02</v>
      </c>
      <c r="AB82">
        <v>66.900000000000006</v>
      </c>
      <c r="AC82">
        <v>66.41</v>
      </c>
      <c r="AD82">
        <v>67.650000000000006</v>
      </c>
      <c r="AE82">
        <v>68.75</v>
      </c>
      <c r="AF82">
        <v>69.7</v>
      </c>
      <c r="AG82">
        <v>69</v>
      </c>
      <c r="AH82">
        <v>71.14</v>
      </c>
      <c r="AJ82">
        <f t="shared" si="102"/>
        <v>0.26561110122753956</v>
      </c>
      <c r="AK82">
        <f t="shared" si="103"/>
        <v>0.24370629370629365</v>
      </c>
      <c r="AL82">
        <f t="shared" si="104"/>
        <v>0.2575570090153792</v>
      </c>
      <c r="AM82">
        <f t="shared" si="105"/>
        <v>0.25092315807983129</v>
      </c>
      <c r="AN82">
        <f t="shared" si="106"/>
        <v>0.21544507090380999</v>
      </c>
      <c r="AO82">
        <f t="shared" si="107"/>
        <v>0.22065888812628687</v>
      </c>
      <c r="AP82">
        <f t="shared" si="108"/>
        <v>0.19603227975790188</v>
      </c>
      <c r="AQ82">
        <f t="shared" si="109"/>
        <v>0.18035506885681096</v>
      </c>
      <c r="AR82">
        <f t="shared" si="110"/>
        <v>0.17083607636603032</v>
      </c>
      <c r="AS82">
        <f t="shared" si="111"/>
        <v>0.16948873910899231</v>
      </c>
      <c r="AT82">
        <f t="shared" si="112"/>
        <v>0.12563291139240501</v>
      </c>
      <c r="AU82">
        <f t="shared" si="113"/>
        <v>9.8178450138931755E-2</v>
      </c>
      <c r="AV82">
        <f t="shared" si="114"/>
        <v>7.0418296719831588E-2</v>
      </c>
      <c r="AW82">
        <f t="shared" si="115"/>
        <v>6.1474186809907565E-2</v>
      </c>
      <c r="AX82">
        <f t="shared" si="116"/>
        <v>6.3378176382660606E-2</v>
      </c>
      <c r="AY82">
        <f t="shared" si="117"/>
        <v>7.1224213220900529E-2</v>
      </c>
      <c r="AZ82">
        <f t="shared" si="118"/>
        <v>5.1589061345158824E-2</v>
      </c>
      <c r="BA82">
        <f t="shared" si="119"/>
        <v>3.4763636363636372E-2</v>
      </c>
      <c r="BB82">
        <f t="shared" si="120"/>
        <v>2.0659971305595375E-2</v>
      </c>
      <c r="BC82">
        <f t="shared" si="121"/>
        <v>3.1014492753623196E-2</v>
      </c>
      <c r="BF82">
        <f t="shared" si="122"/>
        <v>2.0590253946465267E-2</v>
      </c>
      <c r="BG82">
        <f t="shared" si="142"/>
        <v>3.4145504461221721E-2</v>
      </c>
      <c r="BH82">
        <f t="shared" si="143"/>
        <v>4.2553191489361646E-2</v>
      </c>
      <c r="BI82">
        <f t="shared" si="144"/>
        <v>4.37542896362388E-2</v>
      </c>
      <c r="BJ82">
        <f t="shared" si="145"/>
        <v>8.4420041180507915E-2</v>
      </c>
      <c r="BK82">
        <f t="shared" si="146"/>
        <v>0.11153054221002059</v>
      </c>
      <c r="BL82">
        <f t="shared" si="147"/>
        <v>0.14035689773507193</v>
      </c>
      <c r="BM82">
        <f t="shared" si="148"/>
        <v>0.14996568291008913</v>
      </c>
      <c r="BN82">
        <f t="shared" si="149"/>
        <v>0.14790665751544277</v>
      </c>
      <c r="BO82">
        <f t="shared" si="150"/>
        <v>0.13949897048730259</v>
      </c>
      <c r="BP82">
        <f t="shared" si="151"/>
        <v>0.16077556623198361</v>
      </c>
      <c r="BQ82">
        <f t="shared" si="152"/>
        <v>0.17964996568291006</v>
      </c>
      <c r="BR82">
        <f t="shared" si="153"/>
        <v>0.19595058339052851</v>
      </c>
      <c r="BS82">
        <f t="shared" si="154"/>
        <v>0.18393960192175701</v>
      </c>
      <c r="BT82">
        <f t="shared" si="155"/>
        <v>0.22065888812628687</v>
      </c>
      <c r="BW82">
        <f t="shared" si="123"/>
        <v>5.30316422131867E-3</v>
      </c>
      <c r="BX82">
        <f t="shared" si="134"/>
        <v>3.4647339579282323E-2</v>
      </c>
      <c r="BY82">
        <f t="shared" si="135"/>
        <v>3.0228036061516719E-2</v>
      </c>
      <c r="BZ82">
        <f t="shared" si="136"/>
        <v>5.1440692946791523E-2</v>
      </c>
      <c r="CA82">
        <f t="shared" si="137"/>
        <v>6.5405692062930926E-2</v>
      </c>
      <c r="CB82">
        <f t="shared" si="138"/>
        <v>7.4067526957751414E-2</v>
      </c>
      <c r="CC82">
        <f t="shared" si="139"/>
        <v>7.5304931942725792E-2</v>
      </c>
      <c r="CD82">
        <f t="shared" si="140"/>
        <v>0.11719992929114376</v>
      </c>
      <c r="CE82">
        <f t="shared" si="141"/>
        <v>0.14512992752342233</v>
      </c>
      <c r="CF82">
        <f t="shared" si="125"/>
        <v>0.17482764716280702</v>
      </c>
      <c r="CG82">
        <f t="shared" si="126"/>
        <v>0.18472688704260201</v>
      </c>
      <c r="CH82">
        <f t="shared" si="127"/>
        <v>0.18260562135407468</v>
      </c>
      <c r="CI82">
        <f t="shared" si="128"/>
        <v>0.17394378645925396</v>
      </c>
      <c r="CJ82">
        <f t="shared" si="129"/>
        <v>0.19586353190737149</v>
      </c>
      <c r="CK82">
        <f t="shared" si="130"/>
        <v>0.21530846738554002</v>
      </c>
      <c r="CL82">
        <f t="shared" si="131"/>
        <v>0.23210182075304936</v>
      </c>
      <c r="CM82">
        <f t="shared" si="132"/>
        <v>0.21972777090330564</v>
      </c>
      <c r="CN82">
        <f t="shared" si="133"/>
        <v>0.2575570090153792</v>
      </c>
      <c r="CQ82">
        <f t="shared" si="124"/>
        <v>2.499999999999997E-2</v>
      </c>
      <c r="CR82">
        <f t="shared" ref="CR82:CR85" si="156">(Z82-$X82)/$X82</f>
        <v>5.158227848101251E-2</v>
      </c>
      <c r="CS82">
        <f t="shared" ref="CS82:CS85" si="157">(AA82-$X82)/$X82</f>
        <v>6.0443037974683436E-2</v>
      </c>
      <c r="CT82">
        <f t="shared" ref="CT82:CT85" si="158">(AB82-$X82)/$X82</f>
        <v>5.8544303797468396E-2</v>
      </c>
      <c r="CU82">
        <f t="shared" ref="CU82:CU85" si="159">(AC82-$X82)/$X82</f>
        <v>5.0791139240506225E-2</v>
      </c>
      <c r="CV82">
        <f t="shared" ref="CV82:CV85" si="160">(AD82-$X82)/$X82</f>
        <v>7.0411392405063333E-2</v>
      </c>
      <c r="CW82">
        <f t="shared" ref="CW82:CW85" si="161">(AE82-$X82)/$X82</f>
        <v>8.7816455696202486E-2</v>
      </c>
      <c r="CX82">
        <f t="shared" ref="CX82:CX85" si="162">(AF82-$X82)/$X82</f>
        <v>0.10284810126582278</v>
      </c>
      <c r="CY82">
        <f t="shared" ref="CY82:CY85" si="163">(AG82-$X82)/$X82</f>
        <v>9.1772151898734125E-2</v>
      </c>
      <c r="CZ82">
        <f t="shared" ref="CZ82:CZ85" si="164">(AH82-$X82)/$X82</f>
        <v>0.12563291139240501</v>
      </c>
    </row>
    <row r="83" spans="13:104" x14ac:dyDescent="0.25">
      <c r="M83">
        <f t="shared" si="101"/>
        <v>0.20998896247240614</v>
      </c>
      <c r="N83">
        <v>36.24</v>
      </c>
      <c r="O83">
        <v>43.85</v>
      </c>
      <c r="P83">
        <v>44.77</v>
      </c>
      <c r="Q83">
        <v>43.28</v>
      </c>
      <c r="R83">
        <v>40.01</v>
      </c>
      <c r="S83">
        <v>42.36</v>
      </c>
      <c r="T83">
        <v>45.46</v>
      </c>
      <c r="U83">
        <v>47.75</v>
      </c>
      <c r="V83">
        <v>45.28</v>
      </c>
      <c r="W83">
        <v>44.78</v>
      </c>
      <c r="X83">
        <v>46.01</v>
      </c>
      <c r="Y83">
        <v>45.85</v>
      </c>
      <c r="Z83">
        <v>46.48</v>
      </c>
      <c r="AA83">
        <v>47.53</v>
      </c>
      <c r="AB83">
        <v>47.28</v>
      </c>
      <c r="AC83">
        <v>47.22</v>
      </c>
      <c r="AD83">
        <v>49.25</v>
      </c>
      <c r="AE83">
        <v>48.2</v>
      </c>
      <c r="AF83">
        <v>50.5</v>
      </c>
      <c r="AG83">
        <v>48.64</v>
      </c>
      <c r="AH83">
        <v>49.52</v>
      </c>
      <c r="AJ83">
        <f t="shared" si="102"/>
        <v>0.36644591611479027</v>
      </c>
      <c r="AK83">
        <f t="shared" si="103"/>
        <v>0.12930444697833526</v>
      </c>
      <c r="AL83">
        <f t="shared" si="104"/>
        <v>0.10609783337056064</v>
      </c>
      <c r="AM83">
        <f t="shared" si="105"/>
        <v>0.14417744916820707</v>
      </c>
      <c r="AN83">
        <f t="shared" si="106"/>
        <v>0.23769057735566124</v>
      </c>
      <c r="AO83">
        <f t="shared" si="107"/>
        <v>0.16902738432483483</v>
      </c>
      <c r="AP83">
        <f t="shared" si="108"/>
        <v>8.930928288605372E-2</v>
      </c>
      <c r="AQ83">
        <f t="shared" si="109"/>
        <v>3.7068062827225197E-2</v>
      </c>
      <c r="AR83">
        <f t="shared" si="110"/>
        <v>9.363957597173149E-2</v>
      </c>
      <c r="AS83">
        <f t="shared" si="111"/>
        <v>0.10585082626172403</v>
      </c>
      <c r="AT83">
        <f t="shared" si="112"/>
        <v>7.6287763529667582E-2</v>
      </c>
      <c r="AU83">
        <f t="shared" si="113"/>
        <v>8.0043620501635798E-2</v>
      </c>
      <c r="AV83">
        <f t="shared" si="114"/>
        <v>6.5404475043029403E-2</v>
      </c>
      <c r="AW83">
        <f t="shared" si="115"/>
        <v>4.1868293709236309E-2</v>
      </c>
      <c r="AX83">
        <f t="shared" si="116"/>
        <v>4.7377326565143867E-2</v>
      </c>
      <c r="AY83">
        <f t="shared" si="117"/>
        <v>4.8708174502329615E-2</v>
      </c>
      <c r="AZ83">
        <f t="shared" si="118"/>
        <v>5.4822335025381348E-3</v>
      </c>
      <c r="BA83">
        <f t="shared" si="119"/>
        <v>2.7385892116182576E-2</v>
      </c>
      <c r="BB83">
        <f t="shared" si="120"/>
        <v>-1.9405940594059343E-2</v>
      </c>
      <c r="BC83">
        <f t="shared" si="121"/>
        <v>1.8092105263157948E-2</v>
      </c>
      <c r="BF83">
        <f t="shared" si="122"/>
        <v>7.318224740321061E-2</v>
      </c>
      <c r="BG83">
        <f t="shared" si="142"/>
        <v>0.12724268177525969</v>
      </c>
      <c r="BH83">
        <f t="shared" si="143"/>
        <v>6.8932955618508068E-2</v>
      </c>
      <c r="BI83">
        <f t="shared" si="144"/>
        <v>5.712936732766765E-2</v>
      </c>
      <c r="BJ83">
        <f t="shared" si="145"/>
        <v>8.6166194523134995E-2</v>
      </c>
      <c r="BK83">
        <f t="shared" si="146"/>
        <v>8.2389046270066144E-2</v>
      </c>
      <c r="BL83">
        <f t="shared" si="147"/>
        <v>9.7261567516524969E-2</v>
      </c>
      <c r="BM83">
        <f t="shared" si="148"/>
        <v>0.12204910292728993</v>
      </c>
      <c r="BN83">
        <f t="shared" si="149"/>
        <v>0.11614730878186973</v>
      </c>
      <c r="BO83">
        <f t="shared" si="150"/>
        <v>0.11473087818696882</v>
      </c>
      <c r="BP83">
        <f t="shared" si="151"/>
        <v>0.16265344664778095</v>
      </c>
      <c r="BQ83">
        <f t="shared" si="152"/>
        <v>0.13786591123701614</v>
      </c>
      <c r="BR83">
        <f t="shared" si="153"/>
        <v>0.19216241737488199</v>
      </c>
      <c r="BS83">
        <f t="shared" si="154"/>
        <v>0.14825306893295565</v>
      </c>
      <c r="BT83">
        <f t="shared" si="155"/>
        <v>0.16902738432483483</v>
      </c>
      <c r="BW83">
        <f t="shared" si="123"/>
        <v>-3.3281215099396959E-2</v>
      </c>
      <c r="BX83">
        <f t="shared" si="134"/>
        <v>-0.10632119723028825</v>
      </c>
      <c r="BY83">
        <f t="shared" si="135"/>
        <v>-5.3830690194326639E-2</v>
      </c>
      <c r="BZ83">
        <f t="shared" si="136"/>
        <v>1.5412106321197178E-2</v>
      </c>
      <c r="CA83">
        <f t="shared" si="137"/>
        <v>6.6562430198793765E-2</v>
      </c>
      <c r="CB83">
        <f t="shared" si="138"/>
        <v>1.1391556846102255E-2</v>
      </c>
      <c r="CC83">
        <f t="shared" si="139"/>
        <v>2.2336385972745163E-4</v>
      </c>
      <c r="CD83">
        <f t="shared" si="140"/>
        <v>2.7697118606209398E-2</v>
      </c>
      <c r="CE83">
        <f t="shared" si="141"/>
        <v>2.4123296850569537E-2</v>
      </c>
      <c r="CF83">
        <f t="shared" si="125"/>
        <v>3.8195220013401691E-2</v>
      </c>
      <c r="CG83">
        <f t="shared" si="126"/>
        <v>6.1648425284788873E-2</v>
      </c>
      <c r="CH83">
        <f t="shared" si="127"/>
        <v>5.6064328791601468E-2</v>
      </c>
      <c r="CI83">
        <f t="shared" si="128"/>
        <v>5.4724145633236444E-2</v>
      </c>
      <c r="CJ83">
        <f t="shared" si="129"/>
        <v>0.10006700915791818</v>
      </c>
      <c r="CK83">
        <f t="shared" si="130"/>
        <v>7.6613803886531148E-2</v>
      </c>
      <c r="CL83">
        <f t="shared" si="131"/>
        <v>0.12798749162385517</v>
      </c>
      <c r="CM83">
        <f t="shared" si="132"/>
        <v>8.6441813714540919E-2</v>
      </c>
      <c r="CN83">
        <f t="shared" si="133"/>
        <v>0.10609783337056064</v>
      </c>
      <c r="CQ83">
        <f t="shared" si="124"/>
        <v>-3.4775048902411778E-3</v>
      </c>
      <c r="CR83">
        <f t="shared" si="156"/>
        <v>1.0215170615083653E-2</v>
      </c>
      <c r="CS83">
        <f t="shared" si="157"/>
        <v>3.3036296457291961E-2</v>
      </c>
      <c r="CT83">
        <f t="shared" si="158"/>
        <v>2.7602695066290005E-2</v>
      </c>
      <c r="CU83">
        <f t="shared" si="159"/>
        <v>2.6298630732449486E-2</v>
      </c>
      <c r="CV83">
        <f t="shared" si="160"/>
        <v>7.0419474027385395E-2</v>
      </c>
      <c r="CW83">
        <f t="shared" si="161"/>
        <v>4.759834818517724E-2</v>
      </c>
      <c r="CX83">
        <f t="shared" si="162"/>
        <v>9.7587480982395183E-2</v>
      </c>
      <c r="CY83">
        <f t="shared" si="163"/>
        <v>5.7161486633340634E-2</v>
      </c>
      <c r="CZ83">
        <f t="shared" si="164"/>
        <v>7.6287763529667582E-2</v>
      </c>
    </row>
    <row r="84" spans="13:104" x14ac:dyDescent="0.25">
      <c r="M84">
        <f t="shared" si="101"/>
        <v>1.2482662968099941E-2</v>
      </c>
      <c r="N84">
        <v>36.049999999999997</v>
      </c>
      <c r="O84">
        <v>36.5</v>
      </c>
      <c r="P84">
        <v>36.25</v>
      </c>
      <c r="Q84">
        <v>36.25</v>
      </c>
      <c r="R84">
        <v>36.1</v>
      </c>
      <c r="S84">
        <v>36.5</v>
      </c>
      <c r="T84">
        <v>36.35</v>
      </c>
      <c r="U84">
        <v>36.15</v>
      </c>
      <c r="V84">
        <v>37.1</v>
      </c>
      <c r="W84">
        <v>36.6</v>
      </c>
      <c r="X84">
        <v>36.6</v>
      </c>
      <c r="Y84">
        <v>38.75</v>
      </c>
      <c r="Z84">
        <v>39.549999999999997</v>
      </c>
      <c r="AA84">
        <v>39.65</v>
      </c>
      <c r="AB84">
        <v>39.1</v>
      </c>
      <c r="AC84">
        <v>39.450000000000003</v>
      </c>
      <c r="AD84">
        <v>40</v>
      </c>
      <c r="AE84">
        <v>39.35</v>
      </c>
      <c r="AF84">
        <v>39</v>
      </c>
      <c r="AG84">
        <v>39.35</v>
      </c>
      <c r="AH84">
        <v>38.25</v>
      </c>
      <c r="AJ84">
        <f t="shared" si="102"/>
        <v>6.1026352288488295E-2</v>
      </c>
      <c r="AK84">
        <f t="shared" si="103"/>
        <v>4.7945205479452052E-2</v>
      </c>
      <c r="AL84">
        <f t="shared" si="104"/>
        <v>5.5172413793103448E-2</v>
      </c>
      <c r="AM84">
        <f t="shared" si="105"/>
        <v>5.5172413793103448E-2</v>
      </c>
      <c r="AN84">
        <f t="shared" si="106"/>
        <v>5.9556786703601067E-2</v>
      </c>
      <c r="AO84">
        <f t="shared" si="107"/>
        <v>4.7945205479452052E-2</v>
      </c>
      <c r="AP84">
        <f t="shared" si="108"/>
        <v>5.2269601100412615E-2</v>
      </c>
      <c r="AQ84">
        <f t="shared" si="109"/>
        <v>5.8091286307053985E-2</v>
      </c>
      <c r="AR84">
        <f t="shared" si="110"/>
        <v>3.0997304582210203E-2</v>
      </c>
      <c r="AS84">
        <f t="shared" si="111"/>
        <v>4.5081967213114714E-2</v>
      </c>
      <c r="AT84">
        <f t="shared" si="112"/>
        <v>4.5081967213114714E-2</v>
      </c>
      <c r="AU84">
        <f t="shared" si="113"/>
        <v>-1.2903225806451613E-2</v>
      </c>
      <c r="AV84">
        <f t="shared" si="114"/>
        <v>-3.2869785082174391E-2</v>
      </c>
      <c r="AW84">
        <f t="shared" si="115"/>
        <v>-3.5308953341740196E-2</v>
      </c>
      <c r="AX84">
        <f t="shared" si="116"/>
        <v>-2.1739130434782643E-2</v>
      </c>
      <c r="AY84">
        <f t="shared" si="117"/>
        <v>-3.0418250950570411E-2</v>
      </c>
      <c r="AZ84">
        <f t="shared" si="118"/>
        <v>-4.3749999999999997E-2</v>
      </c>
      <c r="BA84">
        <f t="shared" si="119"/>
        <v>-2.7954256670902195E-2</v>
      </c>
      <c r="BB84">
        <f t="shared" si="120"/>
        <v>-1.9230769230769232E-2</v>
      </c>
      <c r="BC84">
        <f t="shared" si="121"/>
        <v>-2.7954256670902195E-2</v>
      </c>
      <c r="BF84">
        <f t="shared" si="122"/>
        <v>-4.1095890410958518E-3</v>
      </c>
      <c r="BG84">
        <f t="shared" si="142"/>
        <v>-9.5890410958904496E-3</v>
      </c>
      <c r="BH84">
        <f t="shared" si="143"/>
        <v>1.6438356164383602E-2</v>
      </c>
      <c r="BI84">
        <f t="shared" si="144"/>
        <v>2.7397260273972993E-3</v>
      </c>
      <c r="BJ84">
        <f t="shared" si="145"/>
        <v>2.7397260273972993E-3</v>
      </c>
      <c r="BK84">
        <f t="shared" si="146"/>
        <v>6.1643835616438353E-2</v>
      </c>
      <c r="BL84">
        <f t="shared" si="147"/>
        <v>8.3561643835616359E-2</v>
      </c>
      <c r="BM84">
        <f t="shared" si="148"/>
        <v>8.6301369863013663E-2</v>
      </c>
      <c r="BN84">
        <f t="shared" si="149"/>
        <v>7.1232876712328808E-2</v>
      </c>
      <c r="BO84">
        <f t="shared" si="150"/>
        <v>8.0821917808219262E-2</v>
      </c>
      <c r="BP84">
        <f t="shared" si="151"/>
        <v>9.5890410958904104E-2</v>
      </c>
      <c r="BQ84">
        <f t="shared" si="152"/>
        <v>7.8082191780821958E-2</v>
      </c>
      <c r="BR84">
        <f t="shared" si="153"/>
        <v>6.8493150684931503E-2</v>
      </c>
      <c r="BS84">
        <f t="shared" si="154"/>
        <v>7.8082191780821958E-2</v>
      </c>
      <c r="BT84">
        <f t="shared" si="155"/>
        <v>4.7945205479452052E-2</v>
      </c>
      <c r="BW84">
        <f t="shared" si="123"/>
        <v>0</v>
      </c>
      <c r="BX84">
        <f t="shared" si="134"/>
        <v>-4.1379310344827197E-3</v>
      </c>
      <c r="BY84">
        <f t="shared" si="135"/>
        <v>6.8965517241379309E-3</v>
      </c>
      <c r="BZ84">
        <f t="shared" si="136"/>
        <v>2.7586206896552117E-3</v>
      </c>
      <c r="CA84">
        <f t="shared" si="137"/>
        <v>-2.7586206896552117E-3</v>
      </c>
      <c r="CB84">
        <f t="shared" si="138"/>
        <v>2.3448275862069004E-2</v>
      </c>
      <c r="CC84">
        <f t="shared" si="139"/>
        <v>9.6551724137931422E-3</v>
      </c>
      <c r="CD84">
        <f t="shared" si="140"/>
        <v>9.6551724137931422E-3</v>
      </c>
      <c r="CE84">
        <f t="shared" si="141"/>
        <v>6.8965517241379309E-2</v>
      </c>
      <c r="CF84">
        <f t="shared" si="125"/>
        <v>9.1034482758620611E-2</v>
      </c>
      <c r="CG84">
        <f t="shared" si="126"/>
        <v>9.3793103448275822E-2</v>
      </c>
      <c r="CH84">
        <f t="shared" si="127"/>
        <v>7.8620689655172452E-2</v>
      </c>
      <c r="CI84">
        <f t="shared" si="128"/>
        <v>8.8275862068965594E-2</v>
      </c>
      <c r="CJ84">
        <f t="shared" si="129"/>
        <v>0.10344827586206896</v>
      </c>
      <c r="CK84">
        <f t="shared" si="130"/>
        <v>8.5517241379310382E-2</v>
      </c>
      <c r="CL84">
        <f t="shared" si="131"/>
        <v>7.586206896551724E-2</v>
      </c>
      <c r="CM84">
        <f t="shared" si="132"/>
        <v>8.5517241379310382E-2</v>
      </c>
      <c r="CN84">
        <f t="shared" si="133"/>
        <v>5.5172413793103448E-2</v>
      </c>
      <c r="CQ84">
        <f t="shared" si="124"/>
        <v>5.8743169398907065E-2</v>
      </c>
      <c r="CR84">
        <f t="shared" si="156"/>
        <v>8.0601092896174745E-2</v>
      </c>
      <c r="CS84">
        <f t="shared" si="157"/>
        <v>8.3333333333333259E-2</v>
      </c>
      <c r="CT84">
        <f t="shared" si="158"/>
        <v>6.8306010928961741E-2</v>
      </c>
      <c r="CU84">
        <f t="shared" si="159"/>
        <v>7.7868852459016424E-2</v>
      </c>
      <c r="CV84">
        <f t="shared" si="160"/>
        <v>9.2896174863387942E-2</v>
      </c>
      <c r="CW84">
        <f t="shared" si="161"/>
        <v>7.5136612021857924E-2</v>
      </c>
      <c r="CX84">
        <f t="shared" si="162"/>
        <v>6.557377049180324E-2</v>
      </c>
      <c r="CY84">
        <f t="shared" si="163"/>
        <v>7.5136612021857924E-2</v>
      </c>
      <c r="CZ84">
        <f t="shared" si="164"/>
        <v>4.5081967213114714E-2</v>
      </c>
    </row>
    <row r="85" spans="13:104" x14ac:dyDescent="0.25">
      <c r="M85">
        <f t="shared" si="101"/>
        <v>4.0517726505346026E-2</v>
      </c>
      <c r="N85">
        <v>17.77</v>
      </c>
      <c r="O85">
        <v>18.489999999999998</v>
      </c>
      <c r="P85">
        <v>18.04</v>
      </c>
      <c r="Q85">
        <v>18.12</v>
      </c>
      <c r="R85">
        <v>18.3</v>
      </c>
      <c r="S85">
        <v>18.149999999999999</v>
      </c>
      <c r="T85">
        <v>18.11</v>
      </c>
      <c r="U85">
        <v>18.350000000000001</v>
      </c>
      <c r="V85">
        <v>18.73</v>
      </c>
      <c r="W85">
        <v>18.489999999999998</v>
      </c>
      <c r="X85">
        <v>18.43</v>
      </c>
      <c r="Y85">
        <v>18.45</v>
      </c>
      <c r="Z85">
        <v>18.510000000000002</v>
      </c>
      <c r="AA85">
        <v>18.350000000000001</v>
      </c>
      <c r="AB85">
        <v>18.38</v>
      </c>
      <c r="AC85">
        <v>18.32</v>
      </c>
      <c r="AD85">
        <v>18.690000000000001</v>
      </c>
      <c r="AE85">
        <v>18.68</v>
      </c>
      <c r="AF85">
        <v>18.78</v>
      </c>
      <c r="AG85">
        <v>18.64</v>
      </c>
      <c r="AH85">
        <v>18.32</v>
      </c>
      <c r="AJ85">
        <f t="shared" si="102"/>
        <v>3.0951041080472749E-2</v>
      </c>
      <c r="AK85">
        <f t="shared" si="103"/>
        <v>-9.1941590048673968E-3</v>
      </c>
      <c r="AL85">
        <f t="shared" si="104"/>
        <v>1.552106430155217E-2</v>
      </c>
      <c r="AM85">
        <f t="shared" si="105"/>
        <v>1.1037527593818946E-2</v>
      </c>
      <c r="AN85">
        <f t="shared" si="106"/>
        <v>1.0928961748633646E-3</v>
      </c>
      <c r="AO85">
        <f t="shared" si="107"/>
        <v>9.3663911845730981E-3</v>
      </c>
      <c r="AP85">
        <f t="shared" si="108"/>
        <v>1.1595803423522963E-2</v>
      </c>
      <c r="AQ85">
        <f t="shared" si="109"/>
        <v>-1.6348773841962472E-3</v>
      </c>
      <c r="AR85">
        <f t="shared" si="110"/>
        <v>-2.1890016017084898E-2</v>
      </c>
      <c r="AS85">
        <f t="shared" si="111"/>
        <v>-9.1941590048673968E-3</v>
      </c>
      <c r="AT85">
        <f t="shared" si="112"/>
        <v>-5.9685295713510274E-3</v>
      </c>
      <c r="AU85">
        <f t="shared" si="113"/>
        <v>-7.0460704607045533E-3</v>
      </c>
      <c r="AV85">
        <f t="shared" si="114"/>
        <v>-1.0264721772015196E-2</v>
      </c>
      <c r="AW85">
        <f t="shared" si="115"/>
        <v>-1.6348773841962472E-3</v>
      </c>
      <c r="AX85">
        <f t="shared" si="116"/>
        <v>-3.2644178454841527E-3</v>
      </c>
      <c r="AY85">
        <f t="shared" si="117"/>
        <v>0</v>
      </c>
      <c r="AZ85">
        <f t="shared" si="118"/>
        <v>-1.9796682718031085E-2</v>
      </c>
      <c r="BA85">
        <f t="shared" si="119"/>
        <v>-1.9271948608137014E-2</v>
      </c>
      <c r="BB85">
        <f t="shared" si="120"/>
        <v>-2.449414270500537E-2</v>
      </c>
      <c r="BC85">
        <f t="shared" si="121"/>
        <v>-1.7167381974248941E-2</v>
      </c>
      <c r="BF85">
        <f t="shared" si="122"/>
        <v>-2.2038567493112482E-3</v>
      </c>
      <c r="BG85">
        <f t="shared" si="142"/>
        <v>1.1019283746556632E-2</v>
      </c>
      <c r="BH85">
        <f t="shared" si="143"/>
        <v>3.1955922865013878E-2</v>
      </c>
      <c r="BI85">
        <f t="shared" si="144"/>
        <v>1.8732782369145998E-2</v>
      </c>
      <c r="BJ85">
        <f t="shared" si="145"/>
        <v>1.5426997245179127E-2</v>
      </c>
      <c r="BK85">
        <f t="shared" si="146"/>
        <v>1.6528925619834753E-2</v>
      </c>
      <c r="BL85">
        <f t="shared" si="147"/>
        <v>1.9834710743801817E-2</v>
      </c>
      <c r="BM85">
        <f t="shared" si="148"/>
        <v>1.1019283746556632E-2</v>
      </c>
      <c r="BN85">
        <f t="shared" si="149"/>
        <v>1.267217630853997E-2</v>
      </c>
      <c r="BO85">
        <f t="shared" si="150"/>
        <v>9.3663911845730981E-3</v>
      </c>
      <c r="BP85">
        <f t="shared" si="151"/>
        <v>2.9752066115702632E-2</v>
      </c>
      <c r="BQ85">
        <f t="shared" si="152"/>
        <v>2.9201101928374721E-2</v>
      </c>
      <c r="BR85">
        <f t="shared" si="153"/>
        <v>3.4710743801653038E-2</v>
      </c>
      <c r="BS85">
        <f t="shared" si="154"/>
        <v>2.6997245179063472E-2</v>
      </c>
      <c r="BT85">
        <f t="shared" si="155"/>
        <v>9.3663911845730981E-3</v>
      </c>
      <c r="BW85">
        <f t="shared" si="123"/>
        <v>4.4345898004435613E-3</v>
      </c>
      <c r="BX85">
        <f t="shared" si="134"/>
        <v>1.441241685144133E-2</v>
      </c>
      <c r="BY85">
        <f t="shared" si="135"/>
        <v>6.0975609756097251E-3</v>
      </c>
      <c r="BZ85">
        <f t="shared" si="136"/>
        <v>3.8802660753880424E-3</v>
      </c>
      <c r="CA85">
        <f t="shared" si="137"/>
        <v>1.718403547671853E-2</v>
      </c>
      <c r="CB85">
        <f t="shared" si="138"/>
        <v>3.8248337028824908E-2</v>
      </c>
      <c r="CC85">
        <f t="shared" si="139"/>
        <v>2.4944567627494418E-2</v>
      </c>
      <c r="CD85">
        <f t="shared" si="140"/>
        <v>2.1618625277161897E-2</v>
      </c>
      <c r="CE85">
        <f t="shared" si="141"/>
        <v>2.2727272727272735E-2</v>
      </c>
      <c r="CF85">
        <f t="shared" si="125"/>
        <v>2.6053215077605458E-2</v>
      </c>
      <c r="CG85">
        <f t="shared" si="126"/>
        <v>1.718403547671853E-2</v>
      </c>
      <c r="CH85">
        <f t="shared" si="127"/>
        <v>1.8847006651884695E-2</v>
      </c>
      <c r="CI85">
        <f t="shared" si="128"/>
        <v>1.552106430155217E-2</v>
      </c>
      <c r="CJ85">
        <f t="shared" si="129"/>
        <v>3.6031042128603225E-2</v>
      </c>
      <c r="CK85">
        <f t="shared" si="130"/>
        <v>3.5476718403547707E-2</v>
      </c>
      <c r="CL85">
        <f t="shared" si="131"/>
        <v>4.101995565410211E-2</v>
      </c>
      <c r="CM85">
        <f t="shared" si="132"/>
        <v>3.3259423503326023E-2</v>
      </c>
      <c r="CN85">
        <f t="shared" si="133"/>
        <v>1.552106430155217E-2</v>
      </c>
      <c r="CQ85">
        <f t="shared" si="124"/>
        <v>1.0851871947910783E-3</v>
      </c>
      <c r="CR85">
        <f t="shared" si="156"/>
        <v>4.3407487791645065E-3</v>
      </c>
      <c r="CS85">
        <f t="shared" si="157"/>
        <v>-4.3407487791643131E-3</v>
      </c>
      <c r="CT85">
        <f t="shared" si="158"/>
        <v>-2.7129679869777922E-3</v>
      </c>
      <c r="CU85">
        <f t="shared" si="159"/>
        <v>-5.9685295713510274E-3</v>
      </c>
      <c r="CV85">
        <f t="shared" si="160"/>
        <v>1.4107433532284405E-2</v>
      </c>
      <c r="CW85">
        <f t="shared" si="161"/>
        <v>1.3564839934888769E-2</v>
      </c>
      <c r="CX85">
        <f t="shared" si="162"/>
        <v>1.8990775908844352E-2</v>
      </c>
      <c r="CY85">
        <f t="shared" si="163"/>
        <v>1.1394465545306612E-2</v>
      </c>
      <c r="CZ85">
        <f t="shared" si="164"/>
        <v>-5.9685295713510274E-3</v>
      </c>
    </row>
    <row r="86" spans="13:104" x14ac:dyDescent="0.25">
      <c r="BF86">
        <f>AVERAGE(BF2:BF85)</f>
        <v>1.9957484458146858E-3</v>
      </c>
      <c r="BG86">
        <f t="shared" ref="BG86:BS86" si="165">AVERAGE(BG2:BG85)</f>
        <v>-7.5811425727728915E-4</v>
      </c>
      <c r="BH86">
        <f t="shared" si="165"/>
        <v>1.029440478892628E-3</v>
      </c>
      <c r="BI86">
        <f t="shared" si="165"/>
        <v>7.3762736508507559E-4</v>
      </c>
      <c r="BJ86">
        <f t="shared" si="165"/>
        <v>6.1726727489449969E-3</v>
      </c>
      <c r="BK86">
        <f t="shared" si="165"/>
        <v>9.2622036370340922E-3</v>
      </c>
      <c r="BL86">
        <f t="shared" si="165"/>
        <v>1.0369732475914337E-2</v>
      </c>
      <c r="BM86">
        <f t="shared" si="165"/>
        <v>1.1314132528134803E-2</v>
      </c>
      <c r="BN86">
        <f t="shared" si="165"/>
        <v>1.1434425083100849E-2</v>
      </c>
      <c r="BO86">
        <f t="shared" si="165"/>
        <v>8.5048844010323244E-3</v>
      </c>
      <c r="BP86">
        <f t="shared" si="165"/>
        <v>1.0200593996807499E-2</v>
      </c>
      <c r="BQ86">
        <f t="shared" si="165"/>
        <v>1.245996356095431E-2</v>
      </c>
      <c r="BR86">
        <f t="shared" si="165"/>
        <v>1.3905685987309397E-2</v>
      </c>
      <c r="BS86">
        <f t="shared" si="165"/>
        <v>1.5748602214592951E-2</v>
      </c>
      <c r="BT86">
        <f>AVERAGE(BT2:BT85)</f>
        <v>1.4988448973112982E-2</v>
      </c>
      <c r="BW86">
        <f>AVERAGE(BW2:BW85)</f>
        <v>5.2723045789400602E-3</v>
      </c>
      <c r="BX86">
        <f t="shared" ref="BX86:CN86" si="166">AVERAGE(BX2:BX85)</f>
        <v>6.2337250642840007E-3</v>
      </c>
      <c r="BY86">
        <f t="shared" si="166"/>
        <v>8.9308260126079314E-3</v>
      </c>
      <c r="BZ86">
        <f t="shared" si="166"/>
        <v>1.0893073339050057E-2</v>
      </c>
      <c r="CA86">
        <f t="shared" si="166"/>
        <v>8.0668690496055028E-3</v>
      </c>
      <c r="CB86">
        <f t="shared" si="166"/>
        <v>9.5062795110367904E-3</v>
      </c>
      <c r="CC86">
        <f t="shared" si="166"/>
        <v>8.986592030510417E-3</v>
      </c>
      <c r="CD86">
        <f t="shared" si="166"/>
        <v>1.4404436790745193E-2</v>
      </c>
      <c r="CE86">
        <f t="shared" si="166"/>
        <v>1.7393769390741071E-2</v>
      </c>
      <c r="CF86">
        <f t="shared" si="166"/>
        <v>1.8692224289836676E-2</v>
      </c>
      <c r="CG86">
        <f t="shared" si="166"/>
        <v>1.9681366340340421E-2</v>
      </c>
      <c r="CH86">
        <f t="shared" si="166"/>
        <v>1.9692278329299668E-2</v>
      </c>
      <c r="CI86">
        <f t="shared" si="166"/>
        <v>1.6756679268702387E-2</v>
      </c>
      <c r="CJ86">
        <f t="shared" si="166"/>
        <v>1.8469353183562739E-2</v>
      </c>
      <c r="CK86">
        <f t="shared" si="166"/>
        <v>2.0706213108496664E-2</v>
      </c>
      <c r="CL86">
        <f t="shared" si="166"/>
        <v>2.205740228818533E-2</v>
      </c>
      <c r="CM86">
        <f t="shared" si="166"/>
        <v>2.3632223397439357E-2</v>
      </c>
      <c r="CN86">
        <f t="shared" si="166"/>
        <v>2.2823394354771362E-2</v>
      </c>
      <c r="CQ86">
        <f>AVERAGE(CQ2:CQ85)</f>
        <v>3.4970030433764121E-3</v>
      </c>
      <c r="CR86">
        <f t="shared" ref="CR86:CY86" si="167">AVERAGE(CR2:CR85)</f>
        <v>5.1140489594836865E-3</v>
      </c>
      <c r="CS86">
        <f t="shared" si="167"/>
        <v>6.3258711726841103E-3</v>
      </c>
      <c r="CT86">
        <f t="shared" si="167"/>
        <v>6.2313259246080735E-3</v>
      </c>
      <c r="CU86">
        <f t="shared" si="167"/>
        <v>3.4257815108128986E-3</v>
      </c>
      <c r="CV86">
        <f t="shared" si="167"/>
        <v>5.3283595627467194E-3</v>
      </c>
      <c r="CW86">
        <f t="shared" si="167"/>
        <v>7.4355703058024917E-3</v>
      </c>
      <c r="CX86">
        <f t="shared" si="167"/>
        <v>8.4548344818991296E-3</v>
      </c>
      <c r="CY86">
        <f t="shared" si="167"/>
        <v>1.0517385263431165E-2</v>
      </c>
      <c r="CZ86">
        <f>AVERAGE(CZ2:CZ85)</f>
        <v>9.6495460557295427E-3</v>
      </c>
    </row>
    <row r="87" spans="13:104" x14ac:dyDescent="0.25">
      <c r="BF87">
        <v>1.9957484458146858E-3</v>
      </c>
      <c r="BG87">
        <v>-7.5811425727728915E-4</v>
      </c>
      <c r="BH87">
        <v>1.029440478892628E-3</v>
      </c>
      <c r="BI87">
        <v>7.3762736508507559E-4</v>
      </c>
      <c r="BJ87">
        <v>6.1726727489449969E-3</v>
      </c>
      <c r="BK87">
        <v>9.2622036370340922E-3</v>
      </c>
      <c r="BL87">
        <v>1.0369732475914337E-2</v>
      </c>
      <c r="BM87">
        <v>1.1314132528134803E-2</v>
      </c>
      <c r="BN87">
        <v>1.1434425083100849E-2</v>
      </c>
      <c r="BO87">
        <v>8.5048844010323244E-3</v>
      </c>
      <c r="BP87">
        <v>1.0200593996807499E-2</v>
      </c>
      <c r="BQ87">
        <v>1.245996356095431E-2</v>
      </c>
      <c r="BR87">
        <v>1.3905685987309397E-2</v>
      </c>
      <c r="BS87">
        <v>1.5748602214592951E-2</v>
      </c>
      <c r="BT87">
        <v>1.4988448973112982E-2</v>
      </c>
      <c r="BW87">
        <v>5.2723045789400602E-3</v>
      </c>
      <c r="BX87">
        <v>6.2337250642840007E-3</v>
      </c>
      <c r="BY87">
        <v>8.9308260126079314E-3</v>
      </c>
      <c r="BZ87">
        <v>1.0893073339050057E-2</v>
      </c>
      <c r="CA87">
        <v>8.0668690496055028E-3</v>
      </c>
      <c r="CB87">
        <v>9.5062795110367904E-3</v>
      </c>
      <c r="CC87">
        <v>8.986592030510417E-3</v>
      </c>
      <c r="CD87">
        <v>1.4404436790745193E-2</v>
      </c>
      <c r="CE87">
        <v>1.7393769390741071E-2</v>
      </c>
      <c r="CF87">
        <v>1.8692224289836676E-2</v>
      </c>
      <c r="CG87">
        <v>1.9681366340340421E-2</v>
      </c>
      <c r="CH87">
        <v>1.9692278329299668E-2</v>
      </c>
      <c r="CI87">
        <v>1.6756679268702387E-2</v>
      </c>
      <c r="CJ87">
        <v>1.8469353183562739E-2</v>
      </c>
      <c r="CK87">
        <v>2.0706213108496664E-2</v>
      </c>
      <c r="CL87">
        <v>2.205740228818533E-2</v>
      </c>
      <c r="CM87">
        <v>2.3632223397439357E-2</v>
      </c>
      <c r="CN87">
        <v>2.2823394354771362E-2</v>
      </c>
      <c r="CQ87">
        <v>3.4970030433764121E-3</v>
      </c>
      <c r="CR87">
        <v>5.1140489594836865E-3</v>
      </c>
      <c r="CS87">
        <v>6.3258711726841103E-3</v>
      </c>
      <c r="CT87">
        <v>6.2313259246080735E-3</v>
      </c>
      <c r="CU87">
        <v>3.4257815108128986E-3</v>
      </c>
      <c r="CV87">
        <v>5.3283595627467194E-3</v>
      </c>
      <c r="CW87">
        <v>7.4355703058024917E-3</v>
      </c>
      <c r="CX87">
        <v>8.4548344818991296E-3</v>
      </c>
      <c r="CY87">
        <v>1.0517385263431165E-2</v>
      </c>
      <c r="CZ87">
        <v>9.6495460557295427E-3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D8631-EF65-4F3E-87F8-3ACCF82B94EF}">
  <dimension ref="A1:AV144"/>
  <sheetViews>
    <sheetView workbookViewId="0">
      <selection activeCell="F21" sqref="F21"/>
    </sheetView>
  </sheetViews>
  <sheetFormatPr defaultRowHeight="15" x14ac:dyDescent="0.25"/>
  <cols>
    <col min="2" max="2" width="28.140625" bestFit="1" customWidth="1"/>
    <col min="3" max="3" width="20.42578125" bestFit="1" customWidth="1"/>
    <col min="4" max="4" width="21" bestFit="1" customWidth="1"/>
    <col min="6" max="6" width="28.140625" bestFit="1" customWidth="1"/>
    <col min="7" max="7" width="12" bestFit="1" customWidth="1"/>
  </cols>
  <sheetData>
    <row r="1" spans="1:48" x14ac:dyDescent="0.25">
      <c r="A1" t="s">
        <v>154</v>
      </c>
      <c r="B1" t="s">
        <v>156</v>
      </c>
      <c r="C1" t="s">
        <v>157</v>
      </c>
      <c r="D1" t="s">
        <v>158</v>
      </c>
      <c r="F1" t="s">
        <v>161</v>
      </c>
      <c r="G1" t="s">
        <v>160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cm="1">
        <f t="array" aca="1" ref="AC1" ca="1">AC1:AS430</f>
        <v>0</v>
      </c>
      <c r="AD1">
        <v>1</v>
      </c>
      <c r="AE1">
        <v>2</v>
      </c>
      <c r="AF1">
        <v>3</v>
      </c>
      <c r="AG1">
        <v>4</v>
      </c>
      <c r="AH1">
        <v>5</v>
      </c>
      <c r="AI1">
        <v>6</v>
      </c>
      <c r="AJ1">
        <v>7</v>
      </c>
      <c r="AK1">
        <v>8</v>
      </c>
      <c r="AL1">
        <v>9</v>
      </c>
      <c r="AM1">
        <v>10</v>
      </c>
      <c r="AN1">
        <v>11</v>
      </c>
      <c r="AO1">
        <v>12</v>
      </c>
      <c r="AP1">
        <v>13</v>
      </c>
      <c r="AQ1">
        <v>14</v>
      </c>
      <c r="AR1">
        <v>15</v>
      </c>
      <c r="AS1">
        <v>16</v>
      </c>
      <c r="AT1">
        <v>17</v>
      </c>
      <c r="AU1">
        <v>18</v>
      </c>
      <c r="AV1">
        <v>19</v>
      </c>
    </row>
    <row r="2" spans="1:48" x14ac:dyDescent="0.25">
      <c r="A2">
        <v>0</v>
      </c>
      <c r="B2" s="6">
        <v>8.7899401413467096E-2</v>
      </c>
      <c r="C2" s="6"/>
      <c r="D2" s="6"/>
      <c r="F2" s="6">
        <v>6.0801954000834227E-2</v>
      </c>
      <c r="G2" s="6">
        <f>(I2-H2)/H2</f>
        <v>0.16400877400995975</v>
      </c>
      <c r="H2">
        <v>67.471999999999994</v>
      </c>
      <c r="I2">
        <v>78.537999999999997</v>
      </c>
      <c r="J2">
        <v>78.816999999999993</v>
      </c>
      <c r="K2">
        <v>79.091999999999999</v>
      </c>
      <c r="L2">
        <v>78.700999999999993</v>
      </c>
      <c r="M2">
        <v>77.662999999999997</v>
      </c>
      <c r="N2">
        <v>79.111999999999995</v>
      </c>
      <c r="O2">
        <v>82.278999999999996</v>
      </c>
      <c r="P2">
        <v>85.236999999999995</v>
      </c>
      <c r="Q2">
        <v>85.963999999999999</v>
      </c>
      <c r="R2">
        <v>88.7</v>
      </c>
      <c r="S2">
        <v>92.668999999999997</v>
      </c>
      <c r="T2">
        <v>87.528000000000006</v>
      </c>
      <c r="U2">
        <v>85.774000000000001</v>
      </c>
      <c r="V2">
        <v>91.912999999999997</v>
      </c>
      <c r="W2">
        <v>90.888000000000005</v>
      </c>
      <c r="X2">
        <v>87.944000000000003</v>
      </c>
      <c r="Y2">
        <v>87.836500000000001</v>
      </c>
      <c r="Z2">
        <v>88.454999999999998</v>
      </c>
      <c r="AA2">
        <v>89.397999999999996</v>
      </c>
      <c r="AB2">
        <v>90.372</v>
      </c>
      <c r="AC2">
        <f>($AB2-H2)/H2</f>
        <v>0.33940004742708096</v>
      </c>
      <c r="AD2">
        <f t="shared" ref="AD2:AV10" si="0">($AB2-I2)/I2</f>
        <v>0.15067865237210018</v>
      </c>
      <c r="AE2">
        <f t="shared" si="0"/>
        <v>0.14660542776304614</v>
      </c>
      <c r="AF2">
        <f t="shared" si="0"/>
        <v>0.14261872250037932</v>
      </c>
      <c r="AG2">
        <f t="shared" si="0"/>
        <v>0.14829544732595529</v>
      </c>
      <c r="AH2">
        <f t="shared" si="0"/>
        <v>0.16364291876440523</v>
      </c>
      <c r="AI2">
        <f t="shared" si="0"/>
        <v>0.14232986146223084</v>
      </c>
      <c r="AJ2">
        <f t="shared" si="0"/>
        <v>9.8360456495582158E-2</v>
      </c>
      <c r="AK2">
        <f t="shared" si="0"/>
        <v>6.0243790842005297E-2</v>
      </c>
      <c r="AL2">
        <f t="shared" si="0"/>
        <v>5.127727886091854E-2</v>
      </c>
      <c r="AM2">
        <f t="shared" si="0"/>
        <v>1.8850056369785761E-2</v>
      </c>
      <c r="AN2">
        <f t="shared" si="0"/>
        <v>-2.4787145647411725E-2</v>
      </c>
      <c r="AO2">
        <f t="shared" si="0"/>
        <v>3.249245955579922E-2</v>
      </c>
      <c r="AP2">
        <f t="shared" si="0"/>
        <v>5.360598782847948E-2</v>
      </c>
      <c r="AQ2">
        <f t="shared" si="0"/>
        <v>-1.6765854666913244E-2</v>
      </c>
      <c r="AR2">
        <f t="shared" si="0"/>
        <v>-5.6773171375759761E-3</v>
      </c>
      <c r="AS2">
        <f t="shared" si="0"/>
        <v>2.7608478122441521E-2</v>
      </c>
      <c r="AT2">
        <f t="shared" si="0"/>
        <v>2.8866131961086779E-2</v>
      </c>
      <c r="AU2">
        <f t="shared" si="0"/>
        <v>2.1672036628794321E-2</v>
      </c>
      <c r="AV2">
        <f t="shared" si="0"/>
        <v>1.0895098324347343E-2</v>
      </c>
    </row>
    <row r="3" spans="1:48" x14ac:dyDescent="0.25">
      <c r="A3">
        <v>1</v>
      </c>
      <c r="B3" s="6">
        <v>2.4344135203561389E-2</v>
      </c>
      <c r="C3" s="6"/>
      <c r="D3" s="6"/>
      <c r="G3" s="6">
        <f t="shared" ref="G3:G66" si="1">(I3-H3)/H3</f>
        <v>9.9753799134045845E-4</v>
      </c>
      <c r="H3">
        <v>47.116</v>
      </c>
      <c r="I3">
        <v>47.162999999999997</v>
      </c>
      <c r="J3">
        <v>46.018000000000001</v>
      </c>
      <c r="K3">
        <v>46.835000000000001</v>
      </c>
      <c r="L3">
        <v>48.783999999999999</v>
      </c>
      <c r="M3">
        <v>49.264000000000003</v>
      </c>
      <c r="N3">
        <v>49.354999999999997</v>
      </c>
      <c r="O3">
        <v>48.509</v>
      </c>
      <c r="P3">
        <v>48.548000000000002</v>
      </c>
      <c r="Q3">
        <v>47.061</v>
      </c>
      <c r="R3">
        <v>46.241</v>
      </c>
      <c r="S3">
        <v>45.572000000000003</v>
      </c>
      <c r="T3">
        <v>45.177999999999997</v>
      </c>
      <c r="U3">
        <v>44.87</v>
      </c>
      <c r="V3">
        <v>45.484999999999999</v>
      </c>
      <c r="W3">
        <v>45.581000000000003</v>
      </c>
      <c r="X3">
        <v>43.9</v>
      </c>
      <c r="Y3">
        <v>43.966000000000001</v>
      </c>
      <c r="Z3">
        <v>43.52</v>
      </c>
      <c r="AA3">
        <v>42.238999999999997</v>
      </c>
      <c r="AB3">
        <v>41.017000000000003</v>
      </c>
      <c r="AC3">
        <f t="shared" ref="AC3:AC66" si="2">($AB3-H3)/H3</f>
        <v>-0.12944647253586886</v>
      </c>
      <c r="AD3">
        <f t="shared" si="0"/>
        <v>-0.13031401734410436</v>
      </c>
      <c r="AE3">
        <f t="shared" si="0"/>
        <v>-0.108674866356643</v>
      </c>
      <c r="AF3">
        <f t="shared" si="0"/>
        <v>-0.12422333724778473</v>
      </c>
      <c r="AG3">
        <f t="shared" si="0"/>
        <v>-0.15921203673335513</v>
      </c>
      <c r="AH3">
        <f t="shared" si="0"/>
        <v>-0.1674041896719714</v>
      </c>
      <c r="AI3">
        <f t="shared" si="0"/>
        <v>-0.16893931719177377</v>
      </c>
      <c r="AJ3">
        <f t="shared" si="0"/>
        <v>-0.15444556680203667</v>
      </c>
      <c r="AK3">
        <f t="shared" si="0"/>
        <v>-0.15512482491554747</v>
      </c>
      <c r="AL3">
        <f t="shared" si="0"/>
        <v>-0.12842906015596772</v>
      </c>
      <c r="AM3">
        <f t="shared" si="0"/>
        <v>-0.11297333535174404</v>
      </c>
      <c r="AN3">
        <f t="shared" si="0"/>
        <v>-9.9951724743263401E-2</v>
      </c>
      <c r="AO3">
        <f t="shared" si="0"/>
        <v>-9.2102350701668834E-2</v>
      </c>
      <c r="AP3">
        <f t="shared" si="0"/>
        <v>-8.5870291954535202E-2</v>
      </c>
      <c r="AQ3">
        <f t="shared" si="0"/>
        <v>-9.8230185775530318E-2</v>
      </c>
      <c r="AR3">
        <f t="shared" si="0"/>
        <v>-0.10012943989820319</v>
      </c>
      <c r="AS3">
        <f t="shared" si="0"/>
        <v>-6.5671981776765281E-2</v>
      </c>
      <c r="AT3">
        <f t="shared" si="0"/>
        <v>-6.7074557612700675E-2</v>
      </c>
      <c r="AU3">
        <f t="shared" si="0"/>
        <v>-5.7513786764705879E-2</v>
      </c>
      <c r="AV3">
        <f t="shared" si="0"/>
        <v>-2.8930609152678668E-2</v>
      </c>
    </row>
    <row r="4" spans="1:48" x14ac:dyDescent="0.25">
      <c r="A4">
        <v>2</v>
      </c>
      <c r="B4" s="6">
        <v>1.6962638517226965E-2</v>
      </c>
      <c r="C4" s="6"/>
      <c r="D4" s="6"/>
      <c r="G4" s="6">
        <f t="shared" si="1"/>
        <v>0.24369637828279508</v>
      </c>
      <c r="H4">
        <v>30.538</v>
      </c>
      <c r="I4">
        <v>37.979999999999997</v>
      </c>
      <c r="J4">
        <v>38.945999999999998</v>
      </c>
      <c r="K4">
        <v>40.110999999999997</v>
      </c>
      <c r="L4">
        <v>37.834000000000003</v>
      </c>
      <c r="M4">
        <v>39.770000000000003</v>
      </c>
      <c r="N4">
        <v>39.326999999999998</v>
      </c>
      <c r="O4">
        <v>39.170999999999999</v>
      </c>
      <c r="P4">
        <v>38.654000000000003</v>
      </c>
      <c r="Q4">
        <v>37.475000000000001</v>
      </c>
      <c r="R4">
        <v>38.51</v>
      </c>
      <c r="S4">
        <v>38.770000000000003</v>
      </c>
      <c r="T4">
        <v>39.481999999999999</v>
      </c>
      <c r="U4">
        <v>41.021999999999998</v>
      </c>
      <c r="V4">
        <v>42.997</v>
      </c>
      <c r="W4">
        <v>42.652999999999999</v>
      </c>
      <c r="X4">
        <v>42.692</v>
      </c>
      <c r="Y4">
        <v>43.808</v>
      </c>
      <c r="Z4">
        <v>43.045000000000002</v>
      </c>
      <c r="AA4">
        <v>43.024999999999999</v>
      </c>
      <c r="AB4">
        <v>42.209000000000003</v>
      </c>
      <c r="AC4">
        <f t="shared" si="2"/>
        <v>0.38217957954024501</v>
      </c>
      <c r="AD4">
        <f t="shared" si="0"/>
        <v>0.11134807793575584</v>
      </c>
      <c r="AE4">
        <f t="shared" si="0"/>
        <v>8.3782673445283354E-2</v>
      </c>
      <c r="AF4">
        <f t="shared" si="0"/>
        <v>5.2304854030066718E-2</v>
      </c>
      <c r="AG4">
        <f t="shared" si="0"/>
        <v>0.11563672886821377</v>
      </c>
      <c r="AH4">
        <f t="shared" si="0"/>
        <v>6.1327633894895643E-2</v>
      </c>
      <c r="AI4">
        <f t="shared" si="0"/>
        <v>7.3282986243547815E-2</v>
      </c>
      <c r="AJ4">
        <f t="shared" si="0"/>
        <v>7.7557376630670749E-2</v>
      </c>
      <c r="AK4">
        <f t="shared" si="0"/>
        <v>9.1969783204842948E-2</v>
      </c>
      <c r="AL4">
        <f t="shared" si="0"/>
        <v>0.12632421614409611</v>
      </c>
      <c r="AM4">
        <f t="shared" si="0"/>
        <v>9.6052973253700477E-2</v>
      </c>
      <c r="AN4">
        <f t="shared" si="0"/>
        <v>8.8702605107041518E-2</v>
      </c>
      <c r="AO4">
        <f t="shared" si="0"/>
        <v>6.9069449369332958E-2</v>
      </c>
      <c r="AP4">
        <f t="shared" si="0"/>
        <v>2.893569304275766E-2</v>
      </c>
      <c r="AQ4">
        <f t="shared" si="0"/>
        <v>-1.8326860013489238E-2</v>
      </c>
      <c r="AR4">
        <f t="shared" si="0"/>
        <v>-1.0409584319977388E-2</v>
      </c>
      <c r="AS4">
        <f t="shared" si="0"/>
        <v>-1.1313595052937248E-2</v>
      </c>
      <c r="AT4">
        <f t="shared" si="0"/>
        <v>-3.6500182615047401E-2</v>
      </c>
      <c r="AU4">
        <f t="shared" si="0"/>
        <v>-1.9421535602276652E-2</v>
      </c>
      <c r="AV4">
        <f t="shared" si="0"/>
        <v>-1.8965717606042893E-2</v>
      </c>
    </row>
    <row r="5" spans="1:48" x14ac:dyDescent="0.25">
      <c r="A5">
        <v>3</v>
      </c>
      <c r="B5" s="6">
        <v>1.3084783955306177E-2</v>
      </c>
      <c r="C5" s="6"/>
      <c r="D5" s="6"/>
      <c r="G5" s="6">
        <f t="shared" si="1"/>
        <v>8.5636840223995015E-4</v>
      </c>
      <c r="H5">
        <v>13.428800000000001</v>
      </c>
      <c r="I5">
        <v>13.440300000000001</v>
      </c>
      <c r="J5">
        <v>13.0878</v>
      </c>
      <c r="K5">
        <v>13.14</v>
      </c>
      <c r="L5">
        <v>12.957700000000001</v>
      </c>
      <c r="M5">
        <v>13.2348</v>
      </c>
      <c r="N5">
        <v>13.2613</v>
      </c>
      <c r="O5">
        <v>13.4015</v>
      </c>
      <c r="P5">
        <v>13.39</v>
      </c>
      <c r="Q5">
        <v>13.544499999999999</v>
      </c>
      <c r="R5">
        <v>13.396000000000001</v>
      </c>
      <c r="S5">
        <v>13.558299999999999</v>
      </c>
      <c r="T5">
        <v>13.6068</v>
      </c>
      <c r="U5">
        <v>13.35</v>
      </c>
      <c r="V5">
        <v>12.9308</v>
      </c>
      <c r="W5">
        <v>12.972200000000001</v>
      </c>
      <c r="X5">
        <v>13.013299999999999</v>
      </c>
      <c r="Y5">
        <v>13.3088</v>
      </c>
      <c r="Z5">
        <v>13.3605</v>
      </c>
      <c r="AA5">
        <v>13.2425</v>
      </c>
      <c r="AB5">
        <v>13.3413</v>
      </c>
      <c r="AC5">
        <f t="shared" si="2"/>
        <v>-6.5158465387823447E-3</v>
      </c>
      <c r="AD5">
        <f t="shared" si="0"/>
        <v>-7.3659070110042328E-3</v>
      </c>
      <c r="AE5">
        <f t="shared" si="0"/>
        <v>1.9369183514418062E-2</v>
      </c>
      <c r="AF5">
        <f t="shared" si="0"/>
        <v>1.5319634703196331E-2</v>
      </c>
      <c r="AG5">
        <f t="shared" si="0"/>
        <v>2.9604019231808075E-2</v>
      </c>
      <c r="AH5">
        <f t="shared" si="0"/>
        <v>8.0469670867712763E-3</v>
      </c>
      <c r="AI5">
        <f t="shared" si="0"/>
        <v>6.0325910732733643E-3</v>
      </c>
      <c r="AJ5">
        <f t="shared" si="0"/>
        <v>-4.4920344737529403E-3</v>
      </c>
      <c r="AK5">
        <f t="shared" si="0"/>
        <v>-3.6370425690814179E-3</v>
      </c>
      <c r="AL5">
        <f t="shared" si="0"/>
        <v>-1.5002399497951121E-2</v>
      </c>
      <c r="AM5">
        <f t="shared" si="0"/>
        <v>-4.0833084502836974E-3</v>
      </c>
      <c r="AN5">
        <f t="shared" si="0"/>
        <v>-1.6004956373586569E-2</v>
      </c>
      <c r="AO5">
        <f t="shared" si="0"/>
        <v>-1.9512302672193272E-2</v>
      </c>
      <c r="AP5">
        <f t="shared" si="0"/>
        <v>-6.5168539325837188E-4</v>
      </c>
      <c r="AQ5">
        <f t="shared" si="0"/>
        <v>3.174590899248312E-2</v>
      </c>
      <c r="AR5">
        <f t="shared" si="0"/>
        <v>2.8453153667072625E-2</v>
      </c>
      <c r="AS5">
        <f t="shared" si="0"/>
        <v>2.5204982594730099E-2</v>
      </c>
      <c r="AT5">
        <f t="shared" si="0"/>
        <v>2.4419932676124551E-3</v>
      </c>
      <c r="AU5">
        <f t="shared" si="0"/>
        <v>-1.4370719658695155E-3</v>
      </c>
      <c r="AV5">
        <f t="shared" si="0"/>
        <v>7.4608268831414509E-3</v>
      </c>
    </row>
    <row r="6" spans="1:48" x14ac:dyDescent="0.25">
      <c r="A6">
        <v>4</v>
      </c>
      <c r="B6" s="6">
        <v>1.1896471276527291E-2</v>
      </c>
      <c r="C6" s="6"/>
      <c r="D6" s="6"/>
      <c r="G6" s="6">
        <f t="shared" si="1"/>
        <v>2.0595625489142007E-4</v>
      </c>
      <c r="H6">
        <v>12.138500000000001</v>
      </c>
      <c r="I6">
        <v>12.141</v>
      </c>
      <c r="J6">
        <v>12.6835</v>
      </c>
      <c r="K6">
        <v>12.7203</v>
      </c>
      <c r="L6">
        <v>12.75</v>
      </c>
      <c r="M6">
        <v>12.773</v>
      </c>
      <c r="N6">
        <v>12.628299999999999</v>
      </c>
      <c r="O6">
        <v>13.1477</v>
      </c>
      <c r="P6">
        <v>13.374499999999999</v>
      </c>
      <c r="Q6">
        <v>13.821</v>
      </c>
      <c r="R6">
        <v>14.346500000000001</v>
      </c>
      <c r="S6">
        <v>13.015499999999999</v>
      </c>
      <c r="T6">
        <v>12.6225</v>
      </c>
      <c r="U6">
        <v>11.913</v>
      </c>
      <c r="V6">
        <v>12.715</v>
      </c>
      <c r="W6">
        <v>12.3118</v>
      </c>
      <c r="X6">
        <v>12.1645</v>
      </c>
      <c r="Y6">
        <v>12.872299999999999</v>
      </c>
      <c r="Z6">
        <v>12.991</v>
      </c>
      <c r="AA6">
        <v>12.5145</v>
      </c>
      <c r="AB6">
        <v>12.4635</v>
      </c>
      <c r="AC6">
        <f t="shared" si="2"/>
        <v>2.6774313135889877E-2</v>
      </c>
      <c r="AD6">
        <f t="shared" si="0"/>
        <v>2.656288608846057E-2</v>
      </c>
      <c r="AE6">
        <f t="shared" si="0"/>
        <v>-1.7345369968857226E-2</v>
      </c>
      <c r="AF6">
        <f t="shared" si="0"/>
        <v>-2.0188203108417267E-2</v>
      </c>
      <c r="AG6">
        <f t="shared" si="0"/>
        <v>-2.2470588235294135E-2</v>
      </c>
      <c r="AH6">
        <f t="shared" si="0"/>
        <v>-2.4230799342362788E-2</v>
      </c>
      <c r="AI6">
        <f t="shared" si="0"/>
        <v>-1.305005424324728E-2</v>
      </c>
      <c r="AJ6">
        <f t="shared" si="0"/>
        <v>-5.2039520220266706E-2</v>
      </c>
      <c r="AK6">
        <f t="shared" si="0"/>
        <v>-6.8114695876481335E-2</v>
      </c>
      <c r="AL6">
        <f t="shared" si="0"/>
        <v>-9.8220099848057296E-2</v>
      </c>
      <c r="AM6">
        <f t="shared" si="0"/>
        <v>-0.13125152476213717</v>
      </c>
      <c r="AN6">
        <f t="shared" si="0"/>
        <v>-4.2410971533940273E-2</v>
      </c>
      <c r="AO6">
        <f t="shared" si="0"/>
        <v>-1.2596553773024415E-2</v>
      </c>
      <c r="AP6">
        <f t="shared" si="0"/>
        <v>4.6210022664316251E-2</v>
      </c>
      <c r="AQ6">
        <f t="shared" si="0"/>
        <v>-1.9779787652379085E-2</v>
      </c>
      <c r="AR6">
        <f t="shared" si="0"/>
        <v>1.2321512695137994E-2</v>
      </c>
      <c r="AS6">
        <f t="shared" si="0"/>
        <v>2.457971967610666E-2</v>
      </c>
      <c r="AT6">
        <f t="shared" si="0"/>
        <v>-3.1758116265158474E-2</v>
      </c>
      <c r="AU6">
        <f t="shared" si="0"/>
        <v>-4.0605034254483863E-2</v>
      </c>
      <c r="AV6">
        <f t="shared" si="0"/>
        <v>-4.0752726836869356E-3</v>
      </c>
    </row>
    <row r="7" spans="1:48" x14ac:dyDescent="0.25">
      <c r="A7" s="32">
        <v>5</v>
      </c>
      <c r="B7" s="6">
        <v>1.1636645351095041E-2</v>
      </c>
      <c r="C7" s="33"/>
      <c r="D7" s="33"/>
      <c r="G7" s="6">
        <f t="shared" si="1"/>
        <v>6.6936373666789242E-2</v>
      </c>
      <c r="H7">
        <v>5.4379999999999997</v>
      </c>
      <c r="I7">
        <v>5.8019999999999996</v>
      </c>
      <c r="J7">
        <v>5.7008000000000001</v>
      </c>
      <c r="K7">
        <v>5.8156999999999996</v>
      </c>
      <c r="L7">
        <v>6.0354999999999999</v>
      </c>
      <c r="M7">
        <v>6.1624999999999996</v>
      </c>
      <c r="N7">
        <v>6.0960000000000001</v>
      </c>
      <c r="O7">
        <v>6.2270000000000003</v>
      </c>
      <c r="P7">
        <v>6.0377999999999998</v>
      </c>
      <c r="Q7">
        <v>6.0537999999999998</v>
      </c>
      <c r="R7">
        <v>6.1482999999999999</v>
      </c>
      <c r="S7">
        <v>6.1645000000000003</v>
      </c>
      <c r="T7">
        <v>6.1515000000000004</v>
      </c>
      <c r="U7">
        <v>6.05</v>
      </c>
      <c r="V7">
        <v>5.8052999999999999</v>
      </c>
      <c r="W7">
        <v>5.9135</v>
      </c>
      <c r="X7">
        <v>5.8913000000000002</v>
      </c>
      <c r="Y7">
        <v>6.0540000000000003</v>
      </c>
      <c r="Z7">
        <v>6.0460000000000003</v>
      </c>
      <c r="AA7">
        <v>6.0294999999999996</v>
      </c>
      <c r="AB7">
        <v>6.1333000000000002</v>
      </c>
      <c r="AC7">
        <f t="shared" si="2"/>
        <v>0.12785950717175443</v>
      </c>
      <c r="AD7">
        <f t="shared" si="0"/>
        <v>5.7100999655291383E-2</v>
      </c>
      <c r="AE7">
        <f t="shared" si="0"/>
        <v>7.5866545046309311E-2</v>
      </c>
      <c r="AF7">
        <f t="shared" si="0"/>
        <v>5.4610794917206967E-2</v>
      </c>
      <c r="AG7">
        <f t="shared" si="0"/>
        <v>1.6204125590257697E-2</v>
      </c>
      <c r="AH7">
        <f t="shared" si="0"/>
        <v>-4.7383367139958539E-3</v>
      </c>
      <c r="AI7">
        <f t="shared" si="0"/>
        <v>6.1187664041994928E-3</v>
      </c>
      <c r="AJ7">
        <f t="shared" si="0"/>
        <v>-1.5047374337562248E-2</v>
      </c>
      <c r="AK7">
        <f t="shared" si="0"/>
        <v>1.5817019444168468E-2</v>
      </c>
      <c r="AL7">
        <f t="shared" si="0"/>
        <v>1.3132247513958233E-2</v>
      </c>
      <c r="AM7">
        <f t="shared" si="0"/>
        <v>-2.439698778524093E-3</v>
      </c>
      <c r="AN7">
        <f t="shared" si="0"/>
        <v>-5.0612377321761883E-3</v>
      </c>
      <c r="AO7">
        <f t="shared" si="0"/>
        <v>-2.9586279769162342E-3</v>
      </c>
      <c r="AP7">
        <f t="shared" si="0"/>
        <v>1.3768595041322376E-2</v>
      </c>
      <c r="AQ7">
        <f t="shared" si="0"/>
        <v>5.6500094741012571E-2</v>
      </c>
      <c r="AR7">
        <f t="shared" si="0"/>
        <v>3.7169189143485284E-2</v>
      </c>
      <c r="AS7">
        <f t="shared" si="0"/>
        <v>4.1077521090421468E-2</v>
      </c>
      <c r="AT7">
        <f t="shared" si="0"/>
        <v>1.3098777667657734E-2</v>
      </c>
      <c r="AU7">
        <f t="shared" si="0"/>
        <v>1.4439298709890825E-2</v>
      </c>
      <c r="AV7">
        <f t="shared" si="0"/>
        <v>1.7215357824031937E-2</v>
      </c>
    </row>
    <row r="8" spans="1:48" x14ac:dyDescent="0.25">
      <c r="A8">
        <v>6</v>
      </c>
      <c r="B8" s="6">
        <v>1.1481296455577812E-2</v>
      </c>
      <c r="C8" s="6"/>
      <c r="D8" s="6"/>
      <c r="G8" s="6">
        <f t="shared" si="1"/>
        <v>5.269822715760767E-2</v>
      </c>
      <c r="H8">
        <v>5.133</v>
      </c>
      <c r="I8">
        <v>5.4035000000000002</v>
      </c>
      <c r="J8">
        <v>5.3156999999999996</v>
      </c>
      <c r="K8">
        <v>5.3544999999999998</v>
      </c>
      <c r="L8">
        <v>5.2495000000000003</v>
      </c>
      <c r="M8">
        <v>5.2903000000000002</v>
      </c>
      <c r="N8">
        <v>5.2839999999999998</v>
      </c>
      <c r="O8">
        <v>5.3520000000000003</v>
      </c>
      <c r="P8">
        <v>5.4013</v>
      </c>
      <c r="Q8">
        <v>5.3733000000000004</v>
      </c>
      <c r="R8">
        <v>5.4240000000000004</v>
      </c>
      <c r="S8">
        <v>5.3535000000000004</v>
      </c>
      <c r="T8">
        <v>5.2678000000000003</v>
      </c>
      <c r="U8">
        <v>4.9104999999999999</v>
      </c>
      <c r="V8">
        <v>5.0178000000000003</v>
      </c>
      <c r="W8">
        <v>4.9420000000000002</v>
      </c>
      <c r="X8">
        <v>4.6665000000000001</v>
      </c>
      <c r="Y8">
        <v>4.6935000000000002</v>
      </c>
      <c r="Z8">
        <v>4.7314999999999996</v>
      </c>
      <c r="AA8">
        <v>4.7998000000000003</v>
      </c>
      <c r="AB8">
        <v>4.7873000000000001</v>
      </c>
      <c r="AC8">
        <f t="shared" si="2"/>
        <v>-6.7348529125267856E-2</v>
      </c>
      <c r="AD8">
        <f t="shared" si="0"/>
        <v>-0.11403719811233461</v>
      </c>
      <c r="AE8">
        <f t="shared" si="0"/>
        <v>-9.9403653328818328E-2</v>
      </c>
      <c r="AF8">
        <f t="shared" si="0"/>
        <v>-0.10592959193201974</v>
      </c>
      <c r="AG8">
        <f t="shared" si="0"/>
        <v>-8.8046480617201661E-2</v>
      </c>
      <c r="AH8">
        <f t="shared" si="0"/>
        <v>-9.5079674120560287E-2</v>
      </c>
      <c r="AI8">
        <f t="shared" si="0"/>
        <v>-9.4000757002270952E-2</v>
      </c>
      <c r="AJ8">
        <f t="shared" si="0"/>
        <v>-0.10551195814648733</v>
      </c>
      <c r="AK8">
        <f t="shared" si="0"/>
        <v>-0.11367633717808673</v>
      </c>
      <c r="AL8">
        <f t="shared" si="0"/>
        <v>-0.10905774849719917</v>
      </c>
      <c r="AM8">
        <f t="shared" si="0"/>
        <v>-0.11738569321533927</v>
      </c>
      <c r="AN8">
        <f t="shared" si="0"/>
        <v>-0.10576258522461945</v>
      </c>
      <c r="AO8">
        <f t="shared" si="0"/>
        <v>-9.1214548767986653E-2</v>
      </c>
      <c r="AP8">
        <f t="shared" si="0"/>
        <v>-2.5089094796863814E-2</v>
      </c>
      <c r="AQ8">
        <f t="shared" si="0"/>
        <v>-4.593646618039781E-2</v>
      </c>
      <c r="AR8">
        <f t="shared" si="0"/>
        <v>-3.1303116147308796E-2</v>
      </c>
      <c r="AS8">
        <f t="shared" si="0"/>
        <v>2.5886638808528879E-2</v>
      </c>
      <c r="AT8">
        <f t="shared" si="0"/>
        <v>1.9985085756897811E-2</v>
      </c>
      <c r="AU8">
        <f t="shared" si="0"/>
        <v>1.179330022191705E-2</v>
      </c>
      <c r="AV8">
        <f t="shared" si="0"/>
        <v>-2.6042751781324589E-3</v>
      </c>
    </row>
    <row r="9" spans="1:48" x14ac:dyDescent="0.25">
      <c r="A9">
        <v>7</v>
      </c>
      <c r="B9" s="6">
        <v>1.3745571278231805E-2</v>
      </c>
      <c r="C9" s="6"/>
      <c r="D9" s="6"/>
      <c r="G9" s="6">
        <f t="shared" si="1"/>
        <v>0.2981348128910401</v>
      </c>
      <c r="H9">
        <v>1.6941999999999999</v>
      </c>
      <c r="I9">
        <v>2.1993</v>
      </c>
      <c r="J9">
        <v>2.0910000000000002</v>
      </c>
      <c r="K9">
        <v>2.1547999999999998</v>
      </c>
      <c r="L9">
        <v>2.2907999999999999</v>
      </c>
      <c r="M9">
        <v>2.3098000000000001</v>
      </c>
      <c r="N9">
        <v>2.3340000000000001</v>
      </c>
      <c r="O9">
        <v>2.3245</v>
      </c>
      <c r="P9">
        <v>2.3412999999999999</v>
      </c>
      <c r="Q9">
        <v>2.3492999999999999</v>
      </c>
      <c r="R9">
        <v>2.3540000000000001</v>
      </c>
      <c r="S9">
        <v>2.3527999999999998</v>
      </c>
      <c r="T9">
        <v>2.3313000000000001</v>
      </c>
      <c r="U9">
        <v>2.3050000000000002</v>
      </c>
      <c r="V9">
        <v>2.1909999999999998</v>
      </c>
      <c r="W9">
        <v>2.2113</v>
      </c>
      <c r="X9">
        <v>2.2970000000000002</v>
      </c>
      <c r="Y9">
        <v>2.3348</v>
      </c>
      <c r="Z9">
        <v>2.3767999999999998</v>
      </c>
      <c r="AA9">
        <v>2.3370000000000002</v>
      </c>
      <c r="AB9">
        <v>2.2955000000000001</v>
      </c>
      <c r="AC9">
        <f t="shared" si="2"/>
        <v>0.35491677487899903</v>
      </c>
      <c r="AD9">
        <f t="shared" si="0"/>
        <v>4.3741190378756907E-2</v>
      </c>
      <c r="AE9">
        <f t="shared" si="0"/>
        <v>9.7800095648015242E-2</v>
      </c>
      <c r="AF9">
        <f t="shared" si="0"/>
        <v>6.5296083163170732E-2</v>
      </c>
      <c r="AG9">
        <f t="shared" si="0"/>
        <v>2.0516850008731225E-3</v>
      </c>
      <c r="AH9">
        <f t="shared" si="0"/>
        <v>-6.1910122088492418E-3</v>
      </c>
      <c r="AI9">
        <f t="shared" si="0"/>
        <v>-1.6495287060839751E-2</v>
      </c>
      <c r="AJ9">
        <f t="shared" si="0"/>
        <v>-1.2475801247580088E-2</v>
      </c>
      <c r="AK9">
        <f t="shared" si="0"/>
        <v>-1.9561781916029489E-2</v>
      </c>
      <c r="AL9">
        <f t="shared" si="0"/>
        <v>-2.2900438428467989E-2</v>
      </c>
      <c r="AM9">
        <f t="shared" si="0"/>
        <v>-2.4851316907391671E-2</v>
      </c>
      <c r="AN9">
        <f t="shared" si="0"/>
        <v>-2.4353961237674127E-2</v>
      </c>
      <c r="AO9">
        <f t="shared" si="0"/>
        <v>-1.5356239008278665E-2</v>
      </c>
      <c r="AP9">
        <f t="shared" si="0"/>
        <v>-4.121475054229962E-3</v>
      </c>
      <c r="AQ9">
        <f t="shared" si="0"/>
        <v>4.7695116385212351E-2</v>
      </c>
      <c r="AR9">
        <f t="shared" si="0"/>
        <v>3.8077149188260322E-2</v>
      </c>
      <c r="AS9">
        <f t="shared" si="0"/>
        <v>-6.5302568567699468E-4</v>
      </c>
      <c r="AT9">
        <f t="shared" si="0"/>
        <v>-1.6832276854548522E-2</v>
      </c>
      <c r="AU9">
        <f t="shared" si="0"/>
        <v>-3.4205654661729937E-2</v>
      </c>
      <c r="AV9">
        <f t="shared" si="0"/>
        <v>-1.7757809157038978E-2</v>
      </c>
    </row>
    <row r="10" spans="1:48" x14ac:dyDescent="0.25">
      <c r="A10">
        <v>8</v>
      </c>
      <c r="B10" s="6">
        <v>1.2944815525905644E-2</v>
      </c>
      <c r="C10" s="6"/>
      <c r="D10" s="6"/>
      <c r="G10" s="6">
        <f t="shared" si="1"/>
        <v>5.594639865996659E-2</v>
      </c>
      <c r="H10">
        <v>1.4924999999999999</v>
      </c>
      <c r="I10">
        <v>1.5760000000000001</v>
      </c>
      <c r="J10">
        <v>1.5745</v>
      </c>
      <c r="K10">
        <v>1.5649999999999999</v>
      </c>
      <c r="L10">
        <v>1.5287999999999999</v>
      </c>
      <c r="M10">
        <v>1.5525</v>
      </c>
      <c r="N10">
        <v>1.5565</v>
      </c>
      <c r="O10">
        <v>1.5629999999999999</v>
      </c>
      <c r="P10">
        <v>1.5727</v>
      </c>
      <c r="Q10">
        <v>1.5485</v>
      </c>
      <c r="R10">
        <v>1.5383</v>
      </c>
      <c r="S10">
        <v>1.5508</v>
      </c>
      <c r="T10">
        <v>1.5498000000000001</v>
      </c>
      <c r="U10">
        <v>1.5407999999999999</v>
      </c>
      <c r="V10">
        <v>1.5335000000000001</v>
      </c>
      <c r="W10">
        <v>1.5787</v>
      </c>
      <c r="X10">
        <v>1.5632999999999999</v>
      </c>
      <c r="Y10">
        <v>1.5780000000000001</v>
      </c>
      <c r="Z10">
        <v>1.5547</v>
      </c>
      <c r="AA10">
        <v>1.5660000000000001</v>
      </c>
      <c r="AB10">
        <v>1.488</v>
      </c>
      <c r="AC10">
        <f t="shared" si="2"/>
        <v>-3.0150753768843877E-3</v>
      </c>
      <c r="AD10">
        <f t="shared" si="0"/>
        <v>-5.5837563451776699E-2</v>
      </c>
      <c r="AE10">
        <f t="shared" si="0"/>
        <v>-5.4938075579549078E-2</v>
      </c>
      <c r="AF10">
        <f t="shared" si="0"/>
        <v>-4.9201277955271537E-2</v>
      </c>
      <c r="AG10">
        <f t="shared" si="0"/>
        <v>-2.6687598116169511E-2</v>
      </c>
      <c r="AH10">
        <f t="shared" si="0"/>
        <v>-4.1545893719806763E-2</v>
      </c>
      <c r="AI10">
        <f t="shared" si="0"/>
        <v>-4.4008994539029879E-2</v>
      </c>
      <c r="AJ10">
        <f t="shared" si="0"/>
        <v>-4.7984644913627611E-2</v>
      </c>
      <c r="AK10">
        <f t="shared" ref="AK10:AK73" si="3">($AB10-P10)/P10</f>
        <v>-5.3856425255929291E-2</v>
      </c>
      <c r="AL10">
        <f t="shared" ref="AL10:AL73" si="4">($AB10-Q10)/Q10</f>
        <v>-3.9070067807555696E-2</v>
      </c>
      <c r="AM10">
        <f t="shared" ref="AM10:AM73" si="5">($AB10-R10)/R10</f>
        <v>-3.2698433335500238E-2</v>
      </c>
      <c r="AN10">
        <f t="shared" ref="AN10:AN73" si="6">($AB10-S10)/S10</f>
        <v>-4.0495228269280349E-2</v>
      </c>
      <c r="AO10">
        <f t="shared" ref="AO10:AO73" si="7">($AB10-T10)/T10</f>
        <v>-3.9876113046844804E-2</v>
      </c>
      <c r="AP10">
        <f t="shared" ref="AP10:AP73" si="8">($AB10-U10)/U10</f>
        <v>-3.4267912772585646E-2</v>
      </c>
      <c r="AQ10">
        <f t="shared" ref="AQ10:AQ73" si="9">($AB10-V10)/V10</f>
        <v>-2.9670687968699115E-2</v>
      </c>
      <c r="AR10">
        <f t="shared" ref="AR10:AR73" si="10">($AB10-W10)/W10</f>
        <v>-5.7452334199024513E-2</v>
      </c>
      <c r="AS10">
        <f t="shared" ref="AS10:AS73" si="11">($AB10-X10)/X10</f>
        <v>-4.816733832277869E-2</v>
      </c>
      <c r="AT10">
        <f t="shared" ref="AT10:AT73" si="12">($AB10-Y10)/Y10</f>
        <v>-5.7034220532319442E-2</v>
      </c>
      <c r="AU10">
        <f t="shared" ref="AU10:AU73" si="13">($AB10-Z10)/Z10</f>
        <v>-4.2902167620762835E-2</v>
      </c>
      <c r="AV10">
        <f t="shared" ref="AV10:AV73" si="14">($AB10-AA10)/AA10</f>
        <v>-4.9808429118773992E-2</v>
      </c>
    </row>
    <row r="11" spans="1:48" x14ac:dyDescent="0.25">
      <c r="A11">
        <v>9</v>
      </c>
      <c r="B11" s="6">
        <v>1.1755813670476307E-2</v>
      </c>
      <c r="C11" s="6"/>
      <c r="D11" s="6"/>
      <c r="G11" s="6">
        <f t="shared" si="1"/>
        <v>0.138568129330254</v>
      </c>
      <c r="H11">
        <v>0.69279999999999997</v>
      </c>
      <c r="I11">
        <v>0.78879999999999995</v>
      </c>
      <c r="J11">
        <v>0.7853</v>
      </c>
      <c r="K11">
        <v>0.77029999999999998</v>
      </c>
      <c r="L11">
        <v>0.76280000000000003</v>
      </c>
      <c r="M11">
        <v>0.76</v>
      </c>
      <c r="N11">
        <v>0.745</v>
      </c>
      <c r="O11">
        <v>0.76</v>
      </c>
      <c r="P11">
        <v>0.76</v>
      </c>
      <c r="Q11">
        <v>0.77580000000000005</v>
      </c>
      <c r="R11">
        <v>0.77800000000000002</v>
      </c>
      <c r="S11">
        <v>0.78480000000000005</v>
      </c>
      <c r="T11">
        <v>0.77300000000000002</v>
      </c>
      <c r="U11">
        <v>0.77929999999999999</v>
      </c>
      <c r="V11">
        <v>0.77829999999999999</v>
      </c>
      <c r="W11">
        <v>0.78480000000000005</v>
      </c>
      <c r="X11">
        <v>0.79300000000000004</v>
      </c>
      <c r="Y11">
        <v>0.81879999999999997</v>
      </c>
      <c r="Z11">
        <v>0.8125</v>
      </c>
      <c r="AA11">
        <v>0.81079999999999997</v>
      </c>
      <c r="AB11">
        <v>0.84379999999999999</v>
      </c>
      <c r="AC11">
        <f t="shared" si="2"/>
        <v>0.2179561200923788</v>
      </c>
      <c r="AD11">
        <f t="shared" ref="AD11:AD74" si="15">($AB11-I11)/I11</f>
        <v>6.9726166328600472E-2</v>
      </c>
      <c r="AE11">
        <f t="shared" ref="AE11:AE74" si="16">($AB11-J11)/J11</f>
        <v>7.4493824016299504E-2</v>
      </c>
      <c r="AF11">
        <f t="shared" ref="AF11:AF74" si="17">($AB11-K11)/K11</f>
        <v>9.5417369855900311E-2</v>
      </c>
      <c r="AG11">
        <f t="shared" ref="AG11:AG74" si="18">($AB11-L11)/L11</f>
        <v>0.10618772941793388</v>
      </c>
      <c r="AH11">
        <f t="shared" ref="AH11:AH74" si="19">($AB11-M11)/M11</f>
        <v>0.11026315789473683</v>
      </c>
      <c r="AI11">
        <f t="shared" ref="AI11:AI74" si="20">($AB11-N11)/N11</f>
        <v>0.13261744966442954</v>
      </c>
      <c r="AJ11">
        <f t="shared" ref="AJ11:AJ74" si="21">($AB11-O11)/O11</f>
        <v>0.11026315789473683</v>
      </c>
      <c r="AK11">
        <f t="shared" si="3"/>
        <v>0.11026315789473683</v>
      </c>
      <c r="AL11">
        <f t="shared" si="4"/>
        <v>8.7651456560969246E-2</v>
      </c>
      <c r="AM11">
        <f t="shared" si="5"/>
        <v>8.457583547557837E-2</v>
      </c>
      <c r="AN11">
        <f t="shared" si="6"/>
        <v>7.5178389398572812E-2</v>
      </c>
      <c r="AO11">
        <f t="shared" si="7"/>
        <v>9.1591203104786509E-2</v>
      </c>
      <c r="AP11">
        <f t="shared" si="8"/>
        <v>8.2766585397151288E-2</v>
      </c>
      <c r="AQ11">
        <f t="shared" si="9"/>
        <v>8.415777977643582E-2</v>
      </c>
      <c r="AR11">
        <f t="shared" si="10"/>
        <v>7.5178389398572812E-2</v>
      </c>
      <c r="AS11">
        <f t="shared" si="11"/>
        <v>6.4060529634300062E-2</v>
      </c>
      <c r="AT11">
        <f t="shared" si="12"/>
        <v>3.0532486565705938E-2</v>
      </c>
      <c r="AU11">
        <f t="shared" si="13"/>
        <v>3.8523076923076917E-2</v>
      </c>
      <c r="AV11">
        <f t="shared" si="14"/>
        <v>4.0700542673902357E-2</v>
      </c>
    </row>
    <row r="12" spans="1:48" x14ac:dyDescent="0.25">
      <c r="A12" s="32">
        <v>10</v>
      </c>
      <c r="B12" s="6">
        <v>8.9214648252521154E-3</v>
      </c>
      <c r="C12" s="33"/>
      <c r="D12" s="33"/>
      <c r="G12" s="6">
        <f t="shared" si="1"/>
        <v>6.652573986570498E-2</v>
      </c>
      <c r="H12">
        <v>160.84</v>
      </c>
      <c r="I12">
        <v>171.54</v>
      </c>
      <c r="J12">
        <v>175.75</v>
      </c>
      <c r="K12">
        <v>178.89</v>
      </c>
      <c r="L12">
        <v>178.8</v>
      </c>
      <c r="M12">
        <v>177.22</v>
      </c>
      <c r="N12">
        <v>183.47</v>
      </c>
      <c r="O12">
        <v>184.91</v>
      </c>
      <c r="P12">
        <v>184.3</v>
      </c>
      <c r="Q12">
        <v>182.8</v>
      </c>
      <c r="R12">
        <v>177.71</v>
      </c>
      <c r="S12">
        <v>183.12</v>
      </c>
      <c r="T12">
        <v>182.06</v>
      </c>
      <c r="U12">
        <v>185.38</v>
      </c>
      <c r="V12">
        <v>185.4</v>
      </c>
      <c r="W12">
        <v>183.36</v>
      </c>
      <c r="X12">
        <v>176.71</v>
      </c>
      <c r="Y12">
        <v>178.46</v>
      </c>
      <c r="Z12">
        <v>176.45</v>
      </c>
      <c r="AA12">
        <v>171.44</v>
      </c>
      <c r="AB12">
        <v>172.52</v>
      </c>
      <c r="AC12">
        <f t="shared" si="2"/>
        <v>7.2618751554339764E-2</v>
      </c>
      <c r="AD12">
        <f t="shared" si="15"/>
        <v>5.7129532470561869E-3</v>
      </c>
      <c r="AE12">
        <f t="shared" si="16"/>
        <v>-1.8378378378378319E-2</v>
      </c>
      <c r="AF12">
        <f t="shared" si="17"/>
        <v>-3.5608474481524828E-2</v>
      </c>
      <c r="AG12">
        <f t="shared" si="18"/>
        <v>-3.5123042505592846E-2</v>
      </c>
      <c r="AH12">
        <f t="shared" si="19"/>
        <v>-2.6520708723620296E-2</v>
      </c>
      <c r="AI12">
        <f t="shared" si="20"/>
        <v>-5.9682781926200405E-2</v>
      </c>
      <c r="AJ12">
        <f t="shared" si="21"/>
        <v>-6.7005570277432189E-2</v>
      </c>
      <c r="AK12">
        <f t="shared" si="3"/>
        <v>-6.3917525773195885E-2</v>
      </c>
      <c r="AL12">
        <f t="shared" si="4"/>
        <v>-5.6236323851203501E-2</v>
      </c>
      <c r="AM12">
        <f t="shared" si="5"/>
        <v>-2.920488436216306E-2</v>
      </c>
      <c r="AN12">
        <f t="shared" si="6"/>
        <v>-5.7885539536915651E-2</v>
      </c>
      <c r="AO12">
        <f t="shared" si="7"/>
        <v>-5.2400307590904055E-2</v>
      </c>
      <c r="AP12">
        <f t="shared" si="8"/>
        <v>-6.9371021685187106E-2</v>
      </c>
      <c r="AQ12">
        <f t="shared" si="9"/>
        <v>-6.9471413160733519E-2</v>
      </c>
      <c r="AR12">
        <f t="shared" si="10"/>
        <v>-5.911867364746947E-2</v>
      </c>
      <c r="AS12">
        <f t="shared" si="11"/>
        <v>-2.3711165185897786E-2</v>
      </c>
      <c r="AT12">
        <f t="shared" si="12"/>
        <v>-3.3284769696290468E-2</v>
      </c>
      <c r="AU12">
        <f t="shared" si="13"/>
        <v>-2.2272598469821357E-2</v>
      </c>
      <c r="AV12">
        <f t="shared" si="14"/>
        <v>6.2995800279982061E-3</v>
      </c>
    </row>
    <row r="13" spans="1:48" x14ac:dyDescent="0.25">
      <c r="A13">
        <v>11</v>
      </c>
      <c r="B13" s="6">
        <v>5.673004430817986E-3</v>
      </c>
      <c r="C13" s="6"/>
      <c r="D13" s="6"/>
      <c r="G13" s="6">
        <f t="shared" si="1"/>
        <v>2.5120717406300324E-2</v>
      </c>
      <c r="H13">
        <v>173.96</v>
      </c>
      <c r="I13">
        <v>178.33</v>
      </c>
      <c r="J13">
        <v>174.81</v>
      </c>
      <c r="K13">
        <v>177.29</v>
      </c>
      <c r="L13">
        <v>179.49</v>
      </c>
      <c r="M13">
        <v>181.29</v>
      </c>
      <c r="N13">
        <v>187.84</v>
      </c>
      <c r="O13">
        <v>175.59</v>
      </c>
      <c r="P13">
        <v>171.42</v>
      </c>
      <c r="Q13">
        <v>169.95</v>
      </c>
      <c r="R13">
        <v>172.63</v>
      </c>
      <c r="S13">
        <v>176.71</v>
      </c>
      <c r="T13">
        <v>170.66</v>
      </c>
      <c r="U13">
        <v>164.4</v>
      </c>
      <c r="V13">
        <v>162.47</v>
      </c>
      <c r="W13">
        <v>166.17</v>
      </c>
      <c r="X13">
        <v>168.24</v>
      </c>
      <c r="Y13">
        <v>164.65</v>
      </c>
      <c r="Z13">
        <v>166.74</v>
      </c>
      <c r="AA13">
        <v>166.69</v>
      </c>
      <c r="AB13">
        <v>165.64</v>
      </c>
      <c r="AC13">
        <f t="shared" si="2"/>
        <v>-4.7827086686594744E-2</v>
      </c>
      <c r="AD13">
        <f t="shared" si="15"/>
        <v>-7.1160208602030081E-2</v>
      </c>
      <c r="AE13">
        <f t="shared" si="16"/>
        <v>-5.2456953263543368E-2</v>
      </c>
      <c r="AF13">
        <f t="shared" si="17"/>
        <v>-6.5711546054487036E-2</v>
      </c>
      <c r="AG13">
        <f t="shared" si="18"/>
        <v>-7.7163073151707742E-2</v>
      </c>
      <c r="AH13">
        <f t="shared" si="19"/>
        <v>-8.632577638038505E-2</v>
      </c>
      <c r="AI13">
        <f t="shared" si="20"/>
        <v>-0.11818568994889277</v>
      </c>
      <c r="AJ13">
        <f t="shared" si="21"/>
        <v>-5.6666097158152608E-2</v>
      </c>
      <c r="AK13">
        <f t="shared" si="3"/>
        <v>-3.3718352584295889E-2</v>
      </c>
      <c r="AL13">
        <f t="shared" si="4"/>
        <v>-2.5360400117681686E-2</v>
      </c>
      <c r="AM13">
        <f t="shared" si="5"/>
        <v>-4.0491224005097665E-2</v>
      </c>
      <c r="AN13">
        <f t="shared" si="6"/>
        <v>-6.2645011600928197E-2</v>
      </c>
      <c r="AO13">
        <f t="shared" si="7"/>
        <v>-2.9415211531700517E-2</v>
      </c>
      <c r="AP13">
        <f t="shared" si="8"/>
        <v>7.5425790754256733E-3</v>
      </c>
      <c r="AQ13">
        <f t="shared" si="9"/>
        <v>1.9511294392810904E-2</v>
      </c>
      <c r="AR13">
        <f t="shared" si="10"/>
        <v>-3.1895047240777588E-3</v>
      </c>
      <c r="AS13">
        <f t="shared" si="11"/>
        <v>-1.5454113171659668E-2</v>
      </c>
      <c r="AT13">
        <f t="shared" si="12"/>
        <v>6.0127543273609512E-3</v>
      </c>
      <c r="AU13">
        <f t="shared" si="13"/>
        <v>-6.5970972771981686E-3</v>
      </c>
      <c r="AV13">
        <f t="shared" si="14"/>
        <v>-6.2991181234627837E-3</v>
      </c>
    </row>
    <row r="14" spans="1:48" x14ac:dyDescent="0.25">
      <c r="A14">
        <v>12</v>
      </c>
      <c r="B14" s="6">
        <v>5.0376685786210039E-3</v>
      </c>
      <c r="C14" s="6"/>
      <c r="D14" s="6"/>
      <c r="G14" s="6">
        <f t="shared" si="1"/>
        <v>4.8109322351179339E-2</v>
      </c>
      <c r="H14">
        <v>106.84</v>
      </c>
      <c r="I14">
        <v>111.98</v>
      </c>
      <c r="J14">
        <v>110.46</v>
      </c>
      <c r="K14">
        <v>113.93</v>
      </c>
      <c r="L14">
        <v>115.78</v>
      </c>
      <c r="M14">
        <v>114.24</v>
      </c>
      <c r="N14">
        <v>119.4</v>
      </c>
      <c r="O14">
        <v>116.07</v>
      </c>
      <c r="P14">
        <v>109.71</v>
      </c>
      <c r="Q14">
        <v>110.5</v>
      </c>
      <c r="R14">
        <v>111.54</v>
      </c>
      <c r="S14">
        <v>112.42</v>
      </c>
      <c r="T14">
        <v>113.65</v>
      </c>
      <c r="U14">
        <v>115</v>
      </c>
      <c r="V14">
        <v>114.88</v>
      </c>
      <c r="W14">
        <v>111.69</v>
      </c>
      <c r="X14">
        <v>109.07</v>
      </c>
      <c r="Y14">
        <v>110.35</v>
      </c>
      <c r="Z14">
        <v>108.24</v>
      </c>
      <c r="AA14">
        <v>114.42</v>
      </c>
      <c r="AB14">
        <v>112.68</v>
      </c>
      <c r="AC14">
        <f t="shared" si="2"/>
        <v>5.4661175589666822E-2</v>
      </c>
      <c r="AD14">
        <f t="shared" si="15"/>
        <v>6.2511162707626616E-3</v>
      </c>
      <c r="AE14">
        <f t="shared" si="16"/>
        <v>2.0097772949484095E-2</v>
      </c>
      <c r="AF14">
        <f t="shared" si="17"/>
        <v>-1.0971649258316509E-2</v>
      </c>
      <c r="AG14">
        <f t="shared" si="18"/>
        <v>-2.6774917947832044E-2</v>
      </c>
      <c r="AH14">
        <f t="shared" si="19"/>
        <v>-1.3655462184873846E-2</v>
      </c>
      <c r="AI14">
        <f t="shared" si="20"/>
        <v>-5.6281407035175868E-2</v>
      </c>
      <c r="AJ14">
        <f t="shared" si="21"/>
        <v>-2.9206513310932943E-2</v>
      </c>
      <c r="AK14">
        <f t="shared" si="3"/>
        <v>2.7071369975389784E-2</v>
      </c>
      <c r="AL14">
        <f t="shared" si="4"/>
        <v>1.9728506787330378E-2</v>
      </c>
      <c r="AM14">
        <f t="shared" si="5"/>
        <v>1.0220548682087148E-2</v>
      </c>
      <c r="AN14">
        <f t="shared" si="6"/>
        <v>2.3127557374133171E-3</v>
      </c>
      <c r="AO14">
        <f t="shared" si="7"/>
        <v>-8.5349758029036413E-3</v>
      </c>
      <c r="AP14">
        <f t="shared" si="8"/>
        <v>-2.0173913043478202E-2</v>
      </c>
      <c r="AQ14">
        <f t="shared" si="9"/>
        <v>-1.9150417827297952E-2</v>
      </c>
      <c r="AR14">
        <f t="shared" si="10"/>
        <v>8.8638195004029832E-3</v>
      </c>
      <c r="AS14">
        <f t="shared" si="11"/>
        <v>3.3098010452003425E-2</v>
      </c>
      <c r="AT14">
        <f t="shared" si="12"/>
        <v>2.11146352514727E-2</v>
      </c>
      <c r="AU14">
        <f t="shared" si="13"/>
        <v>4.101995565410211E-2</v>
      </c>
      <c r="AV14">
        <f t="shared" si="14"/>
        <v>-1.5207131620346048E-2</v>
      </c>
    </row>
    <row r="15" spans="1:48" x14ac:dyDescent="0.25">
      <c r="A15">
        <v>13</v>
      </c>
      <c r="B15" s="6">
        <v>2.4253235265609425E-3</v>
      </c>
      <c r="C15" s="6"/>
      <c r="D15" s="6"/>
      <c r="G15" s="6">
        <f t="shared" si="1"/>
        <v>7.437328225201971E-2</v>
      </c>
      <c r="H15">
        <v>120.07</v>
      </c>
      <c r="I15">
        <v>129</v>
      </c>
      <c r="J15">
        <v>127.35</v>
      </c>
      <c r="K15">
        <v>128.16</v>
      </c>
      <c r="L15">
        <v>129.97</v>
      </c>
      <c r="M15">
        <v>128.54</v>
      </c>
      <c r="N15">
        <v>125.01</v>
      </c>
      <c r="O15">
        <v>123.45</v>
      </c>
      <c r="P15">
        <v>121.82</v>
      </c>
      <c r="Q15">
        <v>116.93</v>
      </c>
      <c r="R15">
        <v>119</v>
      </c>
      <c r="S15">
        <v>120.72</v>
      </c>
      <c r="T15">
        <v>124.31</v>
      </c>
      <c r="U15">
        <v>120.61</v>
      </c>
      <c r="V15">
        <v>120.08</v>
      </c>
      <c r="W15">
        <v>123.34</v>
      </c>
      <c r="X15">
        <v>120.6</v>
      </c>
      <c r="Y15">
        <v>119.85</v>
      </c>
      <c r="Z15">
        <v>122.82</v>
      </c>
      <c r="AA15">
        <v>124.6</v>
      </c>
      <c r="AB15">
        <v>124.31</v>
      </c>
      <c r="AC15">
        <f t="shared" si="2"/>
        <v>3.5312734238361031E-2</v>
      </c>
      <c r="AD15">
        <f t="shared" si="15"/>
        <v>-3.6356589147286802E-2</v>
      </c>
      <c r="AE15">
        <f t="shared" si="16"/>
        <v>-2.387122104436586E-2</v>
      </c>
      <c r="AF15">
        <f t="shared" si="17"/>
        <v>-3.0040574282147271E-2</v>
      </c>
      <c r="AG15">
        <f t="shared" si="18"/>
        <v>-4.3548511194891101E-2</v>
      </c>
      <c r="AH15">
        <f t="shared" si="19"/>
        <v>-3.2908044188579351E-2</v>
      </c>
      <c r="AI15">
        <f t="shared" si="20"/>
        <v>-5.5995520358371551E-3</v>
      </c>
      <c r="AJ15">
        <f t="shared" si="21"/>
        <v>6.9663831510733045E-3</v>
      </c>
      <c r="AK15">
        <f t="shared" si="3"/>
        <v>2.0439993432933911E-2</v>
      </c>
      <c r="AL15">
        <f t="shared" si="4"/>
        <v>6.31146839989737E-2</v>
      </c>
      <c r="AM15">
        <f t="shared" si="5"/>
        <v>4.4621848739495817E-2</v>
      </c>
      <c r="AN15">
        <f t="shared" si="6"/>
        <v>2.9738237243207451E-2</v>
      </c>
      <c r="AO15">
        <f t="shared" si="7"/>
        <v>0</v>
      </c>
      <c r="AP15">
        <f t="shared" si="8"/>
        <v>3.0677389934499651E-2</v>
      </c>
      <c r="AQ15">
        <f t="shared" si="9"/>
        <v>3.5226515656229217E-2</v>
      </c>
      <c r="AR15">
        <f t="shared" si="10"/>
        <v>7.8644397600129631E-3</v>
      </c>
      <c r="AS15">
        <f t="shared" si="11"/>
        <v>3.0762852404643517E-2</v>
      </c>
      <c r="AT15">
        <f t="shared" si="12"/>
        <v>3.7213183145598731E-2</v>
      </c>
      <c r="AU15">
        <f t="shared" si="13"/>
        <v>1.2131574662107224E-2</v>
      </c>
      <c r="AV15">
        <f t="shared" si="14"/>
        <v>-2.3274478330657469E-3</v>
      </c>
    </row>
    <row r="16" spans="1:48" x14ac:dyDescent="0.25">
      <c r="A16">
        <v>14</v>
      </c>
      <c r="B16" s="6">
        <v>2.0711151358149714E-3</v>
      </c>
      <c r="C16" s="6"/>
      <c r="D16" s="6"/>
      <c r="G16" s="6">
        <f t="shared" si="1"/>
        <v>0.12747150500116305</v>
      </c>
      <c r="H16">
        <v>128.97</v>
      </c>
      <c r="I16">
        <v>145.41</v>
      </c>
      <c r="J16">
        <v>145.01</v>
      </c>
      <c r="K16">
        <v>142.61000000000001</v>
      </c>
      <c r="L16">
        <v>140.11000000000001</v>
      </c>
      <c r="M16">
        <v>147.69</v>
      </c>
      <c r="N16">
        <v>143.91</v>
      </c>
      <c r="O16">
        <v>144.26</v>
      </c>
      <c r="P16">
        <v>149.07</v>
      </c>
      <c r="Q16">
        <v>148.74</v>
      </c>
      <c r="R16">
        <v>147.05000000000001</v>
      </c>
      <c r="S16">
        <v>147.53</v>
      </c>
      <c r="T16">
        <v>146.03</v>
      </c>
      <c r="U16">
        <v>143.82</v>
      </c>
      <c r="V16">
        <v>145.93</v>
      </c>
      <c r="W16">
        <v>144.08000000000001</v>
      </c>
      <c r="X16">
        <v>143.83000000000001</v>
      </c>
      <c r="Y16">
        <v>147.16999999999999</v>
      </c>
      <c r="Z16">
        <v>151.26</v>
      </c>
      <c r="AA16">
        <v>149.97999999999999</v>
      </c>
      <c r="AB16">
        <v>149.91</v>
      </c>
      <c r="AC16">
        <f t="shared" si="2"/>
        <v>0.16236334031170038</v>
      </c>
      <c r="AD16">
        <f t="shared" si="15"/>
        <v>3.0946977511863007E-2</v>
      </c>
      <c r="AE16">
        <f t="shared" si="16"/>
        <v>3.3790773050134518E-2</v>
      </c>
      <c r="AF16">
        <f t="shared" si="17"/>
        <v>5.1188556202229736E-2</v>
      </c>
      <c r="AG16">
        <f t="shared" si="18"/>
        <v>6.9945043180358157E-2</v>
      </c>
      <c r="AH16">
        <f t="shared" si="19"/>
        <v>1.5031484866951038E-2</v>
      </c>
      <c r="AI16">
        <f t="shared" si="20"/>
        <v>4.1692724619553888E-2</v>
      </c>
      <c r="AJ16">
        <f t="shared" si="21"/>
        <v>3.9165395813115247E-2</v>
      </c>
      <c r="AK16">
        <f t="shared" si="3"/>
        <v>5.6349366069631951E-3</v>
      </c>
      <c r="AL16">
        <f t="shared" si="4"/>
        <v>7.8660750302540494E-3</v>
      </c>
      <c r="AM16">
        <f t="shared" si="5"/>
        <v>1.9449166950016899E-2</v>
      </c>
      <c r="AN16">
        <f t="shared" si="6"/>
        <v>1.6132312072120892E-2</v>
      </c>
      <c r="AO16">
        <f t="shared" si="7"/>
        <v>2.6569882900773781E-2</v>
      </c>
      <c r="AP16">
        <f t="shared" si="8"/>
        <v>4.2344597413433487E-2</v>
      </c>
      <c r="AQ16">
        <f t="shared" si="9"/>
        <v>2.7273350236414647E-2</v>
      </c>
      <c r="AR16">
        <f t="shared" si="10"/>
        <v>4.0463631315935479E-2</v>
      </c>
      <c r="AS16">
        <f t="shared" si="11"/>
        <v>4.2272126816380332E-2</v>
      </c>
      <c r="AT16">
        <f t="shared" si="12"/>
        <v>1.861792484881436E-2</v>
      </c>
      <c r="AU16">
        <f t="shared" si="13"/>
        <v>-8.9250297500991296E-3</v>
      </c>
      <c r="AV16">
        <f t="shared" si="14"/>
        <v>-4.6672889718624605E-4</v>
      </c>
    </row>
    <row r="17" spans="1:48" x14ac:dyDescent="0.25">
      <c r="A17">
        <v>15</v>
      </c>
      <c r="B17" s="6">
        <v>4.4750516432763808E-3</v>
      </c>
      <c r="C17" s="6"/>
      <c r="D17" s="6"/>
      <c r="G17" s="6">
        <f t="shared" si="1"/>
        <v>0.15220896485004834</v>
      </c>
      <c r="H17">
        <v>93.03</v>
      </c>
      <c r="I17">
        <v>107.19</v>
      </c>
      <c r="J17">
        <v>105.61</v>
      </c>
      <c r="K17">
        <v>109.59</v>
      </c>
      <c r="L17">
        <v>110.95</v>
      </c>
      <c r="M17">
        <v>111.39</v>
      </c>
      <c r="N17">
        <v>111.06</v>
      </c>
      <c r="O17">
        <v>108.25</v>
      </c>
      <c r="P17">
        <v>106.36</v>
      </c>
      <c r="Q17">
        <v>108.83</v>
      </c>
      <c r="R17">
        <v>115.79</v>
      </c>
      <c r="S17">
        <v>113.41</v>
      </c>
      <c r="T17">
        <v>113.74</v>
      </c>
      <c r="U17">
        <v>112.18</v>
      </c>
      <c r="V17">
        <v>112.03</v>
      </c>
      <c r="W17">
        <v>111.04</v>
      </c>
      <c r="X17">
        <v>110.66</v>
      </c>
      <c r="Y17">
        <v>113</v>
      </c>
      <c r="Z17">
        <v>115.91</v>
      </c>
      <c r="AA17">
        <v>115.95</v>
      </c>
      <c r="AB17">
        <v>116.04</v>
      </c>
      <c r="AC17">
        <f t="shared" si="2"/>
        <v>0.24733956788132866</v>
      </c>
      <c r="AD17">
        <f t="shared" si="15"/>
        <v>8.2563671984326972E-2</v>
      </c>
      <c r="AE17">
        <f t="shared" si="16"/>
        <v>9.8759587160306861E-2</v>
      </c>
      <c r="AF17">
        <f t="shared" si="17"/>
        <v>5.8855735012318666E-2</v>
      </c>
      <c r="AG17">
        <f t="shared" si="18"/>
        <v>4.5876520955385337E-2</v>
      </c>
      <c r="AH17">
        <f t="shared" si="19"/>
        <v>4.1745219499057414E-2</v>
      </c>
      <c r="AI17">
        <f t="shared" si="20"/>
        <v>4.4840626688276645E-2</v>
      </c>
      <c r="AJ17">
        <f t="shared" si="21"/>
        <v>7.1963048498845328E-2</v>
      </c>
      <c r="AK17">
        <f t="shared" si="3"/>
        <v>9.1011658518240002E-2</v>
      </c>
      <c r="AL17">
        <f t="shared" si="4"/>
        <v>6.6250114858035544E-2</v>
      </c>
      <c r="AM17">
        <f t="shared" si="5"/>
        <v>2.1590810950859315E-3</v>
      </c>
      <c r="AN17">
        <f t="shared" si="6"/>
        <v>2.3190194868177496E-2</v>
      </c>
      <c r="AO17">
        <f t="shared" si="7"/>
        <v>2.0221557939159588E-2</v>
      </c>
      <c r="AP17">
        <f t="shared" si="8"/>
        <v>3.4408985558923154E-2</v>
      </c>
      <c r="AQ17">
        <f t="shared" si="9"/>
        <v>3.5793983754351555E-2</v>
      </c>
      <c r="AR17">
        <f t="shared" si="10"/>
        <v>4.5028818443804033E-2</v>
      </c>
      <c r="AS17">
        <f t="shared" si="11"/>
        <v>4.8617386589553675E-2</v>
      </c>
      <c r="AT17">
        <f t="shared" si="12"/>
        <v>2.6902654867256692E-2</v>
      </c>
      <c r="AU17">
        <f t="shared" si="13"/>
        <v>1.1215598309033705E-3</v>
      </c>
      <c r="AV17">
        <f t="shared" si="14"/>
        <v>7.7619663648127127E-4</v>
      </c>
    </row>
    <row r="18" spans="1:48" x14ac:dyDescent="0.25">
      <c r="A18">
        <v>16</v>
      </c>
      <c r="B18" s="6">
        <v>4.207346669145161E-3</v>
      </c>
      <c r="C18" s="6"/>
      <c r="D18" s="6"/>
      <c r="G18" s="6">
        <f t="shared" si="1"/>
        <v>7.0010097610232191E-2</v>
      </c>
      <c r="H18">
        <v>59.42</v>
      </c>
      <c r="I18">
        <v>63.58</v>
      </c>
      <c r="J18">
        <v>62.69</v>
      </c>
      <c r="K18">
        <v>62.04</v>
      </c>
      <c r="L18">
        <v>64.09</v>
      </c>
      <c r="M18">
        <v>64.349999999999994</v>
      </c>
      <c r="N18">
        <v>64.77</v>
      </c>
      <c r="O18">
        <v>65.400000000000006</v>
      </c>
      <c r="P18">
        <v>65.73</v>
      </c>
      <c r="Q18">
        <v>65.44</v>
      </c>
      <c r="R18">
        <v>65.16</v>
      </c>
      <c r="S18">
        <v>65.08</v>
      </c>
      <c r="T18">
        <v>64.819999999999993</v>
      </c>
      <c r="U18">
        <v>64.84</v>
      </c>
      <c r="V18">
        <v>65.430000000000007</v>
      </c>
      <c r="W18">
        <v>65.680000000000007</v>
      </c>
      <c r="X18">
        <v>65.760000000000005</v>
      </c>
      <c r="Y18">
        <v>66.06</v>
      </c>
      <c r="Z18">
        <v>66.16</v>
      </c>
      <c r="AA18">
        <v>66.55</v>
      </c>
      <c r="AB18">
        <v>66.84</v>
      </c>
      <c r="AC18">
        <f t="shared" si="2"/>
        <v>0.12487377987209697</v>
      </c>
      <c r="AD18">
        <f t="shared" si="15"/>
        <v>5.1273985530040977E-2</v>
      </c>
      <c r="AE18">
        <f t="shared" si="16"/>
        <v>6.6198755782421528E-2</v>
      </c>
      <c r="AF18">
        <f t="shared" si="17"/>
        <v>7.7369439071566806E-2</v>
      </c>
      <c r="AG18">
        <f t="shared" si="18"/>
        <v>4.2908410048369476E-2</v>
      </c>
      <c r="AH18">
        <f t="shared" si="19"/>
        <v>3.8694638694638836E-2</v>
      </c>
      <c r="AI18">
        <f t="shared" si="20"/>
        <v>3.1959240389069131E-2</v>
      </c>
      <c r="AJ18">
        <f t="shared" si="21"/>
        <v>2.2018348623853174E-2</v>
      </c>
      <c r="AK18">
        <f t="shared" si="3"/>
        <v>1.6887266088544035E-2</v>
      </c>
      <c r="AL18">
        <f t="shared" si="4"/>
        <v>2.1393643031784929E-2</v>
      </c>
      <c r="AM18">
        <f t="shared" si="5"/>
        <v>2.5782688766114288E-2</v>
      </c>
      <c r="AN18">
        <f t="shared" si="6"/>
        <v>2.7043638598647897E-2</v>
      </c>
      <c r="AO18">
        <f t="shared" si="7"/>
        <v>3.1163221228016205E-2</v>
      </c>
      <c r="AP18">
        <f t="shared" si="8"/>
        <v>3.0845157310302282E-2</v>
      </c>
      <c r="AQ18">
        <f t="shared" si="9"/>
        <v>2.15497478220999E-2</v>
      </c>
      <c r="AR18">
        <f t="shared" si="10"/>
        <v>1.7661388550548059E-2</v>
      </c>
      <c r="AS18">
        <f t="shared" si="11"/>
        <v>1.642335766423355E-2</v>
      </c>
      <c r="AT18">
        <f t="shared" si="12"/>
        <v>1.1807447774750244E-2</v>
      </c>
      <c r="AU18">
        <f t="shared" si="13"/>
        <v>1.0278113663845328E-2</v>
      </c>
      <c r="AV18">
        <f t="shared" si="14"/>
        <v>4.3576258452292455E-3</v>
      </c>
    </row>
    <row r="19" spans="1:48" x14ac:dyDescent="0.25">
      <c r="A19">
        <v>17</v>
      </c>
      <c r="B19" s="6">
        <v>3.1123792905887343E-3</v>
      </c>
      <c r="C19" s="6"/>
      <c r="D19" s="6"/>
      <c r="G19" s="6">
        <f t="shared" si="1"/>
        <v>1.4472361809045204E-2</v>
      </c>
      <c r="H19">
        <v>49.75</v>
      </c>
      <c r="I19">
        <v>50.47</v>
      </c>
      <c r="J19">
        <v>51.11</v>
      </c>
      <c r="K19">
        <v>51.01</v>
      </c>
      <c r="L19">
        <v>50.82</v>
      </c>
      <c r="M19">
        <v>50.26</v>
      </c>
      <c r="N19">
        <v>50.31</v>
      </c>
      <c r="O19">
        <v>52.49</v>
      </c>
      <c r="P19">
        <v>53.01</v>
      </c>
      <c r="Q19">
        <v>52.86</v>
      </c>
      <c r="R19">
        <v>53.17</v>
      </c>
      <c r="S19">
        <v>54.97</v>
      </c>
      <c r="T19">
        <v>55.23</v>
      </c>
      <c r="U19">
        <v>56.74</v>
      </c>
      <c r="V19">
        <v>55.64</v>
      </c>
      <c r="W19">
        <v>56.7</v>
      </c>
      <c r="X19">
        <v>56.95</v>
      </c>
      <c r="Y19">
        <v>57.51</v>
      </c>
      <c r="Z19">
        <v>57.71</v>
      </c>
      <c r="AA19">
        <v>57.39</v>
      </c>
      <c r="AB19">
        <v>58.82</v>
      </c>
      <c r="AC19">
        <f t="shared" si="2"/>
        <v>0.18231155778894473</v>
      </c>
      <c r="AD19">
        <f t="shared" si="15"/>
        <v>0.16544481870418073</v>
      </c>
      <c r="AE19">
        <f t="shared" si="16"/>
        <v>0.15085110545881433</v>
      </c>
      <c r="AF19">
        <f t="shared" si="17"/>
        <v>0.15310723387571071</v>
      </c>
      <c r="AG19">
        <f t="shared" si="18"/>
        <v>0.15741833923652104</v>
      </c>
      <c r="AH19">
        <f t="shared" si="19"/>
        <v>0.17031436530043778</v>
      </c>
      <c r="AI19">
        <f t="shared" si="20"/>
        <v>0.16915126217451795</v>
      </c>
      <c r="AJ19">
        <f t="shared" si="21"/>
        <v>0.12059439893313008</v>
      </c>
      <c r="AK19">
        <f t="shared" si="3"/>
        <v>0.10960196189398232</v>
      </c>
      <c r="AL19">
        <f t="shared" si="4"/>
        <v>0.11275066212637157</v>
      </c>
      <c r="AM19">
        <f t="shared" si="5"/>
        <v>0.10626293022381039</v>
      </c>
      <c r="AN19">
        <f t="shared" si="6"/>
        <v>7.0038202655994211E-2</v>
      </c>
      <c r="AO19">
        <f t="shared" si="7"/>
        <v>6.5000905305087883E-2</v>
      </c>
      <c r="AP19">
        <f t="shared" si="8"/>
        <v>3.6658442016214279E-2</v>
      </c>
      <c r="AQ19">
        <f t="shared" si="9"/>
        <v>5.7153127246585188E-2</v>
      </c>
      <c r="AR19">
        <f t="shared" si="10"/>
        <v>3.738977072310401E-2</v>
      </c>
      <c r="AS19">
        <f t="shared" si="11"/>
        <v>3.2835820895522339E-2</v>
      </c>
      <c r="AT19">
        <f t="shared" si="12"/>
        <v>2.2778647191792772E-2</v>
      </c>
      <c r="AU19">
        <f t="shared" si="13"/>
        <v>1.9234101542193717E-2</v>
      </c>
      <c r="AV19">
        <f t="shared" si="14"/>
        <v>2.4917232967415923E-2</v>
      </c>
    </row>
    <row r="20" spans="1:48" x14ac:dyDescent="0.25">
      <c r="A20">
        <v>18</v>
      </c>
      <c r="B20" s="6">
        <v>1.4762473457411822E-3</v>
      </c>
      <c r="C20" s="6"/>
      <c r="D20" s="6"/>
      <c r="G20" s="6">
        <f t="shared" si="1"/>
        <v>9.5038965976044782E-4</v>
      </c>
      <c r="H20">
        <v>52.61</v>
      </c>
      <c r="I20">
        <v>52.66</v>
      </c>
      <c r="J20">
        <v>52.5</v>
      </c>
      <c r="K20">
        <v>52.81</v>
      </c>
      <c r="L20">
        <v>53</v>
      </c>
      <c r="M20">
        <v>53.04</v>
      </c>
      <c r="N20">
        <v>53.21</v>
      </c>
      <c r="O20">
        <v>53.74</v>
      </c>
      <c r="P20">
        <v>53.6</v>
      </c>
      <c r="Q20">
        <v>53.29</v>
      </c>
      <c r="R20">
        <v>54.49</v>
      </c>
      <c r="S20">
        <v>54.91</v>
      </c>
      <c r="T20">
        <v>54.93</v>
      </c>
      <c r="U20">
        <v>54.62</v>
      </c>
      <c r="V20">
        <v>55.15</v>
      </c>
      <c r="W20">
        <v>55.33</v>
      </c>
      <c r="X20">
        <v>54.68</v>
      </c>
      <c r="Y20">
        <v>55.32</v>
      </c>
      <c r="Z20">
        <v>55.4</v>
      </c>
      <c r="AA20">
        <v>55.95</v>
      </c>
      <c r="AB20">
        <v>55.36</v>
      </c>
      <c r="AC20">
        <f t="shared" si="2"/>
        <v>5.2271431286827597E-2</v>
      </c>
      <c r="AD20">
        <f t="shared" si="15"/>
        <v>5.1272312951006517E-2</v>
      </c>
      <c r="AE20">
        <f t="shared" si="16"/>
        <v>5.4476190476190463E-2</v>
      </c>
      <c r="AF20">
        <f t="shared" si="17"/>
        <v>4.828630941109633E-2</v>
      </c>
      <c r="AG20">
        <f t="shared" si="18"/>
        <v>4.4528301886792444E-2</v>
      </c>
      <c r="AH20">
        <f t="shared" si="19"/>
        <v>4.3740573152337862E-2</v>
      </c>
      <c r="AI20">
        <f t="shared" si="20"/>
        <v>4.0405938733320775E-2</v>
      </c>
      <c r="AJ20">
        <f t="shared" si="21"/>
        <v>3.0145143282471108E-2</v>
      </c>
      <c r="AK20">
        <f t="shared" si="3"/>
        <v>3.2835820895522352E-2</v>
      </c>
      <c r="AL20">
        <f t="shared" si="4"/>
        <v>3.8844060799399519E-2</v>
      </c>
      <c r="AM20">
        <f t="shared" si="5"/>
        <v>1.5966232336208429E-2</v>
      </c>
      <c r="AN20">
        <f t="shared" si="6"/>
        <v>8.1952285558186642E-3</v>
      </c>
      <c r="AO20">
        <f t="shared" si="7"/>
        <v>7.8281449117058016E-3</v>
      </c>
      <c r="AP20">
        <f t="shared" si="8"/>
        <v>1.35481508604907E-2</v>
      </c>
      <c r="AQ20">
        <f t="shared" si="9"/>
        <v>3.8077969174977492E-3</v>
      </c>
      <c r="AR20">
        <f t="shared" si="10"/>
        <v>5.4220133742998626E-4</v>
      </c>
      <c r="AS20">
        <f t="shared" si="11"/>
        <v>1.243599122165325E-2</v>
      </c>
      <c r="AT20">
        <f t="shared" si="12"/>
        <v>7.2306579898769247E-4</v>
      </c>
      <c r="AU20">
        <f t="shared" si="13"/>
        <v>-7.2202166064980417E-4</v>
      </c>
      <c r="AV20">
        <f t="shared" si="14"/>
        <v>-1.0545129579982188E-2</v>
      </c>
    </row>
    <row r="21" spans="1:48" x14ac:dyDescent="0.25">
      <c r="A21">
        <v>19</v>
      </c>
      <c r="B21" s="6">
        <v>1.2654901658349293E-3</v>
      </c>
      <c r="C21" s="6"/>
      <c r="D21" s="6"/>
      <c r="G21" s="6">
        <f t="shared" si="1"/>
        <v>9.0968945462526138E-2</v>
      </c>
      <c r="H21">
        <v>91.13</v>
      </c>
      <c r="I21">
        <v>99.42</v>
      </c>
      <c r="J21">
        <v>93.87</v>
      </c>
      <c r="K21">
        <v>95.34</v>
      </c>
      <c r="L21">
        <v>86.36</v>
      </c>
      <c r="M21">
        <v>88.73</v>
      </c>
      <c r="N21">
        <v>87.92</v>
      </c>
      <c r="O21">
        <v>87.06</v>
      </c>
      <c r="P21">
        <v>95.12</v>
      </c>
      <c r="Q21">
        <v>94.24</v>
      </c>
      <c r="R21">
        <v>102.47</v>
      </c>
      <c r="S21">
        <v>96.28</v>
      </c>
      <c r="T21">
        <v>96.67</v>
      </c>
      <c r="U21">
        <v>93.5</v>
      </c>
      <c r="V21">
        <v>95.07</v>
      </c>
      <c r="W21">
        <v>91.16</v>
      </c>
      <c r="X21">
        <v>92.65</v>
      </c>
      <c r="Y21">
        <v>98.75</v>
      </c>
      <c r="Z21">
        <v>102.26</v>
      </c>
      <c r="AA21">
        <v>101.86</v>
      </c>
      <c r="AB21">
        <v>101.22</v>
      </c>
      <c r="AC21">
        <f t="shared" si="2"/>
        <v>0.11072094809612645</v>
      </c>
      <c r="AD21">
        <f t="shared" si="15"/>
        <v>1.8105009052504499E-2</v>
      </c>
      <c r="AE21">
        <f t="shared" si="16"/>
        <v>7.8299776286353401E-2</v>
      </c>
      <c r="AF21">
        <f t="shared" si="17"/>
        <v>6.1674008810572639E-2</v>
      </c>
      <c r="AG21">
        <f t="shared" si="18"/>
        <v>0.17207040296433534</v>
      </c>
      <c r="AH21">
        <f t="shared" si="19"/>
        <v>0.1407641158570945</v>
      </c>
      <c r="AI21">
        <f t="shared" si="20"/>
        <v>0.15127388535031844</v>
      </c>
      <c r="AJ21">
        <f t="shared" si="21"/>
        <v>0.16264645072363881</v>
      </c>
      <c r="AK21">
        <f t="shared" si="3"/>
        <v>6.4129520605550827E-2</v>
      </c>
      <c r="AL21">
        <f t="shared" si="4"/>
        <v>7.4066213921901575E-2</v>
      </c>
      <c r="AM21">
        <f t="shared" si="5"/>
        <v>-1.219869230018542E-2</v>
      </c>
      <c r="AN21">
        <f t="shared" si="6"/>
        <v>5.1308683007893617E-2</v>
      </c>
      <c r="AO21">
        <f t="shared" si="7"/>
        <v>4.706734250543082E-2</v>
      </c>
      <c r="AP21">
        <f t="shared" si="8"/>
        <v>8.2566844919786081E-2</v>
      </c>
      <c r="AQ21">
        <f t="shared" si="9"/>
        <v>6.4689176396339601E-2</v>
      </c>
      <c r="AR21">
        <f t="shared" si="10"/>
        <v>0.11035541904344014</v>
      </c>
      <c r="AS21">
        <f t="shared" si="11"/>
        <v>9.2498650836481303E-2</v>
      </c>
      <c r="AT21">
        <f t="shared" si="12"/>
        <v>2.5012658227848091E-2</v>
      </c>
      <c r="AU21">
        <f t="shared" si="13"/>
        <v>-1.0170154508116626E-2</v>
      </c>
      <c r="AV21">
        <f t="shared" si="14"/>
        <v>-6.2831337129393341E-3</v>
      </c>
    </row>
    <row r="22" spans="1:48" x14ac:dyDescent="0.25">
      <c r="G22" s="6">
        <f t="shared" si="1"/>
        <v>5.1207398527145093E-2</v>
      </c>
      <c r="H22">
        <v>116.78</v>
      </c>
      <c r="I22">
        <v>122.76</v>
      </c>
      <c r="J22">
        <v>120.08</v>
      </c>
      <c r="K22">
        <v>123.6</v>
      </c>
      <c r="L22">
        <v>123.67</v>
      </c>
      <c r="M22">
        <v>128.22999999999999</v>
      </c>
      <c r="N22">
        <v>132.85</v>
      </c>
      <c r="O22">
        <v>125.77</v>
      </c>
      <c r="P22">
        <v>113.18</v>
      </c>
      <c r="Q22">
        <v>114.27</v>
      </c>
      <c r="R22">
        <v>121.47</v>
      </c>
      <c r="S22">
        <v>117.69</v>
      </c>
      <c r="T22">
        <v>112.37</v>
      </c>
      <c r="U22">
        <v>113.83</v>
      </c>
      <c r="V22">
        <v>115.65</v>
      </c>
      <c r="W22">
        <v>109.76</v>
      </c>
      <c r="X22">
        <v>116.61</v>
      </c>
      <c r="Y22">
        <v>121.06</v>
      </c>
      <c r="Z22">
        <v>123.34</v>
      </c>
      <c r="AA22">
        <v>113.83</v>
      </c>
      <c r="AB22">
        <v>118.28</v>
      </c>
      <c r="AC22">
        <f t="shared" si="2"/>
        <v>1.2844665182394245E-2</v>
      </c>
      <c r="AD22">
        <f t="shared" si="15"/>
        <v>-3.6493971977842973E-2</v>
      </c>
      <c r="AE22">
        <f t="shared" si="16"/>
        <v>-1.499000666222516E-2</v>
      </c>
      <c r="AF22">
        <f t="shared" si="17"/>
        <v>-4.304207119741095E-2</v>
      </c>
      <c r="AG22">
        <f t="shared" si="18"/>
        <v>-4.3583730896741335E-2</v>
      </c>
      <c r="AH22">
        <f t="shared" si="19"/>
        <v>-7.7594946580363325E-2</v>
      </c>
      <c r="AI22">
        <f t="shared" si="20"/>
        <v>-0.10967256304102366</v>
      </c>
      <c r="AJ22">
        <f t="shared" si="21"/>
        <v>-5.9553152580106503E-2</v>
      </c>
      <c r="AK22">
        <f t="shared" si="3"/>
        <v>4.506096483477641E-2</v>
      </c>
      <c r="AL22">
        <f t="shared" si="4"/>
        <v>3.5092325194714322E-2</v>
      </c>
      <c r="AM22">
        <f t="shared" si="5"/>
        <v>-2.6261628385609598E-2</v>
      </c>
      <c r="AN22">
        <f t="shared" si="6"/>
        <v>5.013170192879628E-3</v>
      </c>
      <c r="AO22">
        <f t="shared" si="7"/>
        <v>5.2594108747886413E-2</v>
      </c>
      <c r="AP22">
        <f t="shared" si="8"/>
        <v>3.9093384872177832E-2</v>
      </c>
      <c r="AQ22">
        <f t="shared" si="9"/>
        <v>2.2741028966709861E-2</v>
      </c>
      <c r="AR22">
        <f t="shared" si="10"/>
        <v>7.7623906705539314E-2</v>
      </c>
      <c r="AS22">
        <f t="shared" si="11"/>
        <v>1.4321241745990924E-2</v>
      </c>
      <c r="AT22">
        <f t="shared" si="12"/>
        <v>-2.2963819593589965E-2</v>
      </c>
      <c r="AU22">
        <f t="shared" si="13"/>
        <v>-4.1024809469758408E-2</v>
      </c>
      <c r="AV22">
        <f t="shared" si="14"/>
        <v>3.9093384872177832E-2</v>
      </c>
    </row>
    <row r="23" spans="1:48" x14ac:dyDescent="0.25">
      <c r="G23" s="6">
        <f t="shared" si="1"/>
        <v>0.13697219361482987</v>
      </c>
      <c r="H23">
        <v>9.7100000000000009</v>
      </c>
      <c r="I23">
        <v>11.04</v>
      </c>
      <c r="J23">
        <v>11.11</v>
      </c>
      <c r="K23">
        <v>10.88</v>
      </c>
      <c r="L23">
        <v>11.13</v>
      </c>
      <c r="M23">
        <v>10.97</v>
      </c>
      <c r="N23">
        <v>10.93</v>
      </c>
      <c r="O23">
        <v>11.28</v>
      </c>
      <c r="P23">
        <v>11.59</v>
      </c>
      <c r="Q23">
        <v>11.61</v>
      </c>
      <c r="R23">
        <v>11.95</v>
      </c>
      <c r="S23">
        <v>12.13</v>
      </c>
      <c r="T23">
        <v>11.95</v>
      </c>
      <c r="U23">
        <v>12.23</v>
      </c>
      <c r="V23">
        <v>12.45</v>
      </c>
      <c r="W23">
        <v>12.82</v>
      </c>
      <c r="X23">
        <v>12.82</v>
      </c>
      <c r="Y23">
        <v>13</v>
      </c>
      <c r="Z23">
        <v>12.99</v>
      </c>
      <c r="AA23">
        <v>12.98</v>
      </c>
      <c r="AB23">
        <v>13.1</v>
      </c>
      <c r="AC23">
        <f t="shared" si="2"/>
        <v>0.34912461380020582</v>
      </c>
      <c r="AD23">
        <f t="shared" si="15"/>
        <v>0.18659420289855078</v>
      </c>
      <c r="AE23">
        <f t="shared" si="16"/>
        <v>0.17911791179117914</v>
      </c>
      <c r="AF23">
        <f t="shared" si="17"/>
        <v>0.20404411764705871</v>
      </c>
      <c r="AG23">
        <f t="shared" si="18"/>
        <v>0.17699910152740331</v>
      </c>
      <c r="AH23">
        <f t="shared" si="19"/>
        <v>0.19416590701914302</v>
      </c>
      <c r="AI23">
        <f t="shared" si="20"/>
        <v>0.19853613906678866</v>
      </c>
      <c r="AJ23">
        <f t="shared" si="21"/>
        <v>0.16134751773049649</v>
      </c>
      <c r="AK23">
        <f t="shared" si="3"/>
        <v>0.13028472821397755</v>
      </c>
      <c r="AL23">
        <f t="shared" si="4"/>
        <v>0.12833763996554698</v>
      </c>
      <c r="AM23">
        <f t="shared" si="5"/>
        <v>9.6234309623430991E-2</v>
      </c>
      <c r="AN23">
        <f t="shared" si="6"/>
        <v>7.9967023907666843E-2</v>
      </c>
      <c r="AO23">
        <f t="shared" si="7"/>
        <v>9.6234309623430991E-2</v>
      </c>
      <c r="AP23">
        <f t="shared" si="8"/>
        <v>7.1136549468519966E-2</v>
      </c>
      <c r="AQ23">
        <f t="shared" si="9"/>
        <v>5.2208835341365493E-2</v>
      </c>
      <c r="AR23">
        <f t="shared" si="10"/>
        <v>2.1840873634945347E-2</v>
      </c>
      <c r="AS23">
        <f t="shared" si="11"/>
        <v>2.1840873634945347E-2</v>
      </c>
      <c r="AT23">
        <f t="shared" si="12"/>
        <v>7.692307692307665E-3</v>
      </c>
      <c r="AU23">
        <f t="shared" si="13"/>
        <v>8.468052347959925E-3</v>
      </c>
      <c r="AV23">
        <f t="shared" si="14"/>
        <v>9.2449922958396935E-3</v>
      </c>
    </row>
    <row r="24" spans="1:48" x14ac:dyDescent="0.25">
      <c r="G24" s="6">
        <f t="shared" si="1"/>
        <v>6.3465842481082793E-2</v>
      </c>
      <c r="H24">
        <v>187.66</v>
      </c>
      <c r="I24">
        <v>199.57</v>
      </c>
      <c r="J24">
        <v>189.14</v>
      </c>
      <c r="K24">
        <v>190.33</v>
      </c>
      <c r="L24">
        <v>199.73</v>
      </c>
      <c r="M24">
        <v>197.16</v>
      </c>
      <c r="N24">
        <v>203.55</v>
      </c>
      <c r="O24">
        <v>202.86</v>
      </c>
      <c r="P24">
        <v>197.54</v>
      </c>
      <c r="Q24">
        <v>201.62</v>
      </c>
      <c r="R24">
        <v>210.25</v>
      </c>
      <c r="S24">
        <v>209.49</v>
      </c>
      <c r="T24">
        <v>207.39</v>
      </c>
      <c r="U24">
        <v>212.17</v>
      </c>
      <c r="V24">
        <v>212.61</v>
      </c>
      <c r="W24">
        <v>205.56</v>
      </c>
      <c r="X24">
        <v>201.37</v>
      </c>
      <c r="Y24">
        <v>204.94</v>
      </c>
      <c r="Z24">
        <v>200.56</v>
      </c>
      <c r="AA24">
        <v>200.75</v>
      </c>
      <c r="AB24">
        <v>198.65</v>
      </c>
      <c r="AC24">
        <f t="shared" si="2"/>
        <v>5.8563359266759082E-2</v>
      </c>
      <c r="AD24">
        <f t="shared" si="15"/>
        <v>-4.6099113093149647E-3</v>
      </c>
      <c r="AE24">
        <f t="shared" si="16"/>
        <v>5.0280215713228403E-2</v>
      </c>
      <c r="AF24">
        <f t="shared" si="17"/>
        <v>4.3713550149739884E-2</v>
      </c>
      <c r="AG24">
        <f t="shared" si="18"/>
        <v>-5.4072998548039056E-3</v>
      </c>
      <c r="AH24">
        <f t="shared" si="19"/>
        <v>7.5573138567661246E-3</v>
      </c>
      <c r="AI24">
        <f t="shared" si="20"/>
        <v>-2.4072709408007886E-2</v>
      </c>
      <c r="AJ24">
        <f t="shared" si="21"/>
        <v>-2.0753228827763027E-2</v>
      </c>
      <c r="AK24">
        <f t="shared" si="3"/>
        <v>5.6191151159259581E-3</v>
      </c>
      <c r="AL24">
        <f t="shared" si="4"/>
        <v>-1.4730681480011897E-2</v>
      </c>
      <c r="AM24">
        <f t="shared" si="5"/>
        <v>-5.517241379310342E-2</v>
      </c>
      <c r="AN24">
        <f t="shared" si="6"/>
        <v>-5.174471335147264E-2</v>
      </c>
      <c r="AO24">
        <f t="shared" si="7"/>
        <v>-4.21428227011909E-2</v>
      </c>
      <c r="AP24">
        <f t="shared" si="8"/>
        <v>-6.3722486685205179E-2</v>
      </c>
      <c r="AQ24">
        <f t="shared" si="9"/>
        <v>-6.5660128874465012E-2</v>
      </c>
      <c r="AR24">
        <f t="shared" si="10"/>
        <v>-3.361548939482388E-2</v>
      </c>
      <c r="AS24">
        <f t="shared" si="11"/>
        <v>-1.3507473804439583E-2</v>
      </c>
      <c r="AT24">
        <f t="shared" si="12"/>
        <v>-3.0691909827266477E-2</v>
      </c>
      <c r="AU24">
        <f t="shared" si="13"/>
        <v>-9.5233346629437412E-3</v>
      </c>
      <c r="AV24">
        <f t="shared" si="14"/>
        <v>-1.0460772104607692E-2</v>
      </c>
    </row>
    <row r="25" spans="1:48" x14ac:dyDescent="0.25">
      <c r="G25" s="6">
        <f t="shared" si="1"/>
        <v>2.3934897079942556E-3</v>
      </c>
      <c r="H25">
        <v>104.45</v>
      </c>
      <c r="I25">
        <v>104.7</v>
      </c>
      <c r="J25">
        <v>105.14</v>
      </c>
      <c r="K25">
        <v>107.04</v>
      </c>
      <c r="L25">
        <v>107.67</v>
      </c>
      <c r="M25">
        <v>105.82</v>
      </c>
      <c r="N25">
        <v>103.47</v>
      </c>
      <c r="O25">
        <v>103.25</v>
      </c>
      <c r="P25">
        <v>109.6</v>
      </c>
      <c r="Q25">
        <v>107.01</v>
      </c>
      <c r="R25">
        <v>106.71</v>
      </c>
      <c r="S25">
        <v>106.43</v>
      </c>
      <c r="T25">
        <v>104.71</v>
      </c>
      <c r="U25">
        <v>106.11</v>
      </c>
      <c r="V25">
        <v>108.61</v>
      </c>
      <c r="W25">
        <v>107.34</v>
      </c>
      <c r="X25">
        <v>109.37</v>
      </c>
      <c r="Y25">
        <v>111.87</v>
      </c>
      <c r="Z25">
        <v>109.64</v>
      </c>
      <c r="AA25">
        <v>104.56</v>
      </c>
      <c r="AB25">
        <v>104.73</v>
      </c>
      <c r="AC25">
        <f t="shared" si="2"/>
        <v>2.6807084729535773E-3</v>
      </c>
      <c r="AD25">
        <f t="shared" si="15"/>
        <v>2.8653295128940916E-4</v>
      </c>
      <c r="AE25">
        <f t="shared" si="16"/>
        <v>-3.8995624881110577E-3</v>
      </c>
      <c r="AF25">
        <f t="shared" si="17"/>
        <v>-2.1580717488789258E-2</v>
      </c>
      <c r="AG25">
        <f t="shared" si="18"/>
        <v>-2.7305656171635533E-2</v>
      </c>
      <c r="AH25">
        <f t="shared" si="19"/>
        <v>-1.0300510300510199E-2</v>
      </c>
      <c r="AI25">
        <f t="shared" si="20"/>
        <v>1.2177442737025274E-2</v>
      </c>
      <c r="AJ25">
        <f t="shared" si="21"/>
        <v>1.4334140435835389E-2</v>
      </c>
      <c r="AK25">
        <f t="shared" si="3"/>
        <v>-4.4434306569342982E-2</v>
      </c>
      <c r="AL25">
        <f t="shared" si="4"/>
        <v>-2.130641996075134E-2</v>
      </c>
      <c r="AM25">
        <f t="shared" si="5"/>
        <v>-1.8554962046668445E-2</v>
      </c>
      <c r="AN25">
        <f t="shared" si="6"/>
        <v>-1.5972939960537468E-2</v>
      </c>
      <c r="AO25">
        <f t="shared" si="7"/>
        <v>1.9100372457272691E-4</v>
      </c>
      <c r="AP25">
        <f t="shared" si="8"/>
        <v>-1.3005371783997695E-2</v>
      </c>
      <c r="AQ25">
        <f t="shared" si="9"/>
        <v>-3.5724150630696949E-2</v>
      </c>
      <c r="AR25">
        <f t="shared" si="10"/>
        <v>-2.4315259921743985E-2</v>
      </c>
      <c r="AS25">
        <f t="shared" si="11"/>
        <v>-4.242479656212856E-2</v>
      </c>
      <c r="AT25">
        <f t="shared" si="12"/>
        <v>-6.3824081523196574E-2</v>
      </c>
      <c r="AU25">
        <f t="shared" si="13"/>
        <v>-4.4782925939438133E-2</v>
      </c>
      <c r="AV25">
        <f t="shared" si="14"/>
        <v>1.6258607498087386E-3</v>
      </c>
    </row>
    <row r="26" spans="1:48" x14ac:dyDescent="0.25">
      <c r="G26" s="6">
        <f t="shared" si="1"/>
        <v>4.534313725490252E-3</v>
      </c>
      <c r="H26">
        <v>81.599999999999994</v>
      </c>
      <c r="I26">
        <v>81.97</v>
      </c>
      <c r="J26">
        <v>82.48</v>
      </c>
      <c r="K26">
        <v>82.82</v>
      </c>
      <c r="L26">
        <v>82.06</v>
      </c>
      <c r="M26">
        <v>81.61</v>
      </c>
      <c r="N26">
        <v>81.680000000000007</v>
      </c>
      <c r="O26">
        <v>82.28</v>
      </c>
      <c r="P26">
        <v>81.93</v>
      </c>
      <c r="Q26">
        <v>83.76</v>
      </c>
      <c r="R26">
        <v>83.65</v>
      </c>
      <c r="S26">
        <v>83.18</v>
      </c>
      <c r="T26">
        <v>83.85</v>
      </c>
      <c r="U26">
        <v>83.41</v>
      </c>
      <c r="V26">
        <v>83.48</v>
      </c>
      <c r="W26">
        <v>83.17</v>
      </c>
      <c r="X26">
        <v>82.2</v>
      </c>
      <c r="Y26">
        <v>82.76</v>
      </c>
      <c r="Z26">
        <v>83.68</v>
      </c>
      <c r="AA26">
        <v>83.51</v>
      </c>
      <c r="AB26">
        <v>82.72</v>
      </c>
      <c r="AC26">
        <f t="shared" si="2"/>
        <v>1.3725490196078488E-2</v>
      </c>
      <c r="AD26">
        <f t="shared" si="15"/>
        <v>9.1496889105770404E-3</v>
      </c>
      <c r="AE26">
        <f t="shared" si="16"/>
        <v>2.9097963142579396E-3</v>
      </c>
      <c r="AF26">
        <f t="shared" si="17"/>
        <v>-1.2074378169523584E-3</v>
      </c>
      <c r="AG26">
        <f t="shared" si="18"/>
        <v>8.0428954423592078E-3</v>
      </c>
      <c r="AH26">
        <f t="shared" si="19"/>
        <v>1.3601274353633126E-2</v>
      </c>
      <c r="AI26">
        <f t="shared" si="20"/>
        <v>1.2732615083251615E-2</v>
      </c>
      <c r="AJ26">
        <f t="shared" si="21"/>
        <v>5.3475935828876725E-3</v>
      </c>
      <c r="AK26">
        <f t="shared" si="3"/>
        <v>9.642377639448212E-3</v>
      </c>
      <c r="AL26">
        <f t="shared" si="4"/>
        <v>-1.2416427889207333E-2</v>
      </c>
      <c r="AM26">
        <f t="shared" si="5"/>
        <v>-1.1117752540346764E-2</v>
      </c>
      <c r="AN26">
        <f t="shared" si="6"/>
        <v>-5.5301755229623462E-3</v>
      </c>
      <c r="AO26">
        <f t="shared" si="7"/>
        <v>-1.3476446034585516E-2</v>
      </c>
      <c r="AP26">
        <f t="shared" si="8"/>
        <v>-8.2723894017503619E-3</v>
      </c>
      <c r="AQ26">
        <f t="shared" si="9"/>
        <v>-9.1039770004792183E-3</v>
      </c>
      <c r="AR26">
        <f t="shared" si="10"/>
        <v>-5.4106047853793773E-3</v>
      </c>
      <c r="AS26">
        <f t="shared" si="11"/>
        <v>6.3260340632602923E-3</v>
      </c>
      <c r="AT26">
        <f t="shared" si="12"/>
        <v>-4.8332527791211031E-4</v>
      </c>
      <c r="AU26">
        <f t="shared" si="13"/>
        <v>-1.1472275334608125E-2</v>
      </c>
      <c r="AV26">
        <f t="shared" si="14"/>
        <v>-9.4599449167765085E-3</v>
      </c>
    </row>
    <row r="27" spans="1:48" x14ac:dyDescent="0.25">
      <c r="G27" s="6">
        <f t="shared" si="1"/>
        <v>9.6035121415832467E-3</v>
      </c>
      <c r="H27">
        <v>72.89</v>
      </c>
      <c r="I27">
        <v>73.59</v>
      </c>
      <c r="J27">
        <v>74.2</v>
      </c>
      <c r="K27">
        <v>74.16</v>
      </c>
      <c r="L27">
        <v>74.53</v>
      </c>
      <c r="M27">
        <v>74.239999999999995</v>
      </c>
      <c r="N27">
        <v>69.010000000000005</v>
      </c>
      <c r="O27">
        <v>70.11</v>
      </c>
      <c r="P27">
        <v>70.599999999999994</v>
      </c>
      <c r="Q27">
        <v>71</v>
      </c>
      <c r="R27">
        <v>72.94</v>
      </c>
      <c r="S27">
        <v>73.88</v>
      </c>
      <c r="T27">
        <v>73.14</v>
      </c>
      <c r="U27">
        <v>72.900000000000006</v>
      </c>
      <c r="V27">
        <v>73.099999999999994</v>
      </c>
      <c r="W27">
        <v>72.540000000000006</v>
      </c>
      <c r="X27">
        <v>73.61</v>
      </c>
      <c r="Y27">
        <v>72.09</v>
      </c>
      <c r="Z27">
        <v>72.81</v>
      </c>
      <c r="AA27">
        <v>73.400000000000006</v>
      </c>
      <c r="AB27">
        <v>73.599999999999994</v>
      </c>
      <c r="AC27">
        <f t="shared" si="2"/>
        <v>9.7407051721771672E-3</v>
      </c>
      <c r="AD27">
        <f t="shared" si="15"/>
        <v>1.3588802826458628E-4</v>
      </c>
      <c r="AE27">
        <f t="shared" si="16"/>
        <v>-8.0862533692723521E-3</v>
      </c>
      <c r="AF27">
        <f t="shared" si="17"/>
        <v>-7.5512405609493303E-3</v>
      </c>
      <c r="AG27">
        <f t="shared" si="18"/>
        <v>-1.2478196699315804E-2</v>
      </c>
      <c r="AH27">
        <f t="shared" si="19"/>
        <v>-8.6206896551724223E-3</v>
      </c>
      <c r="AI27">
        <f t="shared" si="20"/>
        <v>6.6512099695696117E-2</v>
      </c>
      <c r="AJ27">
        <f t="shared" si="21"/>
        <v>4.9778918841819925E-2</v>
      </c>
      <c r="AK27">
        <f t="shared" si="3"/>
        <v>4.2492917847025496E-2</v>
      </c>
      <c r="AL27">
        <f t="shared" si="4"/>
        <v>3.6619718309859071E-2</v>
      </c>
      <c r="AM27">
        <f t="shared" si="5"/>
        <v>9.0485330408554519E-3</v>
      </c>
      <c r="AN27">
        <f t="shared" si="6"/>
        <v>-3.7899296155928688E-3</v>
      </c>
      <c r="AO27">
        <f t="shared" si="7"/>
        <v>6.2893081761005434E-3</v>
      </c>
      <c r="AP27">
        <f t="shared" si="8"/>
        <v>9.6021947873798155E-3</v>
      </c>
      <c r="AQ27">
        <f t="shared" si="9"/>
        <v>6.8399452804377573E-3</v>
      </c>
      <c r="AR27">
        <f t="shared" si="10"/>
        <v>1.4612627515853157E-2</v>
      </c>
      <c r="AS27">
        <f t="shared" si="11"/>
        <v>-1.3585110718659308E-4</v>
      </c>
      <c r="AT27">
        <f t="shared" si="12"/>
        <v>2.0946039672631304E-2</v>
      </c>
      <c r="AU27">
        <f t="shared" si="13"/>
        <v>1.085015794533707E-2</v>
      </c>
      <c r="AV27">
        <f t="shared" si="14"/>
        <v>2.7247956403268206E-3</v>
      </c>
    </row>
    <row r="28" spans="1:48" x14ac:dyDescent="0.25">
      <c r="G28" s="6">
        <f t="shared" si="1"/>
        <v>5.3882352941176451E-2</v>
      </c>
      <c r="H28">
        <v>42.5</v>
      </c>
      <c r="I28">
        <v>44.79</v>
      </c>
      <c r="J28">
        <v>43.48</v>
      </c>
      <c r="K28">
        <v>44.52</v>
      </c>
      <c r="L28">
        <v>42.06</v>
      </c>
      <c r="M28">
        <v>39.89</v>
      </c>
      <c r="N28">
        <v>41.09</v>
      </c>
      <c r="O28">
        <v>41.22</v>
      </c>
      <c r="P28">
        <v>46.37</v>
      </c>
      <c r="Q28">
        <v>46.54</v>
      </c>
      <c r="R28">
        <v>48.29</v>
      </c>
      <c r="S28">
        <v>46.13</v>
      </c>
      <c r="T28">
        <v>46.17</v>
      </c>
      <c r="U28">
        <v>47.62</v>
      </c>
      <c r="V28">
        <v>46.43</v>
      </c>
      <c r="W28">
        <v>45.53</v>
      </c>
      <c r="X28">
        <v>45.7</v>
      </c>
      <c r="Y28">
        <v>43.4</v>
      </c>
      <c r="Z28">
        <v>41.41</v>
      </c>
      <c r="AA28">
        <v>43.91</v>
      </c>
      <c r="AB28">
        <v>43.77</v>
      </c>
      <c r="AC28">
        <f t="shared" si="2"/>
        <v>2.9882352941176544E-2</v>
      </c>
      <c r="AD28">
        <f t="shared" si="15"/>
        <v>-2.2772940388479483E-2</v>
      </c>
      <c r="AE28">
        <f t="shared" si="16"/>
        <v>6.6697332106717177E-3</v>
      </c>
      <c r="AF28">
        <f t="shared" si="17"/>
        <v>-1.6846361185983826E-2</v>
      </c>
      <c r="AG28">
        <f t="shared" si="18"/>
        <v>4.0656205420827408E-2</v>
      </c>
      <c r="AH28">
        <f t="shared" si="19"/>
        <v>9.7267485585359803E-2</v>
      </c>
      <c r="AI28">
        <f t="shared" si="20"/>
        <v>6.5222681917741526E-2</v>
      </c>
      <c r="AJ28">
        <f t="shared" si="21"/>
        <v>6.1863173216885115E-2</v>
      </c>
      <c r="AK28">
        <f t="shared" si="3"/>
        <v>-5.6070735389260176E-2</v>
      </c>
      <c r="AL28">
        <f t="shared" si="4"/>
        <v>-5.95186935969058E-2</v>
      </c>
      <c r="AM28">
        <f t="shared" si="5"/>
        <v>-9.3601159660385097E-2</v>
      </c>
      <c r="AN28">
        <f t="shared" si="6"/>
        <v>-5.1159765879037485E-2</v>
      </c>
      <c r="AO28">
        <f t="shared" si="7"/>
        <v>-5.1981806367771249E-2</v>
      </c>
      <c r="AP28">
        <f t="shared" si="8"/>
        <v>-8.0848383032339238E-2</v>
      </c>
      <c r="AQ28">
        <f t="shared" si="9"/>
        <v>-5.7290544906310505E-2</v>
      </c>
      <c r="AR28">
        <f t="shared" si="10"/>
        <v>-3.8655831320008743E-2</v>
      </c>
      <c r="AS28">
        <f t="shared" si="11"/>
        <v>-4.2231947483588612E-2</v>
      </c>
      <c r="AT28">
        <f t="shared" si="12"/>
        <v>8.52534562211992E-3</v>
      </c>
      <c r="AU28">
        <f t="shared" si="13"/>
        <v>5.6991064960154714E-2</v>
      </c>
      <c r="AV28">
        <f t="shared" si="14"/>
        <v>-3.1883397859256086E-3</v>
      </c>
    </row>
    <row r="29" spans="1:48" x14ac:dyDescent="0.25">
      <c r="G29" s="6">
        <f t="shared" si="1"/>
        <v>4.0245566166439366E-2</v>
      </c>
      <c r="H29">
        <v>43.98</v>
      </c>
      <c r="I29">
        <v>45.75</v>
      </c>
      <c r="J29">
        <v>44.42</v>
      </c>
      <c r="K29">
        <v>44.12</v>
      </c>
      <c r="L29">
        <v>42.25</v>
      </c>
      <c r="M29">
        <v>42.48</v>
      </c>
      <c r="N29">
        <v>41.81</v>
      </c>
      <c r="O29">
        <v>41.12</v>
      </c>
      <c r="P29">
        <v>43.67</v>
      </c>
      <c r="Q29">
        <v>44.98</v>
      </c>
      <c r="R29">
        <v>46.88</v>
      </c>
      <c r="S29">
        <v>45.8</v>
      </c>
      <c r="T29">
        <v>45.55</v>
      </c>
      <c r="U29">
        <v>42.97</v>
      </c>
      <c r="V29">
        <v>43.31</v>
      </c>
      <c r="W29">
        <v>42.82</v>
      </c>
      <c r="X29">
        <v>42.81</v>
      </c>
      <c r="Y29">
        <v>42.92</v>
      </c>
      <c r="Z29">
        <v>44.26</v>
      </c>
      <c r="AA29">
        <v>43.99</v>
      </c>
      <c r="AB29">
        <v>42.75</v>
      </c>
      <c r="AC29">
        <f t="shared" si="2"/>
        <v>-2.7967257844474694E-2</v>
      </c>
      <c r="AD29">
        <f t="shared" si="15"/>
        <v>-6.5573770491803282E-2</v>
      </c>
      <c r="AE29">
        <f t="shared" si="16"/>
        <v>-3.7595677622692517E-2</v>
      </c>
      <c r="AF29">
        <f t="shared" si="17"/>
        <v>-3.105167724388027E-2</v>
      </c>
      <c r="AG29">
        <f t="shared" si="18"/>
        <v>1.1834319526627219E-2</v>
      </c>
      <c r="AH29">
        <f t="shared" si="19"/>
        <v>6.3559322033899046E-3</v>
      </c>
      <c r="AI29">
        <f t="shared" si="20"/>
        <v>2.2482659650801189E-2</v>
      </c>
      <c r="AJ29">
        <f t="shared" si="21"/>
        <v>3.964007782101174E-2</v>
      </c>
      <c r="AK29">
        <f t="shared" si="3"/>
        <v>-2.1067094114953094E-2</v>
      </c>
      <c r="AL29">
        <f t="shared" si="4"/>
        <v>-4.9577590040017723E-2</v>
      </c>
      <c r="AM29">
        <f t="shared" si="5"/>
        <v>-8.8097269624573427E-2</v>
      </c>
      <c r="AN29">
        <f t="shared" si="6"/>
        <v>-6.6593886462882043E-2</v>
      </c>
      <c r="AO29">
        <f t="shared" si="7"/>
        <v>-6.147091108671783E-2</v>
      </c>
      <c r="AP29">
        <f t="shared" si="8"/>
        <v>-5.1198510588782607E-3</v>
      </c>
      <c r="AQ29">
        <f t="shared" si="9"/>
        <v>-1.2930039251904923E-2</v>
      </c>
      <c r="AR29">
        <f t="shared" si="10"/>
        <v>-1.6347501167678722E-3</v>
      </c>
      <c r="AS29">
        <f t="shared" si="11"/>
        <v>-1.401541695865505E-3</v>
      </c>
      <c r="AT29">
        <f t="shared" si="12"/>
        <v>-3.9608574091333105E-3</v>
      </c>
      <c r="AU29">
        <f t="shared" si="13"/>
        <v>-3.4116583822864845E-2</v>
      </c>
      <c r="AV29">
        <f t="shared" si="14"/>
        <v>-2.8188224596499247E-2</v>
      </c>
    </row>
    <row r="30" spans="1:48" x14ac:dyDescent="0.25">
      <c r="G30" s="6">
        <f t="shared" si="1"/>
        <v>9.2750284104176697E-2</v>
      </c>
      <c r="H30">
        <v>64.236999999999995</v>
      </c>
      <c r="I30">
        <v>70.194999999999993</v>
      </c>
      <c r="J30">
        <v>72.126000000000005</v>
      </c>
      <c r="K30">
        <v>71.849000000000004</v>
      </c>
      <c r="L30">
        <v>71.59</v>
      </c>
      <c r="M30">
        <v>68.587999999999994</v>
      </c>
      <c r="N30">
        <v>69.335999999999999</v>
      </c>
      <c r="O30">
        <v>69.046000000000006</v>
      </c>
      <c r="P30">
        <v>70.536000000000001</v>
      </c>
      <c r="Q30">
        <v>69.599999999999994</v>
      </c>
      <c r="R30">
        <v>68.605000000000004</v>
      </c>
      <c r="S30">
        <v>68.638999999999996</v>
      </c>
      <c r="T30">
        <v>65.197000000000003</v>
      </c>
      <c r="U30">
        <v>66.72</v>
      </c>
      <c r="V30">
        <v>65.582999999999998</v>
      </c>
      <c r="W30">
        <v>64.629000000000005</v>
      </c>
      <c r="X30">
        <v>64.855999999999995</v>
      </c>
      <c r="Y30">
        <v>65.293999999999997</v>
      </c>
      <c r="Z30">
        <v>66.924000000000007</v>
      </c>
      <c r="AA30">
        <v>66.682000000000002</v>
      </c>
      <c r="AB30">
        <v>67.808999999999997</v>
      </c>
      <c r="AC30">
        <f t="shared" si="2"/>
        <v>5.5606581876488675E-2</v>
      </c>
      <c r="AD30">
        <f t="shared" si="15"/>
        <v>-3.3991025001780695E-2</v>
      </c>
      <c r="AE30">
        <f t="shared" si="16"/>
        <v>-5.9853589551618097E-2</v>
      </c>
      <c r="AF30">
        <f t="shared" si="17"/>
        <v>-5.6229035894723743E-2</v>
      </c>
      <c r="AG30">
        <f t="shared" si="18"/>
        <v>-5.2814638916049809E-2</v>
      </c>
      <c r="AH30">
        <f t="shared" si="19"/>
        <v>-1.1357671895958425E-2</v>
      </c>
      <c r="AI30">
        <f t="shared" si="20"/>
        <v>-2.2023191415714797E-2</v>
      </c>
      <c r="AJ30">
        <f t="shared" si="21"/>
        <v>-1.7915592503548489E-2</v>
      </c>
      <c r="AK30">
        <f t="shared" si="3"/>
        <v>-3.8661109220823463E-2</v>
      </c>
      <c r="AL30">
        <f t="shared" si="4"/>
        <v>-2.5732758620689612E-2</v>
      </c>
      <c r="AM30">
        <f t="shared" si="5"/>
        <v>-1.1602652867866867E-2</v>
      </c>
      <c r="AN30">
        <f t="shared" si="6"/>
        <v>-1.2092250761229014E-2</v>
      </c>
      <c r="AO30">
        <f t="shared" si="7"/>
        <v>4.0063193091706591E-2</v>
      </c>
      <c r="AP30">
        <f t="shared" si="8"/>
        <v>1.6321942446043146E-2</v>
      </c>
      <c r="AQ30">
        <f t="shared" si="9"/>
        <v>3.3941722702529604E-2</v>
      </c>
      <c r="AR30">
        <f t="shared" si="10"/>
        <v>4.9203917745903422E-2</v>
      </c>
      <c r="AS30">
        <f t="shared" si="11"/>
        <v>4.5531639324041001E-2</v>
      </c>
      <c r="AT30">
        <f t="shared" si="12"/>
        <v>3.8518087419977344E-2</v>
      </c>
      <c r="AU30">
        <f t="shared" si="13"/>
        <v>1.3223955531647702E-2</v>
      </c>
      <c r="AV30">
        <f t="shared" si="14"/>
        <v>1.6901112744068792E-2</v>
      </c>
    </row>
    <row r="31" spans="1:48" x14ac:dyDescent="0.25">
      <c r="G31" s="6">
        <f t="shared" si="1"/>
        <v>3.694992088269259E-2</v>
      </c>
      <c r="H31">
        <v>46.765999999999998</v>
      </c>
      <c r="I31">
        <v>48.494</v>
      </c>
      <c r="J31">
        <v>50.051000000000002</v>
      </c>
      <c r="K31">
        <v>50.28</v>
      </c>
      <c r="L31">
        <v>50.265000000000001</v>
      </c>
      <c r="M31">
        <v>52.469000000000001</v>
      </c>
      <c r="N31">
        <v>53.185000000000002</v>
      </c>
      <c r="O31">
        <v>51.997</v>
      </c>
      <c r="P31">
        <v>50.954000000000001</v>
      </c>
      <c r="Q31">
        <v>46.94</v>
      </c>
      <c r="R31">
        <v>49.494999999999997</v>
      </c>
      <c r="S31">
        <v>49.746000000000002</v>
      </c>
      <c r="T31">
        <v>51.859000000000002</v>
      </c>
      <c r="U31">
        <v>51.728999999999999</v>
      </c>
      <c r="V31">
        <v>51.036000000000001</v>
      </c>
      <c r="W31">
        <v>49.756</v>
      </c>
      <c r="X31">
        <v>50.314999999999998</v>
      </c>
      <c r="Y31">
        <v>47.679000000000002</v>
      </c>
      <c r="Z31">
        <v>45.756999999999998</v>
      </c>
      <c r="AA31">
        <v>46.396999999999998</v>
      </c>
      <c r="AB31">
        <v>46.301000000000002</v>
      </c>
      <c r="AC31">
        <f t="shared" si="2"/>
        <v>-9.9431210708633699E-3</v>
      </c>
      <c r="AD31">
        <f t="shared" si="15"/>
        <v>-4.5222089330638794E-2</v>
      </c>
      <c r="AE31">
        <f t="shared" si="16"/>
        <v>-7.4923577950490497E-2</v>
      </c>
      <c r="AF31">
        <f t="shared" si="17"/>
        <v>-7.9136833731105791E-2</v>
      </c>
      <c r="AG31">
        <f t="shared" si="18"/>
        <v>-7.8862031234457342E-2</v>
      </c>
      <c r="AH31">
        <f t="shared" si="19"/>
        <v>-0.1175551277897425</v>
      </c>
      <c r="AI31">
        <f t="shared" si="20"/>
        <v>-0.1294349910689104</v>
      </c>
      <c r="AJ31">
        <f t="shared" si="21"/>
        <v>-0.10954478142969783</v>
      </c>
      <c r="AK31">
        <f t="shared" si="3"/>
        <v>-9.1317659065039025E-2</v>
      </c>
      <c r="AL31">
        <f t="shared" si="4"/>
        <v>-1.3613123135918104E-2</v>
      </c>
      <c r="AM31">
        <f t="shared" si="5"/>
        <v>-6.4531770885947984E-2</v>
      </c>
      <c r="AN31">
        <f t="shared" si="6"/>
        <v>-6.9251799139629325E-2</v>
      </c>
      <c r="AO31">
        <f t="shared" si="7"/>
        <v>-0.10717522512967854</v>
      </c>
      <c r="AP31">
        <f t="shared" si="8"/>
        <v>-0.10493146977517441</v>
      </c>
      <c r="AQ31">
        <f t="shared" si="9"/>
        <v>-9.2777647151030637E-2</v>
      </c>
      <c r="AR31">
        <f t="shared" si="10"/>
        <v>-6.9438861644826724E-2</v>
      </c>
      <c r="AS31">
        <f t="shared" si="11"/>
        <v>-7.9777402365099795E-2</v>
      </c>
      <c r="AT31">
        <f t="shared" si="12"/>
        <v>-2.8901612869397429E-2</v>
      </c>
      <c r="AU31">
        <f t="shared" si="13"/>
        <v>1.1888891317175602E-2</v>
      </c>
      <c r="AV31">
        <f t="shared" si="14"/>
        <v>-2.0690992952129778E-3</v>
      </c>
    </row>
    <row r="32" spans="1:48" x14ac:dyDescent="0.25">
      <c r="G32" s="6">
        <f t="shared" si="1"/>
        <v>4.908128481556414E-2</v>
      </c>
      <c r="H32">
        <v>36.082999999999998</v>
      </c>
      <c r="I32">
        <v>37.853999999999999</v>
      </c>
      <c r="J32">
        <v>37.716000000000001</v>
      </c>
      <c r="K32">
        <v>38.140999999999998</v>
      </c>
      <c r="L32">
        <v>38.496000000000002</v>
      </c>
      <c r="M32">
        <v>38.347000000000001</v>
      </c>
      <c r="N32">
        <v>37.780999999999999</v>
      </c>
      <c r="O32">
        <v>37.244</v>
      </c>
      <c r="P32">
        <v>37.576000000000001</v>
      </c>
      <c r="Q32">
        <v>36.901000000000003</v>
      </c>
      <c r="R32">
        <v>38.152000000000001</v>
      </c>
      <c r="S32">
        <v>37.701999999999998</v>
      </c>
      <c r="T32">
        <v>37.363999999999997</v>
      </c>
      <c r="U32">
        <v>37.908000000000001</v>
      </c>
      <c r="V32">
        <v>37.457000000000001</v>
      </c>
      <c r="W32">
        <v>37.219000000000001</v>
      </c>
      <c r="X32">
        <v>35.85</v>
      </c>
      <c r="Y32">
        <v>35.344000000000001</v>
      </c>
      <c r="Z32">
        <v>35.101999999999997</v>
      </c>
      <c r="AA32">
        <v>35.25</v>
      </c>
      <c r="AB32">
        <v>35.18</v>
      </c>
      <c r="AC32">
        <f t="shared" si="2"/>
        <v>-2.5025635340742144E-2</v>
      </c>
      <c r="AD32">
        <f t="shared" si="15"/>
        <v>-7.0639826702594166E-2</v>
      </c>
      <c r="AE32">
        <f t="shared" si="16"/>
        <v>-6.7239367907519387E-2</v>
      </c>
      <c r="AF32">
        <f t="shared" si="17"/>
        <v>-7.7632993366718195E-2</v>
      </c>
      <c r="AG32">
        <f t="shared" si="18"/>
        <v>-8.6138819617622667E-2</v>
      </c>
      <c r="AH32">
        <f t="shared" si="19"/>
        <v>-8.2587946905885765E-2</v>
      </c>
      <c r="AI32">
        <f t="shared" si="20"/>
        <v>-6.8844128000846966E-2</v>
      </c>
      <c r="AJ32">
        <f t="shared" si="21"/>
        <v>-5.5418322414348624E-2</v>
      </c>
      <c r="AK32">
        <f t="shared" si="3"/>
        <v>-6.3764104747711325E-2</v>
      </c>
      <c r="AL32">
        <f t="shared" si="4"/>
        <v>-4.6638302485027601E-2</v>
      </c>
      <c r="AM32">
        <f t="shared" si="5"/>
        <v>-7.7898930593415849E-2</v>
      </c>
      <c r="AN32">
        <f t="shared" si="6"/>
        <v>-6.6893003023712233E-2</v>
      </c>
      <c r="AO32">
        <f t="shared" si="7"/>
        <v>-5.8451985868750604E-2</v>
      </c>
      <c r="AP32">
        <f t="shared" si="8"/>
        <v>-7.1963701593331264E-2</v>
      </c>
      <c r="AQ32">
        <f t="shared" si="9"/>
        <v>-6.0789705529006623E-2</v>
      </c>
      <c r="AR32">
        <f t="shared" si="10"/>
        <v>-5.4783846959886119E-2</v>
      </c>
      <c r="AS32">
        <f t="shared" si="11"/>
        <v>-1.8688981868898235E-2</v>
      </c>
      <c r="AT32">
        <f t="shared" si="12"/>
        <v>-4.6401086464463977E-3</v>
      </c>
      <c r="AU32">
        <f t="shared" si="13"/>
        <v>2.2220956070879995E-3</v>
      </c>
      <c r="AV32">
        <f t="shared" si="14"/>
        <v>-1.9858156028368873E-3</v>
      </c>
    </row>
    <row r="33" spans="7:48" x14ac:dyDescent="0.25">
      <c r="G33" s="6">
        <f t="shared" si="1"/>
        <v>2.8888888888888933E-2</v>
      </c>
      <c r="H33">
        <v>6.75</v>
      </c>
      <c r="I33">
        <v>6.9450000000000003</v>
      </c>
      <c r="J33">
        <v>7.1790000000000003</v>
      </c>
      <c r="K33">
        <v>7.2619999999999996</v>
      </c>
      <c r="L33">
        <v>7.0549999999999997</v>
      </c>
      <c r="M33">
        <v>7.141</v>
      </c>
      <c r="N33">
        <v>7.1470000000000002</v>
      </c>
      <c r="O33">
        <v>6.8970000000000002</v>
      </c>
      <c r="P33">
        <v>6.6079999999999997</v>
      </c>
      <c r="Q33">
        <v>6.5579999999999998</v>
      </c>
      <c r="R33">
        <v>6.548</v>
      </c>
      <c r="S33">
        <v>6.4210000000000003</v>
      </c>
      <c r="T33">
        <v>6.6050000000000004</v>
      </c>
      <c r="U33">
        <v>6.758</v>
      </c>
      <c r="V33">
        <v>6.9249999999999998</v>
      </c>
      <c r="W33">
        <v>6.7770000000000001</v>
      </c>
      <c r="X33">
        <v>6.9770000000000003</v>
      </c>
      <c r="Y33">
        <v>7.0339999999999998</v>
      </c>
      <c r="Z33">
        <v>6.923</v>
      </c>
      <c r="AA33">
        <v>7.048</v>
      </c>
      <c r="AB33">
        <v>7.2430000000000003</v>
      </c>
      <c r="AC33">
        <f t="shared" si="2"/>
        <v>7.3037037037037081E-2</v>
      </c>
      <c r="AD33">
        <f t="shared" si="15"/>
        <v>4.2908567314614836E-2</v>
      </c>
      <c r="AE33">
        <f t="shared" si="16"/>
        <v>8.9148906532943387E-3</v>
      </c>
      <c r="AF33">
        <f t="shared" si="17"/>
        <v>-2.6163591297162269E-3</v>
      </c>
      <c r="AG33">
        <f t="shared" si="18"/>
        <v>2.6647767540751328E-2</v>
      </c>
      <c r="AH33">
        <f t="shared" si="19"/>
        <v>1.4283713765579095E-2</v>
      </c>
      <c r="AI33">
        <f t="shared" si="20"/>
        <v>1.3432209318595227E-2</v>
      </c>
      <c r="AJ33">
        <f t="shared" si="21"/>
        <v>5.0166739161954486E-2</v>
      </c>
      <c r="AK33">
        <f t="shared" si="3"/>
        <v>9.6095641646489205E-2</v>
      </c>
      <c r="AL33">
        <f t="shared" si="4"/>
        <v>0.10445257700518458</v>
      </c>
      <c r="AM33">
        <f t="shared" si="5"/>
        <v>0.10613927916921202</v>
      </c>
      <c r="AN33">
        <f t="shared" si="6"/>
        <v>0.12801744276592431</v>
      </c>
      <c r="AO33">
        <f t="shared" si="7"/>
        <v>9.6593489780469319E-2</v>
      </c>
      <c r="AP33">
        <f t="shared" si="8"/>
        <v>7.1766794909736656E-2</v>
      </c>
      <c r="AQ33">
        <f t="shared" si="9"/>
        <v>4.5920577617328595E-2</v>
      </c>
      <c r="AR33">
        <f t="shared" si="10"/>
        <v>6.8761989080714209E-2</v>
      </c>
      <c r="AS33">
        <f t="shared" si="11"/>
        <v>3.8125268740146198E-2</v>
      </c>
      <c r="AT33">
        <f t="shared" si="12"/>
        <v>2.971282342905893E-2</v>
      </c>
      <c r="AU33">
        <f t="shared" si="13"/>
        <v>4.6222735808175687E-2</v>
      </c>
      <c r="AV33">
        <f t="shared" si="14"/>
        <v>2.7667423382519905E-2</v>
      </c>
    </row>
    <row r="34" spans="7:48" x14ac:dyDescent="0.25">
      <c r="G34" s="6">
        <f t="shared" si="1"/>
        <v>4.0187541862022752E-2</v>
      </c>
      <c r="H34">
        <v>29.86</v>
      </c>
      <c r="I34">
        <v>31.06</v>
      </c>
      <c r="J34">
        <v>30.3</v>
      </c>
      <c r="K34">
        <v>29.77</v>
      </c>
      <c r="L34">
        <v>30.65</v>
      </c>
      <c r="M34">
        <v>31.24</v>
      </c>
      <c r="N34">
        <v>30.99</v>
      </c>
      <c r="O34">
        <v>30.77</v>
      </c>
      <c r="P34">
        <v>30.1</v>
      </c>
      <c r="Q34">
        <v>29.97</v>
      </c>
      <c r="R34">
        <v>28.86</v>
      </c>
      <c r="S34">
        <v>28.95</v>
      </c>
      <c r="T34">
        <v>29.8</v>
      </c>
      <c r="U34">
        <v>29.22</v>
      </c>
      <c r="V34">
        <v>28.87</v>
      </c>
      <c r="W34">
        <v>29.68</v>
      </c>
      <c r="X34">
        <v>29.93</v>
      </c>
      <c r="Y34">
        <v>30.28</v>
      </c>
      <c r="Z34">
        <v>29.51</v>
      </c>
      <c r="AA34">
        <v>29</v>
      </c>
      <c r="AB34">
        <v>27.4</v>
      </c>
      <c r="AC34">
        <f t="shared" si="2"/>
        <v>-8.2384460817146718E-2</v>
      </c>
      <c r="AD34">
        <f t="shared" si="15"/>
        <v>-0.11783644558918224</v>
      </c>
      <c r="AE34">
        <f t="shared" si="16"/>
        <v>-9.5709570957095771E-2</v>
      </c>
      <c r="AF34">
        <f t="shared" si="17"/>
        <v>-7.9610345985891867E-2</v>
      </c>
      <c r="AG34">
        <f t="shared" si="18"/>
        <v>-0.10603588907014683</v>
      </c>
      <c r="AH34">
        <f t="shared" si="19"/>
        <v>-0.12291933418693982</v>
      </c>
      <c r="AI34">
        <f t="shared" si="20"/>
        <v>-0.11584382058728622</v>
      </c>
      <c r="AJ34">
        <f t="shared" si="21"/>
        <v>-0.10952226194345145</v>
      </c>
      <c r="AK34">
        <f t="shared" si="3"/>
        <v>-8.9700996677740952E-2</v>
      </c>
      <c r="AL34">
        <f t="shared" si="4"/>
        <v>-8.5752419085752429E-2</v>
      </c>
      <c r="AM34">
        <f t="shared" si="5"/>
        <v>-5.0589050589050617E-2</v>
      </c>
      <c r="AN34">
        <f t="shared" si="6"/>
        <v>-5.3540587219343724E-2</v>
      </c>
      <c r="AO34">
        <f t="shared" si="7"/>
        <v>-8.0536912751677917E-2</v>
      </c>
      <c r="AP34">
        <f t="shared" si="8"/>
        <v>-6.2286105407255314E-2</v>
      </c>
      <c r="AQ34">
        <f t="shared" si="9"/>
        <v>-5.091790786283347E-2</v>
      </c>
      <c r="AR34">
        <f t="shared" si="10"/>
        <v>-7.6819407008086288E-2</v>
      </c>
      <c r="AS34">
        <f t="shared" si="11"/>
        <v>-8.4530571333110635E-2</v>
      </c>
      <c r="AT34">
        <f t="shared" si="12"/>
        <v>-9.5112285336856089E-2</v>
      </c>
      <c r="AU34">
        <f t="shared" si="13"/>
        <v>-7.1501186038631065E-2</v>
      </c>
      <c r="AV34">
        <f t="shared" si="14"/>
        <v>-5.5172413793103496E-2</v>
      </c>
    </row>
    <row r="35" spans="7:48" x14ac:dyDescent="0.25">
      <c r="G35" s="6">
        <f t="shared" si="1"/>
        <v>0.10658545869813478</v>
      </c>
      <c r="H35">
        <v>26.27</v>
      </c>
      <c r="I35">
        <v>29.07</v>
      </c>
      <c r="J35">
        <v>28.43</v>
      </c>
      <c r="K35">
        <v>28.3</v>
      </c>
      <c r="L35">
        <v>27.42</v>
      </c>
      <c r="M35">
        <v>27.39</v>
      </c>
      <c r="N35">
        <v>28.2</v>
      </c>
      <c r="O35">
        <v>28.41</v>
      </c>
      <c r="P35">
        <v>28.48</v>
      </c>
      <c r="Q35">
        <v>27.52</v>
      </c>
      <c r="R35">
        <v>29.76</v>
      </c>
      <c r="S35">
        <v>30.43</v>
      </c>
      <c r="T35">
        <v>30.35</v>
      </c>
      <c r="U35">
        <v>30.71</v>
      </c>
      <c r="V35">
        <v>29.53</v>
      </c>
      <c r="W35">
        <v>29.89</v>
      </c>
      <c r="X35">
        <v>29.87</v>
      </c>
      <c r="Y35">
        <v>28.94</v>
      </c>
      <c r="Z35">
        <v>29.82</v>
      </c>
      <c r="AA35">
        <v>29.67</v>
      </c>
      <c r="AB35">
        <v>29.34</v>
      </c>
      <c r="AC35">
        <f t="shared" si="2"/>
        <v>0.1168633422154549</v>
      </c>
      <c r="AD35">
        <f t="shared" si="15"/>
        <v>9.2879256965944131E-3</v>
      </c>
      <c r="AE35">
        <f t="shared" si="16"/>
        <v>3.2008441786844886E-2</v>
      </c>
      <c r="AF35">
        <f t="shared" si="17"/>
        <v>3.6749116607773823E-2</v>
      </c>
      <c r="AG35">
        <f t="shared" si="18"/>
        <v>7.0021881838074326E-2</v>
      </c>
      <c r="AH35">
        <f t="shared" si="19"/>
        <v>7.1193866374589243E-2</v>
      </c>
      <c r="AI35">
        <f t="shared" si="20"/>
        <v>4.0425531914893641E-2</v>
      </c>
      <c r="AJ35">
        <f t="shared" si="21"/>
        <v>3.2734952481520578E-2</v>
      </c>
      <c r="AK35">
        <f t="shared" si="3"/>
        <v>3.0196629213483126E-2</v>
      </c>
      <c r="AL35">
        <f t="shared" si="4"/>
        <v>6.6133720930232565E-2</v>
      </c>
      <c r="AM35">
        <f t="shared" si="5"/>
        <v>-1.4112903225806508E-2</v>
      </c>
      <c r="AN35">
        <f t="shared" si="6"/>
        <v>-3.5819914558001965E-2</v>
      </c>
      <c r="AO35">
        <f t="shared" si="7"/>
        <v>-3.3278418451400379E-2</v>
      </c>
      <c r="AP35">
        <f t="shared" si="8"/>
        <v>-4.4610875936177172E-2</v>
      </c>
      <c r="AQ35">
        <f t="shared" si="9"/>
        <v>-6.4341347781917127E-3</v>
      </c>
      <c r="AR35">
        <f t="shared" si="10"/>
        <v>-1.8400802944128495E-2</v>
      </c>
      <c r="AS35">
        <f t="shared" si="11"/>
        <v>-1.7743555406762677E-2</v>
      </c>
      <c r="AT35">
        <f t="shared" si="12"/>
        <v>1.3821700069108451E-2</v>
      </c>
      <c r="AU35">
        <f t="shared" si="13"/>
        <v>-1.6096579476861182E-2</v>
      </c>
      <c r="AV35">
        <f t="shared" si="14"/>
        <v>-1.1122345803842327E-2</v>
      </c>
    </row>
    <row r="36" spans="7:48" x14ac:dyDescent="0.25">
      <c r="G36" s="6">
        <f t="shared" si="1"/>
        <v>3.7262872628726095E-3</v>
      </c>
      <c r="H36">
        <v>59.04</v>
      </c>
      <c r="I36">
        <v>59.26</v>
      </c>
      <c r="J36">
        <v>59.47</v>
      </c>
      <c r="K36">
        <v>58.75</v>
      </c>
      <c r="L36">
        <v>61.8</v>
      </c>
      <c r="M36">
        <v>59.98</v>
      </c>
      <c r="N36">
        <v>57.47</v>
      </c>
      <c r="O36">
        <v>57.99</v>
      </c>
      <c r="P36">
        <v>58.75</v>
      </c>
      <c r="Q36">
        <v>59.18</v>
      </c>
      <c r="R36">
        <v>59.17</v>
      </c>
      <c r="S36">
        <v>59.67</v>
      </c>
      <c r="T36">
        <v>60.13</v>
      </c>
      <c r="U36">
        <v>58.39</v>
      </c>
      <c r="V36">
        <v>57.74</v>
      </c>
      <c r="W36">
        <v>59.08</v>
      </c>
      <c r="X36">
        <v>58.28</v>
      </c>
      <c r="Y36">
        <v>59.92</v>
      </c>
      <c r="Z36">
        <v>60.29</v>
      </c>
      <c r="AA36">
        <v>63.1</v>
      </c>
      <c r="AB36">
        <v>61.98</v>
      </c>
      <c r="AC36">
        <f t="shared" si="2"/>
        <v>4.979674796747964E-2</v>
      </c>
      <c r="AD36">
        <f t="shared" si="15"/>
        <v>4.589942625717177E-2</v>
      </c>
      <c r="AE36">
        <f t="shared" si="16"/>
        <v>4.2206154363544614E-2</v>
      </c>
      <c r="AF36">
        <f t="shared" si="17"/>
        <v>5.4978723404255268E-2</v>
      </c>
      <c r="AG36">
        <f t="shared" si="18"/>
        <v>2.9126213592232963E-3</v>
      </c>
      <c r="AH36">
        <f t="shared" si="19"/>
        <v>3.334444814938313E-2</v>
      </c>
      <c r="AI36">
        <f t="shared" si="20"/>
        <v>7.8475726465982221E-2</v>
      </c>
      <c r="AJ36">
        <f t="shared" si="21"/>
        <v>6.8804966373512577E-2</v>
      </c>
      <c r="AK36">
        <f t="shared" si="3"/>
        <v>5.4978723404255268E-2</v>
      </c>
      <c r="AL36">
        <f t="shared" si="4"/>
        <v>4.731328151402496E-2</v>
      </c>
      <c r="AM36">
        <f t="shared" si="5"/>
        <v>4.7490282237620335E-2</v>
      </c>
      <c r="AN36">
        <f t="shared" si="6"/>
        <v>3.871292106586216E-2</v>
      </c>
      <c r="AO36">
        <f t="shared" si="7"/>
        <v>3.0766672210211114E-2</v>
      </c>
      <c r="AP36">
        <f t="shared" si="8"/>
        <v>6.1483130673060389E-2</v>
      </c>
      <c r="AQ36">
        <f t="shared" si="9"/>
        <v>7.3432629026671192E-2</v>
      </c>
      <c r="AR36">
        <f t="shared" si="10"/>
        <v>4.9085985104942428E-2</v>
      </c>
      <c r="AS36">
        <f t="shared" si="11"/>
        <v>6.3486616334934728E-2</v>
      </c>
      <c r="AT36">
        <f t="shared" si="12"/>
        <v>3.4379172229639439E-2</v>
      </c>
      <c r="AU36">
        <f t="shared" si="13"/>
        <v>2.8031182617349441E-2</v>
      </c>
      <c r="AV36">
        <f t="shared" si="14"/>
        <v>-1.7749603803486599E-2</v>
      </c>
    </row>
    <row r="37" spans="7:48" x14ac:dyDescent="0.25">
      <c r="G37" s="6">
        <f t="shared" si="1"/>
        <v>8.0987937966685894E-2</v>
      </c>
      <c r="H37">
        <v>52.23</v>
      </c>
      <c r="I37">
        <v>56.46</v>
      </c>
      <c r="J37">
        <v>56.76</v>
      </c>
      <c r="K37">
        <v>56.34</v>
      </c>
      <c r="L37">
        <v>56.6</v>
      </c>
      <c r="M37">
        <v>56.53</v>
      </c>
      <c r="N37">
        <v>56.51</v>
      </c>
      <c r="O37">
        <v>57.61</v>
      </c>
      <c r="P37">
        <v>57.55</v>
      </c>
      <c r="Q37">
        <v>57.6</v>
      </c>
      <c r="R37">
        <v>58.05</v>
      </c>
      <c r="S37">
        <v>58.27</v>
      </c>
      <c r="T37">
        <v>58.35</v>
      </c>
      <c r="U37">
        <v>58.2</v>
      </c>
      <c r="V37">
        <v>57.89</v>
      </c>
      <c r="W37">
        <v>57.81</v>
      </c>
      <c r="X37">
        <v>57.96</v>
      </c>
      <c r="Y37">
        <v>58.25</v>
      </c>
      <c r="Z37">
        <v>58.35</v>
      </c>
      <c r="AA37">
        <v>57.9</v>
      </c>
      <c r="AB37">
        <v>58.22</v>
      </c>
      <c r="AC37">
        <f t="shared" si="2"/>
        <v>0.11468504690790737</v>
      </c>
      <c r="AD37">
        <f t="shared" si="15"/>
        <v>3.1172511512575239E-2</v>
      </c>
      <c r="AE37">
        <f t="shared" si="16"/>
        <v>2.5722339675828064E-2</v>
      </c>
      <c r="AF37">
        <f t="shared" si="17"/>
        <v>3.3368832090876738E-2</v>
      </c>
      <c r="AG37">
        <f t="shared" si="18"/>
        <v>2.8621908127208436E-2</v>
      </c>
      <c r="AH37">
        <f t="shared" si="19"/>
        <v>2.9895630638598934E-2</v>
      </c>
      <c r="AI37">
        <f t="shared" si="20"/>
        <v>3.0260130950274303E-2</v>
      </c>
      <c r="AJ37">
        <f t="shared" si="21"/>
        <v>1.058843950703002E-2</v>
      </c>
      <c r="AK37">
        <f t="shared" si="3"/>
        <v>1.1642050390964409E-2</v>
      </c>
      <c r="AL37">
        <f t="shared" si="4"/>
        <v>1.0763888888888844E-2</v>
      </c>
      <c r="AM37">
        <f t="shared" si="5"/>
        <v>2.9285099052541209E-3</v>
      </c>
      <c r="AN37">
        <f t="shared" si="6"/>
        <v>-8.5807448086501221E-4</v>
      </c>
      <c r="AO37">
        <f t="shared" si="7"/>
        <v>-2.2279348757498294E-3</v>
      </c>
      <c r="AP37">
        <f t="shared" si="8"/>
        <v>3.4364261168378041E-4</v>
      </c>
      <c r="AQ37">
        <f t="shared" si="9"/>
        <v>5.700466401796481E-3</v>
      </c>
      <c r="AR37">
        <f t="shared" si="10"/>
        <v>7.0921985815602245E-3</v>
      </c>
      <c r="AS37">
        <f t="shared" si="11"/>
        <v>4.4858523119392342E-3</v>
      </c>
      <c r="AT37">
        <f t="shared" si="12"/>
        <v>-5.1502145922748736E-4</v>
      </c>
      <c r="AU37">
        <f t="shared" si="13"/>
        <v>-2.2279348757498294E-3</v>
      </c>
      <c r="AV37">
        <f t="shared" si="14"/>
        <v>5.5267702936096768E-3</v>
      </c>
    </row>
    <row r="38" spans="7:48" x14ac:dyDescent="0.25">
      <c r="G38" s="6">
        <f t="shared" si="1"/>
        <v>3.1144211238997865E-2</v>
      </c>
      <c r="H38">
        <v>44.31</v>
      </c>
      <c r="I38">
        <v>45.69</v>
      </c>
      <c r="J38">
        <v>45.4</v>
      </c>
      <c r="K38">
        <v>47.76</v>
      </c>
      <c r="L38">
        <v>46.88</v>
      </c>
      <c r="M38">
        <v>48.22</v>
      </c>
      <c r="N38">
        <v>47.11</v>
      </c>
      <c r="O38">
        <v>47.97</v>
      </c>
      <c r="P38">
        <v>47.25</v>
      </c>
      <c r="Q38">
        <v>48.72</v>
      </c>
      <c r="R38">
        <v>48.99</v>
      </c>
      <c r="S38">
        <v>48.11</v>
      </c>
      <c r="T38">
        <v>46.65</v>
      </c>
      <c r="U38">
        <v>47.39</v>
      </c>
      <c r="V38">
        <v>47.09</v>
      </c>
      <c r="W38">
        <v>48.11</v>
      </c>
      <c r="X38">
        <v>48.83</v>
      </c>
      <c r="Y38">
        <v>48</v>
      </c>
      <c r="Z38">
        <v>47.39</v>
      </c>
      <c r="AA38">
        <v>47.03</v>
      </c>
      <c r="AB38">
        <v>46.54</v>
      </c>
      <c r="AC38">
        <f t="shared" si="2"/>
        <v>5.0327239900699546E-2</v>
      </c>
      <c r="AD38">
        <f t="shared" si="15"/>
        <v>1.8603633180126974E-2</v>
      </c>
      <c r="AE38">
        <f t="shared" si="16"/>
        <v>2.5110132158590322E-2</v>
      </c>
      <c r="AF38">
        <f t="shared" si="17"/>
        <v>-2.554438860971522E-2</v>
      </c>
      <c r="AG38">
        <f t="shared" si="18"/>
        <v>-7.2525597269625297E-3</v>
      </c>
      <c r="AH38">
        <f t="shared" si="19"/>
        <v>-3.484031522189962E-2</v>
      </c>
      <c r="AI38">
        <f t="shared" si="20"/>
        <v>-1.2099341965612402E-2</v>
      </c>
      <c r="AJ38">
        <f t="shared" si="21"/>
        <v>-2.9810298102981025E-2</v>
      </c>
      <c r="AK38">
        <f t="shared" si="3"/>
        <v>-1.5026455026455044E-2</v>
      </c>
      <c r="AL38">
        <f t="shared" si="4"/>
        <v>-4.4745484400656808E-2</v>
      </c>
      <c r="AM38">
        <f t="shared" si="5"/>
        <v>-5.0010206164523431E-2</v>
      </c>
      <c r="AN38">
        <f t="shared" si="6"/>
        <v>-3.2633548118894205E-2</v>
      </c>
      <c r="AO38">
        <f t="shared" si="7"/>
        <v>-2.3579849946409313E-3</v>
      </c>
      <c r="AP38">
        <f t="shared" si="8"/>
        <v>-1.7936273475416785E-2</v>
      </c>
      <c r="AQ38">
        <f t="shared" si="9"/>
        <v>-1.1679762157570699E-2</v>
      </c>
      <c r="AR38">
        <f t="shared" si="10"/>
        <v>-3.2633548118894205E-2</v>
      </c>
      <c r="AS38">
        <f t="shared" si="11"/>
        <v>-4.6897399139873015E-2</v>
      </c>
      <c r="AT38">
        <f t="shared" si="12"/>
        <v>-3.0416666666666686E-2</v>
      </c>
      <c r="AU38">
        <f t="shared" si="13"/>
        <v>-1.7936273475416785E-2</v>
      </c>
      <c r="AV38">
        <f t="shared" si="14"/>
        <v>-1.041888156495858E-2</v>
      </c>
    </row>
    <row r="39" spans="7:48" x14ac:dyDescent="0.25">
      <c r="G39" s="6">
        <f t="shared" si="1"/>
        <v>7.3760580411124474E-2</v>
      </c>
      <c r="H39">
        <v>41.35</v>
      </c>
      <c r="I39">
        <v>44.4</v>
      </c>
      <c r="J39">
        <v>44.37</v>
      </c>
      <c r="K39">
        <v>45.49</v>
      </c>
      <c r="L39">
        <v>46.71</v>
      </c>
      <c r="M39">
        <v>47.1</v>
      </c>
      <c r="N39">
        <v>46.34</v>
      </c>
      <c r="O39">
        <v>46.7</v>
      </c>
      <c r="P39">
        <v>46.78</v>
      </c>
      <c r="Q39">
        <v>46.7</v>
      </c>
      <c r="R39">
        <v>46.3</v>
      </c>
      <c r="S39">
        <v>45.58</v>
      </c>
      <c r="T39">
        <v>45.75</v>
      </c>
      <c r="U39">
        <v>45.86</v>
      </c>
      <c r="V39">
        <v>45.46</v>
      </c>
      <c r="W39">
        <v>45.65</v>
      </c>
      <c r="X39">
        <v>44.63</v>
      </c>
      <c r="Y39">
        <v>44.62</v>
      </c>
      <c r="Z39">
        <v>44.94</v>
      </c>
      <c r="AA39">
        <v>44.65</v>
      </c>
      <c r="AB39">
        <v>44.75</v>
      </c>
      <c r="AC39">
        <f t="shared" si="2"/>
        <v>8.2224909310761748E-2</v>
      </c>
      <c r="AD39">
        <f t="shared" si="15"/>
        <v>7.8828828828829151E-3</v>
      </c>
      <c r="AE39">
        <f t="shared" si="16"/>
        <v>8.5643452783412798E-3</v>
      </c>
      <c r="AF39">
        <f t="shared" si="17"/>
        <v>-1.6267311497032359E-2</v>
      </c>
      <c r="AG39">
        <f t="shared" si="18"/>
        <v>-4.196103618068938E-2</v>
      </c>
      <c r="AH39">
        <f t="shared" si="19"/>
        <v>-4.9893842887473491E-2</v>
      </c>
      <c r="AI39">
        <f t="shared" si="20"/>
        <v>-3.4311609840310821E-2</v>
      </c>
      <c r="AJ39">
        <f t="shared" si="21"/>
        <v>-4.1755888650963656E-2</v>
      </c>
      <c r="AK39">
        <f t="shared" si="3"/>
        <v>-4.3394613082513918E-2</v>
      </c>
      <c r="AL39">
        <f t="shared" si="4"/>
        <v>-4.1755888650963656E-2</v>
      </c>
      <c r="AM39">
        <f t="shared" si="5"/>
        <v>-3.34773218142548E-2</v>
      </c>
      <c r="AN39">
        <f t="shared" si="6"/>
        <v>-1.8209741114523878E-2</v>
      </c>
      <c r="AO39">
        <f t="shared" si="7"/>
        <v>-2.185792349726776E-2</v>
      </c>
      <c r="AP39">
        <f t="shared" si="8"/>
        <v>-2.4204099433057118E-2</v>
      </c>
      <c r="AQ39">
        <f t="shared" si="9"/>
        <v>-1.5618125824901029E-2</v>
      </c>
      <c r="AR39">
        <f t="shared" si="10"/>
        <v>-1.9715224534501613E-2</v>
      </c>
      <c r="AS39">
        <f t="shared" si="11"/>
        <v>2.6887743670176438E-3</v>
      </c>
      <c r="AT39">
        <f t="shared" si="12"/>
        <v>2.9134917077544278E-3</v>
      </c>
      <c r="AU39">
        <f t="shared" si="13"/>
        <v>-4.2278593680462337E-3</v>
      </c>
      <c r="AV39">
        <f t="shared" si="14"/>
        <v>2.2396416573348585E-3</v>
      </c>
    </row>
    <row r="40" spans="7:48" x14ac:dyDescent="0.25">
      <c r="G40" s="6">
        <f t="shared" si="1"/>
        <v>9.2750284104176697E-2</v>
      </c>
      <c r="H40">
        <v>64.236999999999995</v>
      </c>
      <c r="I40">
        <v>70.194999999999993</v>
      </c>
      <c r="J40">
        <v>72.126000000000005</v>
      </c>
      <c r="K40">
        <v>71.849000000000004</v>
      </c>
      <c r="L40">
        <v>71.59</v>
      </c>
      <c r="M40">
        <v>68.587999999999994</v>
      </c>
      <c r="N40">
        <v>69.335999999999999</v>
      </c>
      <c r="O40">
        <v>69.046000000000006</v>
      </c>
      <c r="P40">
        <v>70.536000000000001</v>
      </c>
      <c r="Q40">
        <v>69.599999999999994</v>
      </c>
      <c r="R40">
        <v>68.605000000000004</v>
      </c>
      <c r="S40">
        <v>68.638999999999996</v>
      </c>
      <c r="T40">
        <v>65.197000000000003</v>
      </c>
      <c r="U40">
        <v>66.72</v>
      </c>
      <c r="V40">
        <v>65.582999999999998</v>
      </c>
      <c r="W40">
        <v>64.629000000000005</v>
      </c>
      <c r="X40">
        <v>64.855999999999995</v>
      </c>
      <c r="Y40">
        <v>65.293999999999997</v>
      </c>
      <c r="Z40">
        <v>66.924000000000007</v>
      </c>
      <c r="AA40">
        <v>66.682000000000002</v>
      </c>
      <c r="AB40">
        <v>67.808999999999997</v>
      </c>
      <c r="AC40">
        <f t="shared" si="2"/>
        <v>5.5606581876488675E-2</v>
      </c>
      <c r="AD40">
        <f t="shared" si="15"/>
        <v>-3.3991025001780695E-2</v>
      </c>
      <c r="AE40">
        <f t="shared" si="16"/>
        <v>-5.9853589551618097E-2</v>
      </c>
      <c r="AF40">
        <f t="shared" si="17"/>
        <v>-5.6229035894723743E-2</v>
      </c>
      <c r="AG40">
        <f t="shared" si="18"/>
        <v>-5.2814638916049809E-2</v>
      </c>
      <c r="AH40">
        <f t="shared" si="19"/>
        <v>-1.1357671895958425E-2</v>
      </c>
      <c r="AI40">
        <f t="shared" si="20"/>
        <v>-2.2023191415714797E-2</v>
      </c>
      <c r="AJ40">
        <f t="shared" si="21"/>
        <v>-1.7915592503548489E-2</v>
      </c>
      <c r="AK40">
        <f t="shared" si="3"/>
        <v>-3.8661109220823463E-2</v>
      </c>
      <c r="AL40">
        <f t="shared" si="4"/>
        <v>-2.5732758620689612E-2</v>
      </c>
      <c r="AM40">
        <f t="shared" si="5"/>
        <v>-1.1602652867866867E-2</v>
      </c>
      <c r="AN40">
        <f t="shared" si="6"/>
        <v>-1.2092250761229014E-2</v>
      </c>
      <c r="AO40">
        <f t="shared" si="7"/>
        <v>4.0063193091706591E-2</v>
      </c>
      <c r="AP40">
        <f t="shared" si="8"/>
        <v>1.6321942446043146E-2</v>
      </c>
      <c r="AQ40">
        <f t="shared" si="9"/>
        <v>3.3941722702529604E-2</v>
      </c>
      <c r="AR40">
        <f t="shared" si="10"/>
        <v>4.9203917745903422E-2</v>
      </c>
      <c r="AS40">
        <f t="shared" si="11"/>
        <v>4.5531639324041001E-2</v>
      </c>
      <c r="AT40">
        <f t="shared" si="12"/>
        <v>3.8518087419977344E-2</v>
      </c>
      <c r="AU40">
        <f t="shared" si="13"/>
        <v>1.3223955531647702E-2</v>
      </c>
      <c r="AV40">
        <f t="shared" si="14"/>
        <v>1.6901112744068792E-2</v>
      </c>
    </row>
    <row r="41" spans="7:48" x14ac:dyDescent="0.25">
      <c r="G41" s="6">
        <f t="shared" si="1"/>
        <v>3.694992088269259E-2</v>
      </c>
      <c r="H41">
        <v>46.765999999999998</v>
      </c>
      <c r="I41">
        <v>48.494</v>
      </c>
      <c r="J41">
        <v>50.051000000000002</v>
      </c>
      <c r="K41">
        <v>50.28</v>
      </c>
      <c r="L41">
        <v>50.265000000000001</v>
      </c>
      <c r="M41">
        <v>52.469000000000001</v>
      </c>
      <c r="N41">
        <v>53.185000000000002</v>
      </c>
      <c r="O41">
        <v>51.997</v>
      </c>
      <c r="P41">
        <v>50.954000000000001</v>
      </c>
      <c r="Q41">
        <v>46.94</v>
      </c>
      <c r="R41">
        <v>49.494999999999997</v>
      </c>
      <c r="S41">
        <v>49.746000000000002</v>
      </c>
      <c r="T41">
        <v>51.859000000000002</v>
      </c>
      <c r="U41">
        <v>51.728999999999999</v>
      </c>
      <c r="V41">
        <v>51.036000000000001</v>
      </c>
      <c r="W41">
        <v>49.756</v>
      </c>
      <c r="X41">
        <v>50.314999999999998</v>
      </c>
      <c r="Y41">
        <v>47.679000000000002</v>
      </c>
      <c r="Z41">
        <v>45.756999999999998</v>
      </c>
      <c r="AA41">
        <v>46.396999999999998</v>
      </c>
      <c r="AB41">
        <v>46.301000000000002</v>
      </c>
      <c r="AC41">
        <f t="shared" si="2"/>
        <v>-9.9431210708633699E-3</v>
      </c>
      <c r="AD41">
        <f t="shared" si="15"/>
        <v>-4.5222089330638794E-2</v>
      </c>
      <c r="AE41">
        <f t="shared" si="16"/>
        <v>-7.4923577950490497E-2</v>
      </c>
      <c r="AF41">
        <f t="shared" si="17"/>
        <v>-7.9136833731105791E-2</v>
      </c>
      <c r="AG41">
        <f t="shared" si="18"/>
        <v>-7.8862031234457342E-2</v>
      </c>
      <c r="AH41">
        <f t="shared" si="19"/>
        <v>-0.1175551277897425</v>
      </c>
      <c r="AI41">
        <f t="shared" si="20"/>
        <v>-0.1294349910689104</v>
      </c>
      <c r="AJ41">
        <f t="shared" si="21"/>
        <v>-0.10954478142969783</v>
      </c>
      <c r="AK41">
        <f t="shared" si="3"/>
        <v>-9.1317659065039025E-2</v>
      </c>
      <c r="AL41">
        <f t="shared" si="4"/>
        <v>-1.3613123135918104E-2</v>
      </c>
      <c r="AM41">
        <f t="shared" si="5"/>
        <v>-6.4531770885947984E-2</v>
      </c>
      <c r="AN41">
        <f t="shared" si="6"/>
        <v>-6.9251799139629325E-2</v>
      </c>
      <c r="AO41">
        <f t="shared" si="7"/>
        <v>-0.10717522512967854</v>
      </c>
      <c r="AP41">
        <f t="shared" si="8"/>
        <v>-0.10493146977517441</v>
      </c>
      <c r="AQ41">
        <f t="shared" si="9"/>
        <v>-9.2777647151030637E-2</v>
      </c>
      <c r="AR41">
        <f t="shared" si="10"/>
        <v>-6.9438861644826724E-2</v>
      </c>
      <c r="AS41">
        <f t="shared" si="11"/>
        <v>-7.9777402365099795E-2</v>
      </c>
      <c r="AT41">
        <f t="shared" si="12"/>
        <v>-2.8901612869397429E-2</v>
      </c>
      <c r="AU41">
        <f t="shared" si="13"/>
        <v>1.1888891317175602E-2</v>
      </c>
      <c r="AV41">
        <f t="shared" si="14"/>
        <v>-2.0690992952129778E-3</v>
      </c>
    </row>
    <row r="42" spans="7:48" x14ac:dyDescent="0.25">
      <c r="G42" s="6">
        <f t="shared" si="1"/>
        <v>4.908128481556414E-2</v>
      </c>
      <c r="H42">
        <v>36.082999999999998</v>
      </c>
      <c r="I42">
        <v>37.853999999999999</v>
      </c>
      <c r="J42">
        <v>37.716000000000001</v>
      </c>
      <c r="K42">
        <v>38.140999999999998</v>
      </c>
      <c r="L42">
        <v>38.496000000000002</v>
      </c>
      <c r="M42">
        <v>38.347000000000001</v>
      </c>
      <c r="N42">
        <v>37.780999999999999</v>
      </c>
      <c r="O42">
        <v>37.244</v>
      </c>
      <c r="P42">
        <v>37.576000000000001</v>
      </c>
      <c r="Q42">
        <v>36.901000000000003</v>
      </c>
      <c r="R42">
        <v>38.152000000000001</v>
      </c>
      <c r="S42">
        <v>37.701999999999998</v>
      </c>
      <c r="T42">
        <v>37.363999999999997</v>
      </c>
      <c r="U42">
        <v>37.908000000000001</v>
      </c>
      <c r="V42">
        <v>37.457000000000001</v>
      </c>
      <c r="W42">
        <v>37.219000000000001</v>
      </c>
      <c r="X42">
        <v>35.85</v>
      </c>
      <c r="Y42">
        <v>35.344000000000001</v>
      </c>
      <c r="Z42">
        <v>35.101999999999997</v>
      </c>
      <c r="AA42">
        <v>35.25</v>
      </c>
      <c r="AB42">
        <v>35.18</v>
      </c>
      <c r="AC42">
        <f t="shared" si="2"/>
        <v>-2.5025635340742144E-2</v>
      </c>
      <c r="AD42">
        <f t="shared" si="15"/>
        <v>-7.0639826702594166E-2</v>
      </c>
      <c r="AE42">
        <f t="shared" si="16"/>
        <v>-6.7239367907519387E-2</v>
      </c>
      <c r="AF42">
        <f t="shared" si="17"/>
        <v>-7.7632993366718195E-2</v>
      </c>
      <c r="AG42">
        <f t="shared" si="18"/>
        <v>-8.6138819617622667E-2</v>
      </c>
      <c r="AH42">
        <f t="shared" si="19"/>
        <v>-8.2587946905885765E-2</v>
      </c>
      <c r="AI42">
        <f t="shared" si="20"/>
        <v>-6.8844128000846966E-2</v>
      </c>
      <c r="AJ42">
        <f t="shared" si="21"/>
        <v>-5.5418322414348624E-2</v>
      </c>
      <c r="AK42">
        <f t="shared" si="3"/>
        <v>-6.3764104747711325E-2</v>
      </c>
      <c r="AL42">
        <f t="shared" si="4"/>
        <v>-4.6638302485027601E-2</v>
      </c>
      <c r="AM42">
        <f t="shared" si="5"/>
        <v>-7.7898930593415849E-2</v>
      </c>
      <c r="AN42">
        <f t="shared" si="6"/>
        <v>-6.6893003023712233E-2</v>
      </c>
      <c r="AO42">
        <f t="shared" si="7"/>
        <v>-5.8451985868750604E-2</v>
      </c>
      <c r="AP42">
        <f t="shared" si="8"/>
        <v>-7.1963701593331264E-2</v>
      </c>
      <c r="AQ42">
        <f t="shared" si="9"/>
        <v>-6.0789705529006623E-2</v>
      </c>
      <c r="AR42">
        <f t="shared" si="10"/>
        <v>-5.4783846959886119E-2</v>
      </c>
      <c r="AS42">
        <f t="shared" si="11"/>
        <v>-1.8688981868898235E-2</v>
      </c>
      <c r="AT42">
        <f t="shared" si="12"/>
        <v>-4.6401086464463977E-3</v>
      </c>
      <c r="AU42">
        <f t="shared" si="13"/>
        <v>2.2220956070879995E-3</v>
      </c>
      <c r="AV42">
        <f t="shared" si="14"/>
        <v>-1.9858156028368873E-3</v>
      </c>
    </row>
    <row r="43" spans="7:48" x14ac:dyDescent="0.25">
      <c r="G43" s="6">
        <f t="shared" si="1"/>
        <v>2.8888888888888933E-2</v>
      </c>
      <c r="H43">
        <v>6.75</v>
      </c>
      <c r="I43">
        <v>6.9450000000000003</v>
      </c>
      <c r="J43">
        <v>7.1790000000000003</v>
      </c>
      <c r="K43">
        <v>7.2619999999999996</v>
      </c>
      <c r="L43">
        <v>7.0549999999999997</v>
      </c>
      <c r="M43">
        <v>7.141</v>
      </c>
      <c r="N43">
        <v>7.1470000000000002</v>
      </c>
      <c r="O43">
        <v>6.8970000000000002</v>
      </c>
      <c r="P43">
        <v>6.6079999999999997</v>
      </c>
      <c r="Q43">
        <v>6.5579999999999998</v>
      </c>
      <c r="R43">
        <v>6.548</v>
      </c>
      <c r="S43">
        <v>6.4210000000000003</v>
      </c>
      <c r="T43">
        <v>6.6050000000000004</v>
      </c>
      <c r="U43">
        <v>6.758</v>
      </c>
      <c r="V43">
        <v>6.9249999999999998</v>
      </c>
      <c r="W43">
        <v>6.7770000000000001</v>
      </c>
      <c r="X43">
        <v>6.9770000000000003</v>
      </c>
      <c r="Y43">
        <v>7.0339999999999998</v>
      </c>
      <c r="Z43">
        <v>6.923</v>
      </c>
      <c r="AA43">
        <v>7.048</v>
      </c>
      <c r="AB43">
        <v>7.2430000000000003</v>
      </c>
      <c r="AC43">
        <f t="shared" si="2"/>
        <v>7.3037037037037081E-2</v>
      </c>
      <c r="AD43">
        <f t="shared" si="15"/>
        <v>4.2908567314614836E-2</v>
      </c>
      <c r="AE43">
        <f t="shared" si="16"/>
        <v>8.9148906532943387E-3</v>
      </c>
      <c r="AF43">
        <f t="shared" si="17"/>
        <v>-2.6163591297162269E-3</v>
      </c>
      <c r="AG43">
        <f t="shared" si="18"/>
        <v>2.6647767540751328E-2</v>
      </c>
      <c r="AH43">
        <f t="shared" si="19"/>
        <v>1.4283713765579095E-2</v>
      </c>
      <c r="AI43">
        <f t="shared" si="20"/>
        <v>1.3432209318595227E-2</v>
      </c>
      <c r="AJ43">
        <f t="shared" si="21"/>
        <v>5.0166739161954486E-2</v>
      </c>
      <c r="AK43">
        <f t="shared" si="3"/>
        <v>9.6095641646489205E-2</v>
      </c>
      <c r="AL43">
        <f t="shared" si="4"/>
        <v>0.10445257700518458</v>
      </c>
      <c r="AM43">
        <f t="shared" si="5"/>
        <v>0.10613927916921202</v>
      </c>
      <c r="AN43">
        <f t="shared" si="6"/>
        <v>0.12801744276592431</v>
      </c>
      <c r="AO43">
        <f t="shared" si="7"/>
        <v>9.6593489780469319E-2</v>
      </c>
      <c r="AP43">
        <f t="shared" si="8"/>
        <v>7.1766794909736656E-2</v>
      </c>
      <c r="AQ43">
        <f t="shared" si="9"/>
        <v>4.5920577617328595E-2</v>
      </c>
      <c r="AR43">
        <f t="shared" si="10"/>
        <v>6.8761989080714209E-2</v>
      </c>
      <c r="AS43">
        <f t="shared" si="11"/>
        <v>3.8125268740146198E-2</v>
      </c>
      <c r="AT43">
        <f t="shared" si="12"/>
        <v>2.971282342905893E-2</v>
      </c>
      <c r="AU43">
        <f t="shared" si="13"/>
        <v>4.6222735808175687E-2</v>
      </c>
      <c r="AV43">
        <f t="shared" si="14"/>
        <v>2.7667423382519905E-2</v>
      </c>
    </row>
    <row r="44" spans="7:48" x14ac:dyDescent="0.25">
      <c r="G44" s="6">
        <f t="shared" si="1"/>
        <v>8.9941458222458803E-2</v>
      </c>
      <c r="H44">
        <v>319.43</v>
      </c>
      <c r="I44">
        <v>348.16</v>
      </c>
      <c r="J44">
        <v>345.91</v>
      </c>
      <c r="K44">
        <v>346.89</v>
      </c>
      <c r="L44">
        <v>353.8</v>
      </c>
      <c r="M44">
        <v>353.71</v>
      </c>
      <c r="N44">
        <v>353.35</v>
      </c>
      <c r="O44">
        <v>351.52</v>
      </c>
      <c r="P44">
        <v>342</v>
      </c>
      <c r="Q44">
        <v>342.66</v>
      </c>
      <c r="R44">
        <v>328.51</v>
      </c>
      <c r="S44">
        <v>327.88</v>
      </c>
      <c r="T44">
        <v>329.19</v>
      </c>
      <c r="U44">
        <v>322.45</v>
      </c>
      <c r="V44">
        <v>317.55</v>
      </c>
      <c r="W44">
        <v>322.35000000000002</v>
      </c>
      <c r="X44">
        <v>319.97000000000003</v>
      </c>
      <c r="Y44">
        <v>328.54</v>
      </c>
      <c r="Z44">
        <v>328</v>
      </c>
      <c r="AA44">
        <v>334.02</v>
      </c>
      <c r="AB44">
        <v>333.75</v>
      </c>
      <c r="AC44">
        <f t="shared" si="2"/>
        <v>4.4829853175969672E-2</v>
      </c>
      <c r="AD44">
        <f t="shared" si="15"/>
        <v>-4.1389016544117717E-2</v>
      </c>
      <c r="AE44">
        <f t="shared" si="16"/>
        <v>-3.5153652684224289E-2</v>
      </c>
      <c r="AF44">
        <f t="shared" si="17"/>
        <v>-3.7879443051111267E-2</v>
      </c>
      <c r="AG44">
        <f t="shared" si="18"/>
        <v>-5.6670435274166223E-2</v>
      </c>
      <c r="AH44">
        <f t="shared" si="19"/>
        <v>-5.6430409092194114E-2</v>
      </c>
      <c r="AI44">
        <f t="shared" si="20"/>
        <v>-5.5469081647092182E-2</v>
      </c>
      <c r="AJ44">
        <f t="shared" si="21"/>
        <v>-5.0551888939462858E-2</v>
      </c>
      <c r="AK44">
        <f t="shared" si="3"/>
        <v>-2.4122807017543858E-2</v>
      </c>
      <c r="AL44">
        <f t="shared" si="4"/>
        <v>-2.6002451409560569E-2</v>
      </c>
      <c r="AM44">
        <f t="shared" si="5"/>
        <v>1.5950808194575537E-2</v>
      </c>
      <c r="AN44">
        <f t="shared" si="6"/>
        <v>1.7902891301695756E-2</v>
      </c>
      <c r="AO44">
        <f t="shared" si="7"/>
        <v>1.3852182630092051E-2</v>
      </c>
      <c r="AP44">
        <f t="shared" si="8"/>
        <v>3.5044192898123779E-2</v>
      </c>
      <c r="AQ44">
        <f t="shared" si="9"/>
        <v>5.1015588096362738E-2</v>
      </c>
      <c r="AR44">
        <f t="shared" si="10"/>
        <v>3.5365286179618351E-2</v>
      </c>
      <c r="AS44">
        <f t="shared" si="11"/>
        <v>4.3066537487889398E-2</v>
      </c>
      <c r="AT44">
        <f t="shared" si="12"/>
        <v>1.5858038594995981E-2</v>
      </c>
      <c r="AU44">
        <f t="shared" si="13"/>
        <v>1.753048780487805E-2</v>
      </c>
      <c r="AV44">
        <f t="shared" si="14"/>
        <v>-8.0833483024963127E-4</v>
      </c>
    </row>
    <row r="45" spans="7:48" x14ac:dyDescent="0.25">
      <c r="G45" s="6">
        <f t="shared" si="1"/>
        <v>5.9826817108370386E-2</v>
      </c>
      <c r="H45">
        <v>190.55</v>
      </c>
      <c r="I45">
        <v>201.95</v>
      </c>
      <c r="J45">
        <v>197.18</v>
      </c>
      <c r="K45">
        <v>202.23</v>
      </c>
      <c r="L45">
        <v>210.88</v>
      </c>
      <c r="M45">
        <v>220.53</v>
      </c>
      <c r="N45">
        <v>228.1</v>
      </c>
      <c r="O45">
        <v>231.68</v>
      </c>
      <c r="P45">
        <v>232.32</v>
      </c>
      <c r="Q45">
        <v>223.73</v>
      </c>
      <c r="R45">
        <v>233.51</v>
      </c>
      <c r="S45">
        <v>233.26</v>
      </c>
      <c r="T45">
        <v>236.1</v>
      </c>
      <c r="U45">
        <v>241.78</v>
      </c>
      <c r="V45">
        <v>241.84</v>
      </c>
      <c r="W45">
        <v>240.34</v>
      </c>
      <c r="X45">
        <v>243.75</v>
      </c>
      <c r="Y45">
        <v>242.57</v>
      </c>
      <c r="Z45">
        <v>250.24</v>
      </c>
      <c r="AA45">
        <v>250.17</v>
      </c>
      <c r="AB45">
        <v>248.95</v>
      </c>
      <c r="AC45">
        <f t="shared" si="2"/>
        <v>0.30648123852007331</v>
      </c>
      <c r="AD45">
        <f t="shared" si="15"/>
        <v>0.23273087397870762</v>
      </c>
      <c r="AE45">
        <f t="shared" si="16"/>
        <v>0.26255198295973214</v>
      </c>
      <c r="AF45">
        <f t="shared" si="17"/>
        <v>0.23102408149137121</v>
      </c>
      <c r="AG45">
        <f t="shared" si="18"/>
        <v>0.18052921092564489</v>
      </c>
      <c r="AH45">
        <f t="shared" si="19"/>
        <v>0.12887135537115127</v>
      </c>
      <c r="AI45">
        <f t="shared" si="20"/>
        <v>9.1407277509864077E-2</v>
      </c>
      <c r="AJ45">
        <f t="shared" si="21"/>
        <v>7.4542472375690533E-2</v>
      </c>
      <c r="AK45">
        <f t="shared" si="3"/>
        <v>7.1582300275482083E-2</v>
      </c>
      <c r="AL45">
        <f t="shared" si="4"/>
        <v>0.11272515979081929</v>
      </c>
      <c r="AM45">
        <f t="shared" si="5"/>
        <v>6.6121365252023459E-2</v>
      </c>
      <c r="AN45">
        <f t="shared" si="6"/>
        <v>6.7263997256280544E-2</v>
      </c>
      <c r="AO45">
        <f t="shared" si="7"/>
        <v>5.4426090639559485E-2</v>
      </c>
      <c r="AP45">
        <f t="shared" si="8"/>
        <v>2.9655058317478649E-2</v>
      </c>
      <c r="AQ45">
        <f t="shared" si="9"/>
        <v>2.9399603043334374E-2</v>
      </c>
      <c r="AR45">
        <f t="shared" si="10"/>
        <v>3.5824248980610741E-2</v>
      </c>
      <c r="AS45">
        <f t="shared" si="11"/>
        <v>2.1333333333333288E-2</v>
      </c>
      <c r="AT45">
        <f t="shared" si="12"/>
        <v>2.6301686111225606E-2</v>
      </c>
      <c r="AU45">
        <f t="shared" si="13"/>
        <v>-5.1550511508952224E-3</v>
      </c>
      <c r="AV45">
        <f t="shared" si="14"/>
        <v>-4.8766838549786102E-3</v>
      </c>
    </row>
    <row r="46" spans="7:48" x14ac:dyDescent="0.25">
      <c r="G46" s="6">
        <f t="shared" si="1"/>
        <v>4.9410832755718483E-2</v>
      </c>
      <c r="H46">
        <v>100.99</v>
      </c>
      <c r="I46">
        <v>105.98</v>
      </c>
      <c r="J46">
        <v>106.57</v>
      </c>
      <c r="K46">
        <v>106.96</v>
      </c>
      <c r="L46">
        <v>107.03</v>
      </c>
      <c r="M46">
        <v>106.78</v>
      </c>
      <c r="N46">
        <v>107.82</v>
      </c>
      <c r="O46">
        <v>105.48</v>
      </c>
      <c r="P46">
        <v>105.6</v>
      </c>
      <c r="Q46">
        <v>105.62</v>
      </c>
      <c r="R46">
        <v>107.2</v>
      </c>
      <c r="S46">
        <v>107.88</v>
      </c>
      <c r="T46">
        <v>107.14</v>
      </c>
      <c r="U46">
        <v>108.19</v>
      </c>
      <c r="V46">
        <v>108.26</v>
      </c>
      <c r="W46">
        <v>112.87</v>
      </c>
      <c r="X46">
        <v>112.99</v>
      </c>
      <c r="Y46">
        <v>114.49</v>
      </c>
      <c r="Z46">
        <v>115.76</v>
      </c>
      <c r="AA46">
        <v>116.12</v>
      </c>
      <c r="AB46">
        <v>114.9</v>
      </c>
      <c r="AC46">
        <f t="shared" si="2"/>
        <v>0.13773640954549968</v>
      </c>
      <c r="AD46">
        <f t="shared" si="15"/>
        <v>8.4166823929043233E-2</v>
      </c>
      <c r="AE46">
        <f t="shared" si="16"/>
        <v>7.8164586656657722E-2</v>
      </c>
      <c r="AF46">
        <f t="shared" si="17"/>
        <v>7.4233358264771995E-2</v>
      </c>
      <c r="AG46">
        <f t="shared" si="18"/>
        <v>7.3530785761001624E-2</v>
      </c>
      <c r="AH46">
        <f t="shared" si="19"/>
        <v>7.6044203034276128E-2</v>
      </c>
      <c r="AI46">
        <f t="shared" si="20"/>
        <v>6.5664997217584981E-2</v>
      </c>
      <c r="AJ46">
        <f t="shared" si="21"/>
        <v>8.9306029579067137E-2</v>
      </c>
      <c r="AK46">
        <f t="shared" si="3"/>
        <v>8.8068181818181934E-2</v>
      </c>
      <c r="AL46">
        <f t="shared" si="4"/>
        <v>8.7862147320583228E-2</v>
      </c>
      <c r="AM46">
        <f t="shared" si="5"/>
        <v>7.1828358208955251E-2</v>
      </c>
      <c r="AN46">
        <f t="shared" si="6"/>
        <v>6.5072302558398312E-2</v>
      </c>
      <c r="AO46">
        <f t="shared" si="7"/>
        <v>7.2428598095949273E-2</v>
      </c>
      <c r="AP46">
        <f t="shared" si="8"/>
        <v>6.2020519456511769E-2</v>
      </c>
      <c r="AQ46">
        <f t="shared" si="9"/>
        <v>6.1333825974505825E-2</v>
      </c>
      <c r="AR46">
        <f t="shared" si="10"/>
        <v>1.7985292814742634E-2</v>
      </c>
      <c r="AS46">
        <f t="shared" si="11"/>
        <v>1.6904150809806274E-2</v>
      </c>
      <c r="AT46">
        <f t="shared" si="12"/>
        <v>3.581098785920262E-3</v>
      </c>
      <c r="AU46">
        <f t="shared" si="13"/>
        <v>-7.4291637871458137E-3</v>
      </c>
      <c r="AV46">
        <f t="shared" si="14"/>
        <v>-1.0506372717878047E-2</v>
      </c>
    </row>
    <row r="47" spans="7:48" x14ac:dyDescent="0.25">
      <c r="G47" s="6">
        <f t="shared" si="1"/>
        <v>7.6001409608833545E-2</v>
      </c>
      <c r="H47">
        <v>85.13</v>
      </c>
      <c r="I47">
        <v>91.6</v>
      </c>
      <c r="J47">
        <v>91.54</v>
      </c>
      <c r="K47">
        <v>94.92</v>
      </c>
      <c r="L47">
        <v>93.29</v>
      </c>
      <c r="M47">
        <v>92.51</v>
      </c>
      <c r="N47">
        <v>95.05</v>
      </c>
      <c r="O47">
        <v>96.51</v>
      </c>
      <c r="P47">
        <v>97.05</v>
      </c>
      <c r="Q47">
        <v>95.28</v>
      </c>
      <c r="R47">
        <v>92.29</v>
      </c>
      <c r="S47">
        <v>93.42</v>
      </c>
      <c r="T47">
        <v>92.32</v>
      </c>
      <c r="U47">
        <v>94.44</v>
      </c>
      <c r="V47">
        <v>96.9</v>
      </c>
      <c r="W47">
        <v>92.33</v>
      </c>
      <c r="X47">
        <v>94.48</v>
      </c>
      <c r="Y47">
        <v>94.74</v>
      </c>
      <c r="Z47">
        <v>94.31</v>
      </c>
      <c r="AA47">
        <v>95.83</v>
      </c>
      <c r="AB47">
        <v>96.33</v>
      </c>
      <c r="AC47">
        <f t="shared" si="2"/>
        <v>0.13156349113121113</v>
      </c>
      <c r="AD47">
        <f t="shared" si="15"/>
        <v>5.1637554585152887E-2</v>
      </c>
      <c r="AE47">
        <f t="shared" si="16"/>
        <v>5.2326851649552017E-2</v>
      </c>
      <c r="AF47">
        <f t="shared" si="17"/>
        <v>1.4854614412136501E-2</v>
      </c>
      <c r="AG47">
        <f t="shared" si="18"/>
        <v>3.2586558044806431E-2</v>
      </c>
      <c r="AH47">
        <f t="shared" si="19"/>
        <v>4.1292833207220762E-2</v>
      </c>
      <c r="AI47">
        <f t="shared" si="20"/>
        <v>1.3466596528143094E-2</v>
      </c>
      <c r="AJ47">
        <f t="shared" si="21"/>
        <v>-1.8650917003420042E-3</v>
      </c>
      <c r="AK47">
        <f t="shared" si="3"/>
        <v>-7.4188562596599573E-3</v>
      </c>
      <c r="AL47">
        <f t="shared" si="4"/>
        <v>1.102015113350123E-2</v>
      </c>
      <c r="AM47">
        <f t="shared" si="5"/>
        <v>4.3775056885903045E-2</v>
      </c>
      <c r="AN47">
        <f t="shared" si="6"/>
        <v>3.1149646756583136E-2</v>
      </c>
      <c r="AO47">
        <f t="shared" si="7"/>
        <v>4.3435875216637838E-2</v>
      </c>
      <c r="AP47">
        <f t="shared" si="8"/>
        <v>2.0012706480304961E-2</v>
      </c>
      <c r="AQ47">
        <f t="shared" si="9"/>
        <v>-5.8823529411765468E-3</v>
      </c>
      <c r="AR47">
        <f t="shared" si="10"/>
        <v>4.3322863641286687E-2</v>
      </c>
      <c r="AS47">
        <f t="shared" si="11"/>
        <v>1.9580863674851758E-2</v>
      </c>
      <c r="AT47">
        <f t="shared" si="12"/>
        <v>1.6782773907536453E-2</v>
      </c>
      <c r="AU47">
        <f t="shared" si="13"/>
        <v>2.1418725479800615E-2</v>
      </c>
      <c r="AV47">
        <f t="shared" si="14"/>
        <v>5.2175727851403531E-3</v>
      </c>
    </row>
    <row r="48" spans="7:48" x14ac:dyDescent="0.25">
      <c r="G48" s="6">
        <f t="shared" si="1"/>
        <v>2.3529411764705761E-2</v>
      </c>
      <c r="H48">
        <v>65.45</v>
      </c>
      <c r="I48">
        <v>66.989999999999995</v>
      </c>
      <c r="J48">
        <v>67.12</v>
      </c>
      <c r="K48">
        <v>66.16</v>
      </c>
      <c r="L48">
        <v>66.8</v>
      </c>
      <c r="M48">
        <v>66.88</v>
      </c>
      <c r="N48">
        <v>65.510000000000005</v>
      </c>
      <c r="O48">
        <v>64.14</v>
      </c>
      <c r="P48">
        <v>63.96</v>
      </c>
      <c r="Q48">
        <v>64.13</v>
      </c>
      <c r="R48">
        <v>62.88</v>
      </c>
      <c r="S48">
        <v>63.79</v>
      </c>
      <c r="T48">
        <v>64.739999999999995</v>
      </c>
      <c r="U48">
        <v>65.569999999999993</v>
      </c>
      <c r="V48">
        <v>64.849999999999994</v>
      </c>
      <c r="W48">
        <v>65.69</v>
      </c>
      <c r="X48">
        <v>66.14</v>
      </c>
      <c r="Y48">
        <v>65.680000000000007</v>
      </c>
      <c r="Z48">
        <v>66.34</v>
      </c>
      <c r="AA48">
        <v>67.45</v>
      </c>
      <c r="AB48">
        <v>67.97</v>
      </c>
      <c r="AC48">
        <f t="shared" si="2"/>
        <v>3.8502673796791384E-2</v>
      </c>
      <c r="AD48">
        <f t="shared" si="15"/>
        <v>1.4629049111807794E-2</v>
      </c>
      <c r="AE48">
        <f t="shared" si="16"/>
        <v>1.2663885578069044E-2</v>
      </c>
      <c r="AF48">
        <f t="shared" si="17"/>
        <v>2.7357920193470411E-2</v>
      </c>
      <c r="AG48">
        <f t="shared" si="18"/>
        <v>1.7514970059880265E-2</v>
      </c>
      <c r="AH48">
        <f t="shared" si="19"/>
        <v>1.6297846889952207E-2</v>
      </c>
      <c r="AI48">
        <f t="shared" si="20"/>
        <v>3.7551518852083555E-2</v>
      </c>
      <c r="AJ48">
        <f t="shared" si="21"/>
        <v>5.9713127533520399E-2</v>
      </c>
      <c r="AK48">
        <f t="shared" si="3"/>
        <v>6.2695434646654127E-2</v>
      </c>
      <c r="AL48">
        <f t="shared" si="4"/>
        <v>5.9878372056759763E-2</v>
      </c>
      <c r="AM48">
        <f t="shared" si="5"/>
        <v>8.0947837150127169E-2</v>
      </c>
      <c r="AN48">
        <f t="shared" si="6"/>
        <v>6.5527512149239686E-2</v>
      </c>
      <c r="AO48">
        <f t="shared" si="7"/>
        <v>4.9891875193080075E-2</v>
      </c>
      <c r="AP48">
        <f t="shared" si="8"/>
        <v>3.6602104621015798E-2</v>
      </c>
      <c r="AQ48">
        <f t="shared" si="9"/>
        <v>4.8111025443330839E-2</v>
      </c>
      <c r="AR48">
        <f t="shared" si="10"/>
        <v>3.470847922058154E-2</v>
      </c>
      <c r="AS48">
        <f t="shared" si="11"/>
        <v>2.7668581796189876E-2</v>
      </c>
      <c r="AT48">
        <f t="shared" si="12"/>
        <v>3.4866017052375027E-2</v>
      </c>
      <c r="AU48">
        <f t="shared" si="13"/>
        <v>2.4570394935182323E-2</v>
      </c>
      <c r="AV48">
        <f t="shared" si="14"/>
        <v>7.7094143810229211E-3</v>
      </c>
    </row>
    <row r="49" spans="7:48" x14ac:dyDescent="0.25">
      <c r="G49" s="6">
        <f t="shared" si="1"/>
        <v>0.1768266929466423</v>
      </c>
      <c r="H49">
        <v>71.03</v>
      </c>
      <c r="I49">
        <v>83.59</v>
      </c>
      <c r="J49">
        <v>85.43</v>
      </c>
      <c r="K49">
        <v>91.51</v>
      </c>
      <c r="L49">
        <v>91.29</v>
      </c>
      <c r="M49">
        <v>90.03</v>
      </c>
      <c r="N49">
        <v>89.02</v>
      </c>
      <c r="O49">
        <v>86.59</v>
      </c>
      <c r="P49">
        <v>85.29</v>
      </c>
      <c r="Q49">
        <v>88.37</v>
      </c>
      <c r="R49">
        <v>83.59</v>
      </c>
      <c r="S49">
        <v>84.03</v>
      </c>
      <c r="T49">
        <v>84.17</v>
      </c>
      <c r="U49">
        <v>86.3</v>
      </c>
      <c r="V49">
        <v>88.29</v>
      </c>
      <c r="W49">
        <v>87.68</v>
      </c>
      <c r="X49">
        <v>90.81</v>
      </c>
      <c r="Y49">
        <v>87.99</v>
      </c>
      <c r="Z49">
        <v>88.54</v>
      </c>
      <c r="AA49">
        <v>87.44</v>
      </c>
      <c r="AB49">
        <v>87.49</v>
      </c>
      <c r="AC49">
        <f t="shared" si="2"/>
        <v>0.23173307053357728</v>
      </c>
      <c r="AD49">
        <f t="shared" si="15"/>
        <v>4.6656298600310939E-2</v>
      </c>
      <c r="AE49">
        <f t="shared" si="16"/>
        <v>2.4113309141987449E-2</v>
      </c>
      <c r="AF49">
        <f t="shared" si="17"/>
        <v>-4.3929625177576329E-2</v>
      </c>
      <c r="AG49">
        <f t="shared" si="18"/>
        <v>-4.1625588782999358E-2</v>
      </c>
      <c r="AH49">
        <f t="shared" si="19"/>
        <v>-2.8212817949572432E-2</v>
      </c>
      <c r="AI49">
        <f t="shared" si="20"/>
        <v>-1.718714895529096E-2</v>
      </c>
      <c r="AJ49">
        <f t="shared" si="21"/>
        <v>1.0393809908765348E-2</v>
      </c>
      <c r="AK49">
        <f t="shared" si="3"/>
        <v>2.5794348692695375E-2</v>
      </c>
      <c r="AL49">
        <f t="shared" si="4"/>
        <v>-9.9581305873034931E-3</v>
      </c>
      <c r="AM49">
        <f t="shared" si="5"/>
        <v>4.6656298600310939E-2</v>
      </c>
      <c r="AN49">
        <f t="shared" si="6"/>
        <v>4.1175770558133921E-2</v>
      </c>
      <c r="AO49">
        <f t="shared" si="7"/>
        <v>3.9443982416537876E-2</v>
      </c>
      <c r="AP49">
        <f t="shared" si="8"/>
        <v>1.378910776361527E-2</v>
      </c>
      <c r="AQ49">
        <f t="shared" si="9"/>
        <v>-9.0610488164006263E-3</v>
      </c>
      <c r="AR49">
        <f t="shared" si="10"/>
        <v>-2.1669708029198442E-3</v>
      </c>
      <c r="AS49">
        <f t="shared" si="11"/>
        <v>-3.6559850236758146E-2</v>
      </c>
      <c r="AT49">
        <f t="shared" si="12"/>
        <v>-5.6824639163541319E-3</v>
      </c>
      <c r="AU49">
        <f t="shared" si="13"/>
        <v>-1.1859046758527347E-2</v>
      </c>
      <c r="AV49">
        <f t="shared" si="14"/>
        <v>5.7182067703564913E-4</v>
      </c>
    </row>
    <row r="50" spans="7:48" x14ac:dyDescent="0.25">
      <c r="G50" s="6">
        <f t="shared" si="1"/>
        <v>4.3093270365997659E-2</v>
      </c>
      <c r="H50">
        <v>16.940000000000001</v>
      </c>
      <c r="I50">
        <v>17.670000000000002</v>
      </c>
      <c r="J50">
        <v>17.37</v>
      </c>
      <c r="K50">
        <v>17.239999999999998</v>
      </c>
      <c r="L50">
        <v>17.78</v>
      </c>
      <c r="M50">
        <v>17.59</v>
      </c>
      <c r="N50">
        <v>17.53</v>
      </c>
      <c r="O50">
        <v>17.809999999999999</v>
      </c>
      <c r="P50">
        <v>17.72</v>
      </c>
      <c r="Q50">
        <v>17.84</v>
      </c>
      <c r="R50">
        <v>17.260000000000002</v>
      </c>
      <c r="S50">
        <v>17.45</v>
      </c>
      <c r="T50">
        <v>17.739999999999998</v>
      </c>
      <c r="U50">
        <v>17.54</v>
      </c>
      <c r="V50">
        <v>17.41</v>
      </c>
      <c r="W50">
        <v>17.329999999999998</v>
      </c>
      <c r="X50">
        <v>17.45</v>
      </c>
      <c r="Y50">
        <v>17.52</v>
      </c>
      <c r="Z50">
        <v>17.54</v>
      </c>
      <c r="AA50">
        <v>17.57</v>
      </c>
      <c r="AB50">
        <v>17.670000000000002</v>
      </c>
      <c r="AC50">
        <f t="shared" si="2"/>
        <v>4.3093270365997659E-2</v>
      </c>
      <c r="AD50">
        <f t="shared" si="15"/>
        <v>0</v>
      </c>
      <c r="AE50">
        <f t="shared" si="16"/>
        <v>1.7271157167530263E-2</v>
      </c>
      <c r="AF50">
        <f t="shared" si="17"/>
        <v>2.4941995359628964E-2</v>
      </c>
      <c r="AG50">
        <f t="shared" si="18"/>
        <v>-6.1867266591675713E-3</v>
      </c>
      <c r="AH50">
        <f t="shared" si="19"/>
        <v>4.5480386583287005E-3</v>
      </c>
      <c r="AI50">
        <f t="shared" si="20"/>
        <v>7.9863091842555939E-3</v>
      </c>
      <c r="AJ50">
        <f t="shared" si="21"/>
        <v>-7.8607523862996645E-3</v>
      </c>
      <c r="AK50">
        <f t="shared" si="3"/>
        <v>-2.8216704288937448E-3</v>
      </c>
      <c r="AL50">
        <f t="shared" si="4"/>
        <v>-9.5291479820626759E-3</v>
      </c>
      <c r="AM50">
        <f t="shared" si="5"/>
        <v>2.3754345307068374E-2</v>
      </c>
      <c r="AN50">
        <f t="shared" si="6"/>
        <v>1.2607449856733663E-2</v>
      </c>
      <c r="AO50">
        <f t="shared" si="7"/>
        <v>-3.9458850056367945E-3</v>
      </c>
      <c r="AP50">
        <f t="shared" si="8"/>
        <v>7.411630558723065E-3</v>
      </c>
      <c r="AQ50">
        <f t="shared" si="9"/>
        <v>1.4933946008041446E-2</v>
      </c>
      <c r="AR50">
        <f t="shared" si="10"/>
        <v>1.9619157530294487E-2</v>
      </c>
      <c r="AS50">
        <f t="shared" si="11"/>
        <v>1.2607449856733663E-2</v>
      </c>
      <c r="AT50">
        <f t="shared" si="12"/>
        <v>8.561643835616561E-3</v>
      </c>
      <c r="AU50">
        <f t="shared" si="13"/>
        <v>7.411630558723065E-3</v>
      </c>
      <c r="AV50">
        <f t="shared" si="14"/>
        <v>5.6915196357428238E-3</v>
      </c>
    </row>
    <row r="51" spans="7:48" x14ac:dyDescent="0.25">
      <c r="G51" s="6">
        <f t="shared" si="1"/>
        <v>1.5141955835962159E-2</v>
      </c>
      <c r="H51">
        <v>15.85</v>
      </c>
      <c r="I51">
        <v>16.09</v>
      </c>
      <c r="J51">
        <v>16.03</v>
      </c>
      <c r="K51">
        <v>15.94</v>
      </c>
      <c r="L51">
        <v>15.84</v>
      </c>
      <c r="M51">
        <v>15.83</v>
      </c>
      <c r="N51">
        <v>16.39</v>
      </c>
      <c r="O51">
        <v>16.27</v>
      </c>
      <c r="P51">
        <v>16.02</v>
      </c>
      <c r="Q51">
        <v>16</v>
      </c>
      <c r="R51">
        <v>16.07</v>
      </c>
      <c r="S51">
        <v>16.12</v>
      </c>
      <c r="T51">
        <v>16.25</v>
      </c>
      <c r="U51">
        <v>15.7</v>
      </c>
      <c r="V51">
        <v>15.85</v>
      </c>
      <c r="W51">
        <v>15.91</v>
      </c>
      <c r="X51">
        <v>15.9</v>
      </c>
      <c r="Y51">
        <v>15.73</v>
      </c>
      <c r="Z51">
        <v>15.7</v>
      </c>
      <c r="AA51">
        <v>15.74</v>
      </c>
      <c r="AB51">
        <v>15.61</v>
      </c>
      <c r="AC51">
        <f t="shared" si="2"/>
        <v>-1.5141955835962159E-2</v>
      </c>
      <c r="AD51">
        <f t="shared" si="15"/>
        <v>-2.9832193909260438E-2</v>
      </c>
      <c r="AE51">
        <f t="shared" si="16"/>
        <v>-2.6200873362445521E-2</v>
      </c>
      <c r="AF51">
        <f t="shared" si="17"/>
        <v>-2.0702634880803015E-2</v>
      </c>
      <c r="AG51">
        <f t="shared" si="18"/>
        <v>-1.4520202020202048E-2</v>
      </c>
      <c r="AH51">
        <f t="shared" si="19"/>
        <v>-1.3897662665824425E-2</v>
      </c>
      <c r="AI51">
        <f t="shared" si="20"/>
        <v>-4.7589993898718798E-2</v>
      </c>
      <c r="AJ51">
        <f t="shared" si="21"/>
        <v>-4.0565457897971738E-2</v>
      </c>
      <c r="AK51">
        <f t="shared" si="3"/>
        <v>-2.5593008739076165E-2</v>
      </c>
      <c r="AL51">
        <f t="shared" si="4"/>
        <v>-2.4375000000000036E-2</v>
      </c>
      <c r="AM51">
        <f t="shared" si="5"/>
        <v>-2.8624766645924133E-2</v>
      </c>
      <c r="AN51">
        <f t="shared" si="6"/>
        <v>-3.1637717121588187E-2</v>
      </c>
      <c r="AO51">
        <f t="shared" si="7"/>
        <v>-3.9384615384615421E-2</v>
      </c>
      <c r="AP51">
        <f t="shared" si="8"/>
        <v>-5.7324840764331119E-3</v>
      </c>
      <c r="AQ51">
        <f t="shared" si="9"/>
        <v>-1.5141955835962159E-2</v>
      </c>
      <c r="AR51">
        <f t="shared" si="10"/>
        <v>-1.8856065367693318E-2</v>
      </c>
      <c r="AS51">
        <f t="shared" si="11"/>
        <v>-1.8238993710691882E-2</v>
      </c>
      <c r="AT51">
        <f t="shared" si="12"/>
        <v>-7.6287349014622372E-3</v>
      </c>
      <c r="AU51">
        <f t="shared" si="13"/>
        <v>-5.7324840764331119E-3</v>
      </c>
      <c r="AV51">
        <f t="shared" si="14"/>
        <v>-8.2592121982211428E-3</v>
      </c>
    </row>
    <row r="52" spans="7:48" x14ac:dyDescent="0.25">
      <c r="G52" s="6">
        <f t="shared" si="1"/>
        <v>0.10778443113772465</v>
      </c>
      <c r="H52">
        <v>13.36</v>
      </c>
      <c r="I52">
        <v>14.8</v>
      </c>
      <c r="J52">
        <v>14.75</v>
      </c>
      <c r="K52">
        <v>14.81</v>
      </c>
      <c r="L52">
        <v>14.69</v>
      </c>
      <c r="M52">
        <v>14.66</v>
      </c>
      <c r="N52">
        <v>14.48</v>
      </c>
      <c r="O52">
        <v>14.38</v>
      </c>
      <c r="P52">
        <v>14.34</v>
      </c>
      <c r="Q52">
        <v>13.98</v>
      </c>
      <c r="R52">
        <v>14.02</v>
      </c>
      <c r="S52">
        <v>14.03</v>
      </c>
      <c r="T52">
        <v>14.06</v>
      </c>
      <c r="U52">
        <v>14.37</v>
      </c>
      <c r="V52">
        <v>14.25</v>
      </c>
      <c r="W52">
        <v>14.35</v>
      </c>
      <c r="X52">
        <v>14.17</v>
      </c>
      <c r="Y52">
        <v>14.31</v>
      </c>
      <c r="Z52">
        <v>14.26</v>
      </c>
      <c r="AA52">
        <v>14.49</v>
      </c>
      <c r="AB52">
        <v>14.32</v>
      </c>
      <c r="AC52">
        <f t="shared" si="2"/>
        <v>7.1856287425149767E-2</v>
      </c>
      <c r="AD52">
        <f t="shared" si="15"/>
        <v>-3.2432432432432462E-2</v>
      </c>
      <c r="AE52">
        <f t="shared" si="16"/>
        <v>-2.9152542372881337E-2</v>
      </c>
      <c r="AF52">
        <f t="shared" si="17"/>
        <v>-3.3085752869682662E-2</v>
      </c>
      <c r="AG52">
        <f t="shared" si="18"/>
        <v>-2.5187202178352568E-2</v>
      </c>
      <c r="AH52">
        <f t="shared" si="19"/>
        <v>-2.3192360163710769E-2</v>
      </c>
      <c r="AI52">
        <f t="shared" si="20"/>
        <v>-1.1049723756906087E-2</v>
      </c>
      <c r="AJ52">
        <f t="shared" si="21"/>
        <v>-4.1724617524339707E-3</v>
      </c>
      <c r="AK52">
        <f t="shared" si="3"/>
        <v>-1.3947001394699842E-3</v>
      </c>
      <c r="AL52">
        <f t="shared" si="4"/>
        <v>2.4320457796852636E-2</v>
      </c>
      <c r="AM52">
        <f t="shared" si="5"/>
        <v>2.1398002853067099E-2</v>
      </c>
      <c r="AN52">
        <f t="shared" si="6"/>
        <v>2.0669992872416318E-2</v>
      </c>
      <c r="AO52">
        <f t="shared" si="7"/>
        <v>1.8492176386913212E-2</v>
      </c>
      <c r="AP52">
        <f t="shared" si="8"/>
        <v>-3.4794711203896267E-3</v>
      </c>
      <c r="AQ52">
        <f t="shared" si="9"/>
        <v>4.9122807017544061E-3</v>
      </c>
      <c r="AR52">
        <f t="shared" si="10"/>
        <v>-2.0905923344947288E-3</v>
      </c>
      <c r="AS52">
        <f t="shared" si="11"/>
        <v>1.0585744530698684E-2</v>
      </c>
      <c r="AT52">
        <f t="shared" si="12"/>
        <v>6.9881201956672166E-4</v>
      </c>
      <c r="AU52">
        <f t="shared" si="13"/>
        <v>4.207573632538604E-3</v>
      </c>
      <c r="AV52">
        <f t="shared" si="14"/>
        <v>-1.1732229123533467E-2</v>
      </c>
    </row>
    <row r="53" spans="7:48" x14ac:dyDescent="0.25">
      <c r="G53" s="6">
        <f t="shared" si="1"/>
        <v>9.3921695868483701E-2</v>
      </c>
      <c r="H53">
        <v>462.3</v>
      </c>
      <c r="I53">
        <v>505.72</v>
      </c>
      <c r="J53">
        <v>526.12</v>
      </c>
      <c r="K53">
        <v>530.96</v>
      </c>
      <c r="L53">
        <v>532.33000000000004</v>
      </c>
      <c r="M53">
        <v>535.52</v>
      </c>
      <c r="N53">
        <v>511.06</v>
      </c>
      <c r="O53">
        <v>532.01</v>
      </c>
      <c r="P53">
        <v>517.97</v>
      </c>
      <c r="Q53">
        <v>527.75</v>
      </c>
      <c r="R53">
        <v>536.88</v>
      </c>
      <c r="S53">
        <v>531.41</v>
      </c>
      <c r="T53">
        <v>520.5</v>
      </c>
      <c r="U53">
        <v>527.24</v>
      </c>
      <c r="V53">
        <v>511.65</v>
      </c>
      <c r="W53">
        <v>491.64</v>
      </c>
      <c r="X53">
        <v>497.51</v>
      </c>
      <c r="Y53">
        <v>497.11</v>
      </c>
      <c r="Z53">
        <v>514.42999999999995</v>
      </c>
      <c r="AA53">
        <v>476.62</v>
      </c>
      <c r="AB53">
        <v>461.76</v>
      </c>
      <c r="AC53">
        <f t="shared" si="2"/>
        <v>-1.1680726800779157E-3</v>
      </c>
      <c r="AD53">
        <f t="shared" si="15"/>
        <v>-8.6925571462469417E-2</v>
      </c>
      <c r="AE53">
        <f t="shared" si="16"/>
        <v>-0.12232950657644646</v>
      </c>
      <c r="AF53">
        <f t="shared" si="17"/>
        <v>-0.13032996835919852</v>
      </c>
      <c r="AG53">
        <f t="shared" si="18"/>
        <v>-0.13256814382056251</v>
      </c>
      <c r="AH53">
        <f t="shared" si="19"/>
        <v>-0.1377352853301464</v>
      </c>
      <c r="AI53">
        <f t="shared" si="20"/>
        <v>-9.6466168355966053E-2</v>
      </c>
      <c r="AJ53">
        <f t="shared" si="21"/>
        <v>-0.13204639010544914</v>
      </c>
      <c r="AK53">
        <f t="shared" si="3"/>
        <v>-0.10851979844392538</v>
      </c>
      <c r="AL53">
        <f t="shared" si="4"/>
        <v>-0.12504026527711987</v>
      </c>
      <c r="AM53">
        <f t="shared" si="5"/>
        <v>-0.1399195350916406</v>
      </c>
      <c r="AN53">
        <f t="shared" si="6"/>
        <v>-0.13106640823469634</v>
      </c>
      <c r="AO53">
        <f t="shared" si="7"/>
        <v>-0.11285302593659945</v>
      </c>
      <c r="AP53">
        <f t="shared" si="8"/>
        <v>-0.1241939154844094</v>
      </c>
      <c r="AQ53">
        <f t="shared" si="9"/>
        <v>-9.7508062151861599E-2</v>
      </c>
      <c r="AR53">
        <f t="shared" si="10"/>
        <v>-6.0776177690993402E-2</v>
      </c>
      <c r="AS53">
        <f t="shared" si="11"/>
        <v>-7.1857852103475311E-2</v>
      </c>
      <c r="AT53">
        <f t="shared" si="12"/>
        <v>-7.1111021705457592E-2</v>
      </c>
      <c r="AU53">
        <f t="shared" si="13"/>
        <v>-0.10238516416227662</v>
      </c>
      <c r="AV53">
        <f t="shared" si="14"/>
        <v>-3.1177877554445919E-2</v>
      </c>
    </row>
    <row r="54" spans="7:48" x14ac:dyDescent="0.25">
      <c r="G54" s="6">
        <f t="shared" si="1"/>
        <v>6.0040218328066539E-2</v>
      </c>
      <c r="H54">
        <v>34.81</v>
      </c>
      <c r="I54">
        <v>36.9</v>
      </c>
      <c r="J54">
        <v>35.465000000000003</v>
      </c>
      <c r="K54">
        <v>35.450000000000003</v>
      </c>
      <c r="L54">
        <v>35.33</v>
      </c>
      <c r="M54">
        <v>35.39</v>
      </c>
      <c r="N54">
        <v>35.950000000000003</v>
      </c>
      <c r="O54">
        <v>35.854999999999997</v>
      </c>
      <c r="P54">
        <v>35.840000000000003</v>
      </c>
      <c r="Q54">
        <v>36.24</v>
      </c>
      <c r="R54">
        <v>36.520000000000003</v>
      </c>
      <c r="S54">
        <v>36.354999999999997</v>
      </c>
      <c r="T54">
        <v>36.414999999999999</v>
      </c>
      <c r="U54">
        <v>36.564999999999998</v>
      </c>
      <c r="V54">
        <v>36.26</v>
      </c>
      <c r="W54">
        <v>36.82</v>
      </c>
      <c r="X54">
        <v>36.505000000000003</v>
      </c>
      <c r="Y54">
        <v>36.65</v>
      </c>
      <c r="Z54">
        <v>36.96</v>
      </c>
      <c r="AA54">
        <v>36.92</v>
      </c>
      <c r="AB54">
        <v>36.765000000000001</v>
      </c>
      <c r="AC54">
        <f t="shared" si="2"/>
        <v>5.6162022407354156E-2</v>
      </c>
      <c r="AD54">
        <f t="shared" si="15"/>
        <v>-3.6585365853658001E-3</v>
      </c>
      <c r="AE54">
        <f t="shared" si="16"/>
        <v>3.6655857888058564E-2</v>
      </c>
      <c r="AF54">
        <f t="shared" si="17"/>
        <v>3.7094499294781313E-2</v>
      </c>
      <c r="AG54">
        <f t="shared" si="18"/>
        <v>4.0617039343334341E-2</v>
      </c>
      <c r="AH54">
        <f t="shared" si="19"/>
        <v>3.8852783272110766E-2</v>
      </c>
      <c r="AI54">
        <f t="shared" si="20"/>
        <v>2.2670375521557654E-2</v>
      </c>
      <c r="AJ54">
        <f t="shared" si="21"/>
        <v>2.53800027890114E-2</v>
      </c>
      <c r="AK54">
        <f t="shared" si="3"/>
        <v>2.5809151785714204E-2</v>
      </c>
      <c r="AL54">
        <f t="shared" si="4"/>
        <v>1.4486754966887377E-2</v>
      </c>
      <c r="AM54">
        <f t="shared" si="5"/>
        <v>6.7086527929900719E-3</v>
      </c>
      <c r="AN54">
        <f t="shared" si="6"/>
        <v>1.1277678448631652E-2</v>
      </c>
      <c r="AO54">
        <f t="shared" si="7"/>
        <v>9.6114238637924326E-3</v>
      </c>
      <c r="AP54">
        <f t="shared" si="8"/>
        <v>5.4697114727198922E-3</v>
      </c>
      <c r="AQ54">
        <f t="shared" si="9"/>
        <v>1.3927192498621141E-2</v>
      </c>
      <c r="AR54">
        <f t="shared" si="10"/>
        <v>-1.4937533948940717E-3</v>
      </c>
      <c r="AS54">
        <f t="shared" si="11"/>
        <v>7.1223120120530881E-3</v>
      </c>
      <c r="AT54">
        <f t="shared" si="12"/>
        <v>3.1377899045021006E-3</v>
      </c>
      <c r="AU54">
        <f t="shared" si="13"/>
        <v>-5.2759740259740338E-3</v>
      </c>
      <c r="AV54">
        <f t="shared" si="14"/>
        <v>-4.1982665222102152E-3</v>
      </c>
    </row>
    <row r="55" spans="7:48" x14ac:dyDescent="0.25">
      <c r="G55" s="6">
        <f t="shared" si="1"/>
        <v>7.063393960798163E-2</v>
      </c>
      <c r="H55">
        <v>28.315000000000001</v>
      </c>
      <c r="I55">
        <v>30.315000000000001</v>
      </c>
      <c r="J55">
        <v>30.175000000000001</v>
      </c>
      <c r="K55">
        <v>30.385000000000002</v>
      </c>
      <c r="L55">
        <v>30.254999999999999</v>
      </c>
      <c r="M55">
        <v>30.605</v>
      </c>
      <c r="N55">
        <v>30.414999999999999</v>
      </c>
      <c r="O55">
        <v>30.475000000000001</v>
      </c>
      <c r="P55">
        <v>30.614999999999998</v>
      </c>
      <c r="Q55">
        <v>30.65</v>
      </c>
      <c r="R55">
        <v>30.635000000000002</v>
      </c>
      <c r="S55">
        <v>30.7</v>
      </c>
      <c r="T55">
        <v>30.51</v>
      </c>
      <c r="U55">
        <v>30.565000000000001</v>
      </c>
      <c r="V55">
        <v>30.79</v>
      </c>
      <c r="W55">
        <v>30.8</v>
      </c>
      <c r="X55">
        <v>30.715</v>
      </c>
      <c r="Y55">
        <v>30.954999999999998</v>
      </c>
      <c r="Z55">
        <v>31.4</v>
      </c>
      <c r="AA55">
        <v>31.344999999999999</v>
      </c>
      <c r="AB55">
        <v>31.135000000000002</v>
      </c>
      <c r="AC55">
        <f t="shared" si="2"/>
        <v>9.959385484725411E-2</v>
      </c>
      <c r="AD55">
        <f t="shared" si="15"/>
        <v>2.7049315520369464E-2</v>
      </c>
      <c r="AE55">
        <f t="shared" si="16"/>
        <v>3.1814415907207981E-2</v>
      </c>
      <c r="AF55">
        <f t="shared" si="17"/>
        <v>2.4683231857824582E-2</v>
      </c>
      <c r="AG55">
        <f t="shared" si="18"/>
        <v>2.9086101470831353E-2</v>
      </c>
      <c r="AH55">
        <f t="shared" si="19"/>
        <v>1.7317431792190856E-2</v>
      </c>
      <c r="AI55">
        <f t="shared" si="20"/>
        <v>2.3672530001644005E-2</v>
      </c>
      <c r="AJ55">
        <f t="shared" si="21"/>
        <v>2.1657095980311736E-2</v>
      </c>
      <c r="AK55">
        <f t="shared" si="3"/>
        <v>1.6985138004246388E-2</v>
      </c>
      <c r="AL55">
        <f t="shared" si="4"/>
        <v>1.5823817292006624E-2</v>
      </c>
      <c r="AM55">
        <f t="shared" si="5"/>
        <v>1.6321201240411292E-2</v>
      </c>
      <c r="AN55">
        <f t="shared" si="6"/>
        <v>1.416938110749193E-2</v>
      </c>
      <c r="AO55">
        <f t="shared" si="7"/>
        <v>2.048508685676827E-2</v>
      </c>
      <c r="AP55">
        <f t="shared" si="8"/>
        <v>1.8648781285784403E-2</v>
      </c>
      <c r="AQ55">
        <f t="shared" si="9"/>
        <v>1.1204936667749348E-2</v>
      </c>
      <c r="AR55">
        <f t="shared" si="10"/>
        <v>1.0876623376623405E-2</v>
      </c>
      <c r="AS55">
        <f t="shared" si="11"/>
        <v>1.3674100602311629E-2</v>
      </c>
      <c r="AT55">
        <f t="shared" si="12"/>
        <v>5.8148925860120586E-3</v>
      </c>
      <c r="AU55">
        <f t="shared" si="13"/>
        <v>-8.4394904458597788E-3</v>
      </c>
      <c r="AV55">
        <f t="shared" si="14"/>
        <v>-6.6996331153293129E-3</v>
      </c>
    </row>
    <row r="56" spans="7:48" x14ac:dyDescent="0.25">
      <c r="G56" s="6">
        <f t="shared" si="1"/>
        <v>3.646488234237473E-2</v>
      </c>
      <c r="H56">
        <v>55.67</v>
      </c>
      <c r="I56">
        <v>57.7</v>
      </c>
      <c r="J56">
        <v>58.05</v>
      </c>
      <c r="K56">
        <v>64.95</v>
      </c>
      <c r="L56">
        <v>63.23</v>
      </c>
      <c r="M56">
        <v>63.96</v>
      </c>
      <c r="N56">
        <v>61.47</v>
      </c>
      <c r="O56">
        <v>64.150000000000006</v>
      </c>
      <c r="P56">
        <v>61.2</v>
      </c>
      <c r="Q56">
        <v>59.04</v>
      </c>
      <c r="R56">
        <v>59.86</v>
      </c>
      <c r="S56">
        <v>60.4</v>
      </c>
      <c r="T56">
        <v>64.5</v>
      </c>
      <c r="U56">
        <v>60.65</v>
      </c>
      <c r="V56">
        <v>59.04</v>
      </c>
      <c r="W56">
        <v>61.11</v>
      </c>
      <c r="X56">
        <v>59.82</v>
      </c>
      <c r="Y56">
        <v>57.43</v>
      </c>
      <c r="Z56">
        <v>57.88</v>
      </c>
      <c r="AA56">
        <v>58.9</v>
      </c>
      <c r="AB56">
        <v>59.77</v>
      </c>
      <c r="AC56">
        <f t="shared" si="2"/>
        <v>7.364828453386027E-2</v>
      </c>
      <c r="AD56">
        <f t="shared" si="15"/>
        <v>3.5875216637781634E-2</v>
      </c>
      <c r="AE56">
        <f t="shared" si="16"/>
        <v>2.9629629629629735E-2</v>
      </c>
      <c r="AF56">
        <f t="shared" si="17"/>
        <v>-7.9753656658968428E-2</v>
      </c>
      <c r="AG56">
        <f t="shared" si="18"/>
        <v>-5.4720860351099063E-2</v>
      </c>
      <c r="AH56">
        <f t="shared" si="19"/>
        <v>-6.5509693558474011E-2</v>
      </c>
      <c r="AI56">
        <f t="shared" si="20"/>
        <v>-2.7655767040832859E-2</v>
      </c>
      <c r="AJ56">
        <f t="shared" si="21"/>
        <v>-6.8277474668745161E-2</v>
      </c>
      <c r="AK56">
        <f t="shared" si="3"/>
        <v>-2.3366013071895418E-2</v>
      </c>
      <c r="AL56">
        <f t="shared" si="4"/>
        <v>1.2364498644986517E-2</v>
      </c>
      <c r="AM56">
        <f t="shared" si="5"/>
        <v>-1.5035081857667275E-3</v>
      </c>
      <c r="AN56">
        <f t="shared" si="6"/>
        <v>-1.0430463576158865E-2</v>
      </c>
      <c r="AO56">
        <f t="shared" si="7"/>
        <v>-7.3333333333333278E-2</v>
      </c>
      <c r="AP56">
        <f t="shared" si="8"/>
        <v>-1.450948062654568E-2</v>
      </c>
      <c r="AQ56">
        <f t="shared" si="9"/>
        <v>1.2364498644986517E-2</v>
      </c>
      <c r="AR56">
        <f t="shared" si="10"/>
        <v>-2.1927671412207434E-2</v>
      </c>
      <c r="AS56">
        <f t="shared" si="11"/>
        <v>-8.3584085590098888E-4</v>
      </c>
      <c r="AT56">
        <f t="shared" si="12"/>
        <v>4.0745255093156948E-2</v>
      </c>
      <c r="AU56">
        <f t="shared" si="13"/>
        <v>3.2653766413268843E-2</v>
      </c>
      <c r="AV56">
        <f t="shared" si="14"/>
        <v>1.4770797962648635E-2</v>
      </c>
    </row>
    <row r="57" spans="7:48" x14ac:dyDescent="0.25">
      <c r="G57" s="6">
        <f t="shared" si="1"/>
        <v>1.6949152542372933E-2</v>
      </c>
      <c r="H57">
        <v>56.05</v>
      </c>
      <c r="I57">
        <v>57</v>
      </c>
      <c r="J57">
        <v>57.79</v>
      </c>
      <c r="K57">
        <v>53.48</v>
      </c>
      <c r="L57">
        <v>54.47</v>
      </c>
      <c r="M57">
        <v>55.17</v>
      </c>
      <c r="N57">
        <v>52.93</v>
      </c>
      <c r="O57">
        <v>48.95</v>
      </c>
      <c r="P57">
        <v>49.71</v>
      </c>
      <c r="Q57">
        <v>49.33</v>
      </c>
      <c r="R57">
        <v>47.95</v>
      </c>
      <c r="S57">
        <v>54.8</v>
      </c>
      <c r="T57">
        <v>57.03</v>
      </c>
      <c r="U57">
        <v>60.78</v>
      </c>
      <c r="V57">
        <v>58.22</v>
      </c>
      <c r="W57">
        <v>59.6</v>
      </c>
      <c r="X57">
        <v>62.48</v>
      </c>
      <c r="Y57">
        <v>60.69</v>
      </c>
      <c r="Z57">
        <v>55.79</v>
      </c>
      <c r="AA57">
        <v>56.44</v>
      </c>
      <c r="AB57">
        <v>58.15</v>
      </c>
      <c r="AC57">
        <f t="shared" si="2"/>
        <v>3.7466547725245346E-2</v>
      </c>
      <c r="AD57">
        <f t="shared" si="15"/>
        <v>2.0175438596491204E-2</v>
      </c>
      <c r="AE57">
        <f t="shared" si="16"/>
        <v>6.2294514621906803E-3</v>
      </c>
      <c r="AF57">
        <f t="shared" si="17"/>
        <v>8.7322363500374006E-2</v>
      </c>
      <c r="AG57">
        <f t="shared" si="18"/>
        <v>6.7560124839361108E-2</v>
      </c>
      <c r="AH57">
        <f t="shared" si="19"/>
        <v>5.4014863150262764E-2</v>
      </c>
      <c r="AI57">
        <f t="shared" si="20"/>
        <v>9.8620819950878499E-2</v>
      </c>
      <c r="AJ57">
        <f t="shared" si="21"/>
        <v>0.18794688457609796</v>
      </c>
      <c r="AK57">
        <f t="shared" si="3"/>
        <v>0.16978475155904241</v>
      </c>
      <c r="AL57">
        <f t="shared" si="4"/>
        <v>0.17879586458544497</v>
      </c>
      <c r="AM57">
        <f t="shared" si="5"/>
        <v>0.21272158498435861</v>
      </c>
      <c r="AN57">
        <f t="shared" si="6"/>
        <v>6.1131386861313898E-2</v>
      </c>
      <c r="AO57">
        <f t="shared" si="7"/>
        <v>1.9638786603541951E-2</v>
      </c>
      <c r="AP57">
        <f t="shared" si="8"/>
        <v>-4.3270812767357725E-2</v>
      </c>
      <c r="AQ57">
        <f t="shared" si="9"/>
        <v>-1.2023359670216469E-3</v>
      </c>
      <c r="AR57">
        <f t="shared" si="10"/>
        <v>-2.4328859060402733E-2</v>
      </c>
      <c r="AS57">
        <f t="shared" si="11"/>
        <v>-6.9302176696542872E-2</v>
      </c>
      <c r="AT57">
        <f t="shared" si="12"/>
        <v>-4.1852034931619694E-2</v>
      </c>
      <c r="AU57">
        <f t="shared" si="13"/>
        <v>4.2301487721813934E-2</v>
      </c>
      <c r="AV57">
        <f t="shared" si="14"/>
        <v>3.0297661233167981E-2</v>
      </c>
    </row>
    <row r="58" spans="7:48" x14ac:dyDescent="0.25">
      <c r="G58" s="6">
        <f t="shared" si="1"/>
        <v>5.0463942699007372E-3</v>
      </c>
      <c r="H58">
        <v>61.43</v>
      </c>
      <c r="I58">
        <v>61.74</v>
      </c>
      <c r="J58">
        <v>60.11</v>
      </c>
      <c r="K58">
        <v>59.19</v>
      </c>
      <c r="L58">
        <v>63.19</v>
      </c>
      <c r="M58">
        <v>65.47</v>
      </c>
      <c r="N58">
        <v>67.09</v>
      </c>
      <c r="O58">
        <v>63.83</v>
      </c>
      <c r="P58">
        <v>72.790000000000006</v>
      </c>
      <c r="Q58">
        <v>75.05</v>
      </c>
      <c r="R58">
        <v>72.83</v>
      </c>
      <c r="S58">
        <v>74.3</v>
      </c>
      <c r="T58">
        <v>70.290000000000006</v>
      </c>
      <c r="U58">
        <v>71.11</v>
      </c>
      <c r="V58">
        <v>72.459999999999994</v>
      </c>
      <c r="W58">
        <v>71.150000000000006</v>
      </c>
      <c r="X58">
        <v>73.739999999999995</v>
      </c>
      <c r="Y58">
        <v>74</v>
      </c>
      <c r="Z58">
        <v>73.400000000000006</v>
      </c>
      <c r="AA58">
        <v>69.959999999999994</v>
      </c>
      <c r="AB58">
        <v>70.72</v>
      </c>
      <c r="AC58">
        <f t="shared" si="2"/>
        <v>0.1512290411850887</v>
      </c>
      <c r="AD58">
        <f t="shared" si="15"/>
        <v>0.14544865565273724</v>
      </c>
      <c r="AE58">
        <f t="shared" si="16"/>
        <v>0.17650973215771085</v>
      </c>
      <c r="AF58">
        <f t="shared" si="17"/>
        <v>0.1947964183139044</v>
      </c>
      <c r="AG58">
        <f t="shared" si="18"/>
        <v>0.11916442475075173</v>
      </c>
      <c r="AH58">
        <f t="shared" si="19"/>
        <v>8.0189399725064919E-2</v>
      </c>
      <c r="AI58">
        <f t="shared" si="20"/>
        <v>5.4106424206289985E-2</v>
      </c>
      <c r="AJ58">
        <f t="shared" si="21"/>
        <v>0.1079429735234216</v>
      </c>
      <c r="AK58">
        <f t="shared" si="3"/>
        <v>-2.8437972248935392E-2</v>
      </c>
      <c r="AL58">
        <f t="shared" si="4"/>
        <v>-5.769487008660891E-2</v>
      </c>
      <c r="AM58">
        <f t="shared" si="5"/>
        <v>-2.8971577646574206E-2</v>
      </c>
      <c r="AN58">
        <f t="shared" si="6"/>
        <v>-4.8183041722745602E-2</v>
      </c>
      <c r="AO58">
        <f t="shared" si="7"/>
        <v>6.1175131597665756E-3</v>
      </c>
      <c r="AP58">
        <f t="shared" si="8"/>
        <v>-5.4844606946983631E-3</v>
      </c>
      <c r="AQ58">
        <f t="shared" si="9"/>
        <v>-2.4013248688931756E-2</v>
      </c>
      <c r="AR58">
        <f t="shared" si="10"/>
        <v>-6.0435699226986193E-3</v>
      </c>
      <c r="AS58">
        <f t="shared" si="11"/>
        <v>-4.095470572280982E-2</v>
      </c>
      <c r="AT58">
        <f t="shared" si="12"/>
        <v>-4.4324324324324336E-2</v>
      </c>
      <c r="AU58">
        <f t="shared" si="13"/>
        <v>-3.651226158038156E-2</v>
      </c>
      <c r="AV58">
        <f t="shared" si="14"/>
        <v>1.086335048599207E-2</v>
      </c>
    </row>
    <row r="59" spans="7:48" x14ac:dyDescent="0.25">
      <c r="G59" s="6">
        <f t="shared" si="1"/>
        <v>1.6001438331535431E-2</v>
      </c>
      <c r="H59">
        <v>55.62</v>
      </c>
      <c r="I59">
        <v>56.51</v>
      </c>
      <c r="J59">
        <v>58.92</v>
      </c>
      <c r="K59">
        <v>55.23</v>
      </c>
      <c r="L59">
        <v>55.13</v>
      </c>
      <c r="M59">
        <v>50.82</v>
      </c>
      <c r="N59">
        <v>53.87</v>
      </c>
      <c r="O59">
        <v>51.77</v>
      </c>
      <c r="P59">
        <v>52.98</v>
      </c>
      <c r="Q59">
        <v>56.18</v>
      </c>
      <c r="R59">
        <v>55.15</v>
      </c>
      <c r="S59">
        <v>58.5</v>
      </c>
      <c r="T59">
        <v>55.83</v>
      </c>
      <c r="U59">
        <v>56.07</v>
      </c>
      <c r="V59">
        <v>56.46</v>
      </c>
      <c r="W59">
        <v>55.89</v>
      </c>
      <c r="X59">
        <v>54.5</v>
      </c>
      <c r="Y59">
        <v>56.24</v>
      </c>
      <c r="Z59">
        <v>59.33</v>
      </c>
      <c r="AA59">
        <v>61.14</v>
      </c>
      <c r="AB59">
        <v>60.68</v>
      </c>
      <c r="AC59">
        <f t="shared" si="2"/>
        <v>9.0974469615246356E-2</v>
      </c>
      <c r="AD59">
        <f t="shared" si="15"/>
        <v>7.379224915944084E-2</v>
      </c>
      <c r="AE59">
        <f t="shared" si="16"/>
        <v>2.9871011541072606E-2</v>
      </c>
      <c r="AF59">
        <f t="shared" si="17"/>
        <v>9.8678254571790747E-2</v>
      </c>
      <c r="AG59">
        <f t="shared" si="18"/>
        <v>0.10067114093959725</v>
      </c>
      <c r="AH59">
        <f t="shared" si="19"/>
        <v>0.19401810310901219</v>
      </c>
      <c r="AI59">
        <f t="shared" si="20"/>
        <v>0.126415444588825</v>
      </c>
      <c r="AJ59">
        <f t="shared" si="21"/>
        <v>0.1721073981070117</v>
      </c>
      <c r="AK59">
        <f t="shared" si="3"/>
        <v>0.14533786334465842</v>
      </c>
      <c r="AL59">
        <f t="shared" si="4"/>
        <v>8.0099679601281601E-2</v>
      </c>
      <c r="AM59">
        <f t="shared" si="5"/>
        <v>0.100271985494107</v>
      </c>
      <c r="AN59">
        <f t="shared" si="6"/>
        <v>3.7264957264957259E-2</v>
      </c>
      <c r="AO59">
        <f t="shared" si="7"/>
        <v>8.6870857961669379E-2</v>
      </c>
      <c r="AP59">
        <f t="shared" si="8"/>
        <v>8.2218655252363104E-2</v>
      </c>
      <c r="AQ59">
        <f t="shared" si="9"/>
        <v>7.4743181013106605E-2</v>
      </c>
      <c r="AR59">
        <f t="shared" si="10"/>
        <v>8.570406154947216E-2</v>
      </c>
      <c r="AS59">
        <f t="shared" si="11"/>
        <v>0.11339449541284403</v>
      </c>
      <c r="AT59">
        <f t="shared" si="12"/>
        <v>7.8947368421052586E-2</v>
      </c>
      <c r="AU59">
        <f t="shared" si="13"/>
        <v>2.2754087308275769E-2</v>
      </c>
      <c r="AV59">
        <f t="shared" si="14"/>
        <v>-7.5237160614982151E-3</v>
      </c>
    </row>
    <row r="60" spans="7:48" x14ac:dyDescent="0.25">
      <c r="G60" s="6">
        <f t="shared" si="1"/>
        <v>3.9098017821422047E-2</v>
      </c>
      <c r="H60">
        <v>54.99</v>
      </c>
      <c r="I60">
        <v>57.14</v>
      </c>
      <c r="J60">
        <v>57.85</v>
      </c>
      <c r="K60">
        <v>59.86</v>
      </c>
      <c r="L60">
        <v>59.13</v>
      </c>
      <c r="M60">
        <v>58.72</v>
      </c>
      <c r="N60">
        <v>58.2</v>
      </c>
      <c r="O60">
        <v>56.82</v>
      </c>
      <c r="P60">
        <v>58.2</v>
      </c>
      <c r="Q60">
        <v>58.6</v>
      </c>
      <c r="R60">
        <v>59.2</v>
      </c>
      <c r="S60">
        <v>62.13</v>
      </c>
      <c r="T60">
        <v>62.4</v>
      </c>
      <c r="U60">
        <v>63.46</v>
      </c>
      <c r="V60">
        <v>63.34</v>
      </c>
      <c r="W60">
        <v>61.71</v>
      </c>
      <c r="X60">
        <v>61.54</v>
      </c>
      <c r="Y60">
        <v>62.37</v>
      </c>
      <c r="Z60">
        <v>60.3</v>
      </c>
      <c r="AA60">
        <v>63.02</v>
      </c>
      <c r="AB60">
        <v>61.43</v>
      </c>
      <c r="AC60">
        <f t="shared" si="2"/>
        <v>0.11711220221858515</v>
      </c>
      <c r="AD60">
        <f t="shared" si="15"/>
        <v>7.5078753937696863E-2</v>
      </c>
      <c r="AE60">
        <f t="shared" si="16"/>
        <v>6.1884183232497808E-2</v>
      </c>
      <c r="AF60">
        <f t="shared" si="17"/>
        <v>2.6227865018376217E-2</v>
      </c>
      <c r="AG60">
        <f t="shared" si="18"/>
        <v>3.8897344833417842E-2</v>
      </c>
      <c r="AH60">
        <f t="shared" si="19"/>
        <v>4.6151226158038162E-2</v>
      </c>
      <c r="AI60">
        <f t="shared" si="20"/>
        <v>5.5498281786941522E-2</v>
      </c>
      <c r="AJ60">
        <f t="shared" si="21"/>
        <v>8.1133403731080592E-2</v>
      </c>
      <c r="AK60">
        <f t="shared" si="3"/>
        <v>5.5498281786941522E-2</v>
      </c>
      <c r="AL60">
        <f t="shared" si="4"/>
        <v>4.8293515358361745E-2</v>
      </c>
      <c r="AM60">
        <f t="shared" si="5"/>
        <v>3.7668918918918867E-2</v>
      </c>
      <c r="AN60">
        <f t="shared" si="6"/>
        <v>-1.1266698857234875E-2</v>
      </c>
      <c r="AO60">
        <f t="shared" si="7"/>
        <v>-1.5544871794871778E-2</v>
      </c>
      <c r="AP60">
        <f t="shared" si="8"/>
        <v>-3.198865427040657E-2</v>
      </c>
      <c r="AQ60">
        <f t="shared" si="9"/>
        <v>-3.0154720555731034E-2</v>
      </c>
      <c r="AR60">
        <f t="shared" si="10"/>
        <v>-4.5373521309350368E-3</v>
      </c>
      <c r="AS60">
        <f t="shared" si="11"/>
        <v>-1.7874553136171503E-3</v>
      </c>
      <c r="AT60">
        <f t="shared" si="12"/>
        <v>-1.5071348404681701E-2</v>
      </c>
      <c r="AU60">
        <f t="shared" si="13"/>
        <v>1.8739635157545648E-2</v>
      </c>
      <c r="AV60">
        <f t="shared" si="14"/>
        <v>-2.5230085687083518E-2</v>
      </c>
    </row>
    <row r="61" spans="7:48" x14ac:dyDescent="0.25">
      <c r="G61" s="6">
        <f t="shared" si="1"/>
        <v>3.9871677360220029E-2</v>
      </c>
      <c r="H61">
        <v>43.64</v>
      </c>
      <c r="I61">
        <v>45.38</v>
      </c>
      <c r="J61">
        <v>45.67</v>
      </c>
      <c r="K61">
        <v>44.82</v>
      </c>
      <c r="L61">
        <v>45.28</v>
      </c>
      <c r="M61">
        <v>45.41</v>
      </c>
      <c r="N61">
        <v>44.39</v>
      </c>
      <c r="O61">
        <v>44.79</v>
      </c>
      <c r="P61">
        <v>43.4</v>
      </c>
      <c r="Q61">
        <v>43.45</v>
      </c>
      <c r="R61">
        <v>43.41</v>
      </c>
      <c r="S61">
        <v>41.98</v>
      </c>
      <c r="T61">
        <v>41.75</v>
      </c>
      <c r="U61">
        <v>40.98</v>
      </c>
      <c r="V61">
        <v>41.5</v>
      </c>
      <c r="W61">
        <v>42.43</v>
      </c>
      <c r="X61">
        <v>43.6</v>
      </c>
      <c r="Y61">
        <v>43.51</v>
      </c>
      <c r="Z61">
        <v>44.03</v>
      </c>
      <c r="AA61">
        <v>45.5</v>
      </c>
      <c r="AB61">
        <v>45.27</v>
      </c>
      <c r="AC61">
        <f t="shared" si="2"/>
        <v>3.7351054078826822E-2</v>
      </c>
      <c r="AD61">
        <f t="shared" si="15"/>
        <v>-2.4239753195240067E-3</v>
      </c>
      <c r="AE61">
        <f t="shared" si="16"/>
        <v>-8.7584847821326594E-3</v>
      </c>
      <c r="AF61">
        <f t="shared" si="17"/>
        <v>1.0040160642570345E-2</v>
      </c>
      <c r="AG61">
        <f t="shared" si="18"/>
        <v>-2.2084805653705853E-4</v>
      </c>
      <c r="AH61">
        <f t="shared" si="19"/>
        <v>-3.0830213609335713E-3</v>
      </c>
      <c r="AI61">
        <f t="shared" si="20"/>
        <v>1.982428474881736E-2</v>
      </c>
      <c r="AJ61">
        <f t="shared" si="21"/>
        <v>1.0716677829872829E-2</v>
      </c>
      <c r="AK61">
        <f t="shared" si="3"/>
        <v>4.3087557603686745E-2</v>
      </c>
      <c r="AL61">
        <f t="shared" si="4"/>
        <v>4.1887226697353286E-2</v>
      </c>
      <c r="AM61">
        <f t="shared" si="5"/>
        <v>4.2847270214236503E-2</v>
      </c>
      <c r="AN61">
        <f t="shared" si="6"/>
        <v>7.8370652691758136E-2</v>
      </c>
      <c r="AO61">
        <f t="shared" si="7"/>
        <v>8.431137724550905E-2</v>
      </c>
      <c r="AP61">
        <f t="shared" si="8"/>
        <v>0.10468521229868244</v>
      </c>
      <c r="AQ61">
        <f t="shared" si="9"/>
        <v>9.0843373493975976E-2</v>
      </c>
      <c r="AR61">
        <f t="shared" si="10"/>
        <v>6.6933773273627234E-2</v>
      </c>
      <c r="AS61">
        <f t="shared" si="11"/>
        <v>3.8302752293578018E-2</v>
      </c>
      <c r="AT61">
        <f t="shared" si="12"/>
        <v>4.0450471156056197E-2</v>
      </c>
      <c r="AU61">
        <f t="shared" si="13"/>
        <v>2.816261639791056E-2</v>
      </c>
      <c r="AV61">
        <f t="shared" si="14"/>
        <v>-5.054945054944986E-3</v>
      </c>
    </row>
    <row r="62" spans="7:48" x14ac:dyDescent="0.25">
      <c r="G62" s="6">
        <f t="shared" si="1"/>
        <v>1.2317518248175162E-2</v>
      </c>
      <c r="H62">
        <v>21.92</v>
      </c>
      <c r="I62">
        <v>22.19</v>
      </c>
      <c r="J62">
        <v>22.38</v>
      </c>
      <c r="K62">
        <v>21.9</v>
      </c>
      <c r="L62">
        <v>22.04</v>
      </c>
      <c r="M62">
        <v>21.96</v>
      </c>
      <c r="N62">
        <v>21.75</v>
      </c>
      <c r="O62">
        <v>21.66</v>
      </c>
      <c r="P62">
        <v>21.06</v>
      </c>
      <c r="Q62">
        <v>20.91</v>
      </c>
      <c r="R62">
        <v>21.385000000000002</v>
      </c>
      <c r="S62">
        <v>21.59</v>
      </c>
      <c r="T62">
        <v>21.68</v>
      </c>
      <c r="U62">
        <v>21.33</v>
      </c>
      <c r="V62">
        <v>22.024999999999999</v>
      </c>
      <c r="W62">
        <v>21.37</v>
      </c>
      <c r="X62">
        <v>21.75</v>
      </c>
      <c r="Y62">
        <v>22.38</v>
      </c>
      <c r="Z62">
        <v>21.45</v>
      </c>
      <c r="AA62">
        <v>22.68</v>
      </c>
      <c r="AB62">
        <v>20.93</v>
      </c>
      <c r="AC62">
        <f t="shared" si="2"/>
        <v>-4.5164233576642426E-2</v>
      </c>
      <c r="AD62">
        <f t="shared" si="15"/>
        <v>-5.6782334384858114E-2</v>
      </c>
      <c r="AE62">
        <f t="shared" si="16"/>
        <v>-6.4789991063449473E-2</v>
      </c>
      <c r="AF62">
        <f t="shared" si="17"/>
        <v>-4.4292237442922322E-2</v>
      </c>
      <c r="AG62">
        <f t="shared" si="18"/>
        <v>-5.0362976406533554E-2</v>
      </c>
      <c r="AH62">
        <f t="shared" si="19"/>
        <v>-4.6903460837887115E-2</v>
      </c>
      <c r="AI62">
        <f t="shared" si="20"/>
        <v>-3.7701149425287371E-2</v>
      </c>
      <c r="AJ62">
        <f t="shared" si="21"/>
        <v>-3.3702677746999095E-2</v>
      </c>
      <c r="AK62">
        <f t="shared" si="3"/>
        <v>-6.1728395061727923E-3</v>
      </c>
      <c r="AL62">
        <f t="shared" si="4"/>
        <v>9.5648015303680404E-4</v>
      </c>
      <c r="AM62">
        <f t="shared" si="5"/>
        <v>-2.1276595744680937E-2</v>
      </c>
      <c r="AN62">
        <f t="shared" si="6"/>
        <v>-3.0569708198239932E-2</v>
      </c>
      <c r="AO62">
        <f t="shared" si="7"/>
        <v>-3.4594095940959413E-2</v>
      </c>
      <c r="AP62">
        <f t="shared" si="8"/>
        <v>-1.8752930145335144E-2</v>
      </c>
      <c r="AQ62">
        <f t="shared" si="9"/>
        <v>-4.9716231555051033E-2</v>
      </c>
      <c r="AR62">
        <f t="shared" si="10"/>
        <v>-2.0589611605053872E-2</v>
      </c>
      <c r="AS62">
        <f t="shared" si="11"/>
        <v>-3.7701149425287371E-2</v>
      </c>
      <c r="AT62">
        <f t="shared" si="12"/>
        <v>-6.4789991063449473E-2</v>
      </c>
      <c r="AU62">
        <f t="shared" si="13"/>
        <v>-2.4242424242424225E-2</v>
      </c>
      <c r="AV62">
        <f t="shared" si="14"/>
        <v>-7.716049382716049E-2</v>
      </c>
    </row>
    <row r="63" spans="7:48" x14ac:dyDescent="0.25">
      <c r="G63" s="6">
        <f t="shared" si="1"/>
        <v>3.7980769230769186E-2</v>
      </c>
      <c r="H63">
        <v>20.8</v>
      </c>
      <c r="I63">
        <v>21.59</v>
      </c>
      <c r="J63">
        <v>21.88</v>
      </c>
      <c r="K63">
        <v>22.82</v>
      </c>
      <c r="L63">
        <v>22.25</v>
      </c>
      <c r="M63">
        <v>21.84</v>
      </c>
      <c r="N63">
        <v>22.24</v>
      </c>
      <c r="O63">
        <v>22.73</v>
      </c>
      <c r="P63">
        <v>22.93</v>
      </c>
      <c r="Q63">
        <v>22.91</v>
      </c>
      <c r="R63">
        <v>22.97</v>
      </c>
      <c r="S63">
        <v>22.78</v>
      </c>
      <c r="T63">
        <v>22.59</v>
      </c>
      <c r="U63">
        <v>22.46</v>
      </c>
      <c r="V63">
        <v>22.84</v>
      </c>
      <c r="W63">
        <v>22.97</v>
      </c>
      <c r="X63">
        <v>22.52</v>
      </c>
      <c r="Y63">
        <v>21.57</v>
      </c>
      <c r="Z63">
        <v>21.48</v>
      </c>
      <c r="AA63">
        <v>21.67</v>
      </c>
      <c r="AB63">
        <v>21.92</v>
      </c>
      <c r="AC63">
        <f t="shared" si="2"/>
        <v>5.3846153846153891E-2</v>
      </c>
      <c r="AD63">
        <f t="shared" si="15"/>
        <v>1.5284854099120049E-2</v>
      </c>
      <c r="AE63">
        <f t="shared" si="16"/>
        <v>1.8281535648995751E-3</v>
      </c>
      <c r="AF63">
        <f t="shared" si="17"/>
        <v>-3.9439088518843056E-2</v>
      </c>
      <c r="AG63">
        <f t="shared" si="18"/>
        <v>-1.4831460674157226E-2</v>
      </c>
      <c r="AH63">
        <f t="shared" si="19"/>
        <v>3.6630036630037476E-3</v>
      </c>
      <c r="AI63">
        <f t="shared" si="20"/>
        <v>-1.4388489208632947E-2</v>
      </c>
      <c r="AJ63">
        <f t="shared" si="21"/>
        <v>-3.5635723713154363E-2</v>
      </c>
      <c r="AK63">
        <f t="shared" si="3"/>
        <v>-4.4047099869166946E-2</v>
      </c>
      <c r="AL63">
        <f t="shared" si="4"/>
        <v>-4.3212570929724942E-2</v>
      </c>
      <c r="AM63">
        <f t="shared" si="5"/>
        <v>-4.5711797997387775E-2</v>
      </c>
      <c r="AN63">
        <f t="shared" si="6"/>
        <v>-3.7752414398595231E-2</v>
      </c>
      <c r="AO63">
        <f t="shared" si="7"/>
        <v>-2.9659141212925993E-2</v>
      </c>
      <c r="AP63">
        <f t="shared" si="8"/>
        <v>-2.4042742653606373E-2</v>
      </c>
      <c r="AQ63">
        <f t="shared" si="9"/>
        <v>-4.0280210157618131E-2</v>
      </c>
      <c r="AR63">
        <f t="shared" si="10"/>
        <v>-4.5711797997387775E-2</v>
      </c>
      <c r="AS63">
        <f t="shared" si="11"/>
        <v>-2.6642984014209496E-2</v>
      </c>
      <c r="AT63">
        <f t="shared" si="12"/>
        <v>1.6226240148354262E-2</v>
      </c>
      <c r="AU63">
        <f t="shared" si="13"/>
        <v>2.0484171322160207E-2</v>
      </c>
      <c r="AV63">
        <f t="shared" si="14"/>
        <v>1.1536686663590217E-2</v>
      </c>
    </row>
    <row r="64" spans="7:48" x14ac:dyDescent="0.25">
      <c r="G64" s="6">
        <f t="shared" si="1"/>
        <v>6.0339409176618529E-2</v>
      </c>
      <c r="H64">
        <v>15.91</v>
      </c>
      <c r="I64">
        <v>16.87</v>
      </c>
      <c r="J64">
        <v>17</v>
      </c>
      <c r="K64">
        <v>18.399999999999999</v>
      </c>
      <c r="L64">
        <v>18.11</v>
      </c>
      <c r="M64">
        <v>17.72</v>
      </c>
      <c r="N64">
        <v>17.91</v>
      </c>
      <c r="O64">
        <v>18.38</v>
      </c>
      <c r="P64">
        <v>18.399999999999999</v>
      </c>
      <c r="Q64">
        <v>17.88</v>
      </c>
      <c r="R64">
        <v>16.829999999999998</v>
      </c>
      <c r="S64">
        <v>17.350000000000001</v>
      </c>
      <c r="T64">
        <v>17.48</v>
      </c>
      <c r="U64">
        <v>18.399999999999999</v>
      </c>
      <c r="V64">
        <v>18.79</v>
      </c>
      <c r="W64">
        <v>17.61</v>
      </c>
      <c r="X64">
        <v>18.02</v>
      </c>
      <c r="Y64">
        <v>18.579999999999998</v>
      </c>
      <c r="Z64">
        <v>18.670000000000002</v>
      </c>
      <c r="AA64">
        <v>18.809999999999999</v>
      </c>
      <c r="AB64">
        <v>18.329999999999998</v>
      </c>
      <c r="AC64">
        <f t="shared" si="2"/>
        <v>0.15210559396605897</v>
      </c>
      <c r="AD64">
        <f t="shared" si="15"/>
        <v>8.6544161232957745E-2</v>
      </c>
      <c r="AE64">
        <f t="shared" si="16"/>
        <v>7.8235294117646959E-2</v>
      </c>
      <c r="AF64">
        <f t="shared" si="17"/>
        <v>-3.8043478260869723E-3</v>
      </c>
      <c r="AG64">
        <f t="shared" si="18"/>
        <v>1.2147984538928706E-2</v>
      </c>
      <c r="AH64">
        <f t="shared" si="19"/>
        <v>3.4424379232505617E-2</v>
      </c>
      <c r="AI64">
        <f t="shared" si="20"/>
        <v>2.3450586264656514E-2</v>
      </c>
      <c r="AJ64">
        <f t="shared" si="21"/>
        <v>-2.7203482045702236E-3</v>
      </c>
      <c r="AK64">
        <f t="shared" si="3"/>
        <v>-3.8043478260869723E-3</v>
      </c>
      <c r="AL64">
        <f t="shared" si="4"/>
        <v>2.5167785234899289E-2</v>
      </c>
      <c r="AM64">
        <f t="shared" si="5"/>
        <v>8.9126559714795023E-2</v>
      </c>
      <c r="AN64">
        <f t="shared" si="6"/>
        <v>5.6484149855907599E-2</v>
      </c>
      <c r="AO64">
        <f t="shared" si="7"/>
        <v>4.8627002288329398E-2</v>
      </c>
      <c r="AP64">
        <f t="shared" si="8"/>
        <v>-3.8043478260869723E-3</v>
      </c>
      <c r="AQ64">
        <f t="shared" si="9"/>
        <v>-2.4481106971793554E-2</v>
      </c>
      <c r="AR64">
        <f t="shared" si="10"/>
        <v>4.0885860306643887E-2</v>
      </c>
      <c r="AS64">
        <f t="shared" si="11"/>
        <v>1.7203107658157531E-2</v>
      </c>
      <c r="AT64">
        <f t="shared" si="12"/>
        <v>-1.3455328310010766E-2</v>
      </c>
      <c r="AU64">
        <f t="shared" si="13"/>
        <v>-1.821103374397447E-2</v>
      </c>
      <c r="AV64">
        <f t="shared" si="14"/>
        <v>-2.5518341307815016E-2</v>
      </c>
    </row>
    <row r="65" spans="7:48" x14ac:dyDescent="0.25">
      <c r="G65" s="6">
        <f t="shared" si="1"/>
        <v>2.4765729585006762E-2</v>
      </c>
      <c r="H65">
        <v>14.94</v>
      </c>
      <c r="I65">
        <v>15.31</v>
      </c>
      <c r="J65">
        <v>15.625</v>
      </c>
      <c r="K65">
        <v>15.53</v>
      </c>
      <c r="L65">
        <v>15.6</v>
      </c>
      <c r="M65">
        <v>15.98</v>
      </c>
      <c r="N65">
        <v>16</v>
      </c>
      <c r="O65">
        <v>15.62</v>
      </c>
      <c r="P65">
        <v>15.33</v>
      </c>
      <c r="Q65">
        <v>15.53</v>
      </c>
      <c r="R65">
        <v>15.13</v>
      </c>
      <c r="S65">
        <v>15.33</v>
      </c>
      <c r="T65">
        <v>15.16</v>
      </c>
      <c r="U65">
        <v>15.21</v>
      </c>
      <c r="V65">
        <v>15.26</v>
      </c>
      <c r="W65">
        <v>15.29</v>
      </c>
      <c r="X65">
        <v>15.03</v>
      </c>
      <c r="Y65">
        <v>15.2</v>
      </c>
      <c r="Z65">
        <v>15.22</v>
      </c>
      <c r="AA65">
        <v>15.31</v>
      </c>
      <c r="AB65">
        <v>15.35</v>
      </c>
      <c r="AC65">
        <f t="shared" si="2"/>
        <v>2.744310575635878E-2</v>
      </c>
      <c r="AD65">
        <f t="shared" si="15"/>
        <v>2.6126714565642812E-3</v>
      </c>
      <c r="AE65">
        <f t="shared" si="16"/>
        <v>-1.7600000000000022E-2</v>
      </c>
      <c r="AF65">
        <f t="shared" si="17"/>
        <v>-1.1590470057952332E-2</v>
      </c>
      <c r="AG65">
        <f t="shared" si="18"/>
        <v>-1.6025641025641028E-2</v>
      </c>
      <c r="AH65">
        <f t="shared" si="19"/>
        <v>-3.9424280350438094E-2</v>
      </c>
      <c r="AI65">
        <f t="shared" si="20"/>
        <v>-4.0625000000000022E-2</v>
      </c>
      <c r="AJ65">
        <f t="shared" si="21"/>
        <v>-1.7285531370038385E-2</v>
      </c>
      <c r="AK65">
        <f t="shared" si="3"/>
        <v>1.3046314416177152E-3</v>
      </c>
      <c r="AL65">
        <f t="shared" si="4"/>
        <v>-1.1590470057952332E-2</v>
      </c>
      <c r="AM65">
        <f t="shared" si="5"/>
        <v>1.4540647719761986E-2</v>
      </c>
      <c r="AN65">
        <f t="shared" si="6"/>
        <v>1.3046314416177152E-3</v>
      </c>
      <c r="AO65">
        <f t="shared" si="7"/>
        <v>1.2532981530342975E-2</v>
      </c>
      <c r="AP65">
        <f t="shared" si="8"/>
        <v>9.2044707429322012E-3</v>
      </c>
      <c r="AQ65">
        <f t="shared" si="9"/>
        <v>5.8977719528178155E-3</v>
      </c>
      <c r="AR65">
        <f t="shared" si="10"/>
        <v>3.9241334205363312E-3</v>
      </c>
      <c r="AS65">
        <f t="shared" si="11"/>
        <v>2.1290751829674007E-2</v>
      </c>
      <c r="AT65">
        <f t="shared" si="12"/>
        <v>9.8684210526316027E-3</v>
      </c>
      <c r="AU65">
        <f t="shared" si="13"/>
        <v>8.541392904073521E-3</v>
      </c>
      <c r="AV65">
        <f t="shared" si="14"/>
        <v>2.6126714565642812E-3</v>
      </c>
    </row>
    <row r="66" spans="7:48" x14ac:dyDescent="0.25">
      <c r="G66" s="6">
        <f t="shared" si="1"/>
        <v>2.963776070252485E-2</v>
      </c>
      <c r="H66">
        <v>9.11</v>
      </c>
      <c r="I66">
        <v>9.3800000000000008</v>
      </c>
      <c r="J66">
        <v>9.39</v>
      </c>
      <c r="K66">
        <v>8.9700000000000006</v>
      </c>
      <c r="L66">
        <v>8.9499999999999993</v>
      </c>
      <c r="M66">
        <v>9</v>
      </c>
      <c r="N66">
        <v>8.9499999999999993</v>
      </c>
      <c r="O66">
        <v>9.2100000000000009</v>
      </c>
      <c r="P66">
        <v>9.0299999999999994</v>
      </c>
      <c r="Q66">
        <v>9.19</v>
      </c>
      <c r="R66">
        <v>9.18</v>
      </c>
      <c r="S66">
        <v>9.3800000000000008</v>
      </c>
      <c r="T66">
        <v>9.51</v>
      </c>
      <c r="U66">
        <v>9.51</v>
      </c>
      <c r="V66">
        <v>9.66</v>
      </c>
      <c r="W66">
        <v>9.77</v>
      </c>
      <c r="X66">
        <v>9.9499999999999993</v>
      </c>
      <c r="Y66">
        <v>9.86</v>
      </c>
      <c r="Z66">
        <v>9.7100000000000009</v>
      </c>
      <c r="AA66">
        <v>9.81</v>
      </c>
      <c r="AB66">
        <v>10.07</v>
      </c>
      <c r="AC66">
        <f t="shared" si="2"/>
        <v>0.10537870472008791</v>
      </c>
      <c r="AD66">
        <f t="shared" si="15"/>
        <v>7.3560767590618276E-2</v>
      </c>
      <c r="AE66">
        <f t="shared" si="16"/>
        <v>7.2417465388711355E-2</v>
      </c>
      <c r="AF66">
        <f t="shared" si="17"/>
        <v>0.12263099219620954</v>
      </c>
      <c r="AG66">
        <f t="shared" si="18"/>
        <v>0.12513966480446939</v>
      </c>
      <c r="AH66">
        <f t="shared" si="19"/>
        <v>0.11888888888888892</v>
      </c>
      <c r="AI66">
        <f t="shared" si="20"/>
        <v>0.12513966480446939</v>
      </c>
      <c r="AJ66">
        <f t="shared" si="21"/>
        <v>9.3376764386536304E-2</v>
      </c>
      <c r="AK66">
        <f t="shared" si="3"/>
        <v>0.1151716500553711</v>
      </c>
      <c r="AL66">
        <f t="shared" si="4"/>
        <v>9.5756256800870604E-2</v>
      </c>
      <c r="AM66">
        <f t="shared" si="5"/>
        <v>9.6949891067538194E-2</v>
      </c>
      <c r="AN66">
        <f t="shared" si="6"/>
        <v>7.3560767590618276E-2</v>
      </c>
      <c r="AO66">
        <f t="shared" si="7"/>
        <v>5.8885383806519503E-2</v>
      </c>
      <c r="AP66">
        <f t="shared" si="8"/>
        <v>5.8885383806519503E-2</v>
      </c>
      <c r="AQ66">
        <f t="shared" si="9"/>
        <v>4.244306418219463E-2</v>
      </c>
      <c r="AR66">
        <f t="shared" si="10"/>
        <v>3.0706243602865991E-2</v>
      </c>
      <c r="AS66">
        <f t="shared" si="11"/>
        <v>1.2060301507537789E-2</v>
      </c>
      <c r="AT66">
        <f t="shared" si="12"/>
        <v>2.1298174442190756E-2</v>
      </c>
      <c r="AU66">
        <f t="shared" si="13"/>
        <v>3.7075180226570484E-2</v>
      </c>
      <c r="AV66">
        <f t="shared" si="14"/>
        <v>2.6503567787971433E-2</v>
      </c>
    </row>
    <row r="67" spans="7:48" x14ac:dyDescent="0.25">
      <c r="G67" s="6">
        <f t="shared" ref="G67:G130" si="22">(I67-H67)/H67</f>
        <v>2.2235112142305101E-3</v>
      </c>
      <c r="H67">
        <v>103.44</v>
      </c>
      <c r="I67">
        <v>103.67</v>
      </c>
      <c r="J67">
        <v>103.44</v>
      </c>
      <c r="K67">
        <v>100.17</v>
      </c>
      <c r="L67">
        <v>101.7</v>
      </c>
      <c r="M67">
        <v>107.99</v>
      </c>
      <c r="N67">
        <v>111.54</v>
      </c>
      <c r="O67">
        <v>107.99</v>
      </c>
      <c r="P67">
        <v>106.95</v>
      </c>
      <c r="Q67">
        <v>110.2</v>
      </c>
      <c r="R67">
        <v>107.63</v>
      </c>
      <c r="S67">
        <v>107.66</v>
      </c>
      <c r="T67">
        <v>105.56</v>
      </c>
      <c r="U67">
        <v>106.75</v>
      </c>
      <c r="V67">
        <v>108.01</v>
      </c>
      <c r="W67">
        <v>108.46</v>
      </c>
      <c r="X67">
        <v>106.3</v>
      </c>
      <c r="Y67">
        <v>105.25</v>
      </c>
      <c r="Z67">
        <v>101.16</v>
      </c>
      <c r="AA67">
        <v>100.77</v>
      </c>
      <c r="AB67">
        <v>102.99</v>
      </c>
      <c r="AC67">
        <f t="shared" ref="AC67:AC130" si="23">($AB67-H67)/H67</f>
        <v>-4.350348027842255E-3</v>
      </c>
      <c r="AD67">
        <f t="shared" si="15"/>
        <v>-6.559274621394876E-3</v>
      </c>
      <c r="AE67">
        <f t="shared" si="16"/>
        <v>-4.350348027842255E-3</v>
      </c>
      <c r="AF67">
        <f t="shared" si="17"/>
        <v>2.8152141359688462E-2</v>
      </c>
      <c r="AG67">
        <f t="shared" si="18"/>
        <v>1.2684365781710836E-2</v>
      </c>
      <c r="AH67">
        <f t="shared" si="19"/>
        <v>-4.6300583387350686E-2</v>
      </c>
      <c r="AI67">
        <f t="shared" si="20"/>
        <v>-7.6654115115653676E-2</v>
      </c>
      <c r="AJ67">
        <f t="shared" si="21"/>
        <v>-4.6300583387350686E-2</v>
      </c>
      <c r="AK67">
        <f t="shared" si="3"/>
        <v>-3.7026647966339483E-2</v>
      </c>
      <c r="AL67">
        <f t="shared" si="4"/>
        <v>-6.542649727767702E-2</v>
      </c>
      <c r="AM67">
        <f t="shared" si="5"/>
        <v>-4.3110656880052035E-2</v>
      </c>
      <c r="AN67">
        <f t="shared" si="6"/>
        <v>-4.3377298903956918E-2</v>
      </c>
      <c r="AO67">
        <f t="shared" si="7"/>
        <v>-2.4346343311860624E-2</v>
      </c>
      <c r="AP67">
        <f t="shared" si="8"/>
        <v>-3.5222482435597238E-2</v>
      </c>
      <c r="AQ67">
        <f t="shared" si="9"/>
        <v>-4.6477178039070546E-2</v>
      </c>
      <c r="AR67">
        <f t="shared" si="10"/>
        <v>-5.0433339479992616E-2</v>
      </c>
      <c r="AS67">
        <f t="shared" si="11"/>
        <v>-3.1138287864534358E-2</v>
      </c>
      <c r="AT67">
        <f t="shared" si="12"/>
        <v>-2.1472684085510736E-2</v>
      </c>
      <c r="AU67">
        <f t="shared" si="13"/>
        <v>1.8090154211150636E-2</v>
      </c>
      <c r="AV67">
        <f t="shared" si="14"/>
        <v>2.2030366180410828E-2</v>
      </c>
    </row>
    <row r="68" spans="7:48" x14ac:dyDescent="0.25">
      <c r="G68" s="6">
        <f t="shared" si="22"/>
        <v>3.2642812303829177E-2</v>
      </c>
      <c r="H68">
        <v>79.650000000000006</v>
      </c>
      <c r="I68">
        <v>82.25</v>
      </c>
      <c r="J68">
        <v>79.86</v>
      </c>
      <c r="K68">
        <v>83.35</v>
      </c>
      <c r="L68">
        <v>81.349999999999994</v>
      </c>
      <c r="M68">
        <v>82.22</v>
      </c>
      <c r="N68">
        <v>79.44</v>
      </c>
      <c r="O68">
        <v>80.09</v>
      </c>
      <c r="P68">
        <v>84.72</v>
      </c>
      <c r="Q68">
        <v>85.54</v>
      </c>
      <c r="R68">
        <v>86.45</v>
      </c>
      <c r="S68">
        <v>84.37</v>
      </c>
      <c r="T68">
        <v>93.33</v>
      </c>
      <c r="U68">
        <v>96.31</v>
      </c>
      <c r="V68">
        <v>94.14</v>
      </c>
      <c r="W68">
        <v>96.59</v>
      </c>
      <c r="X68">
        <v>91.48</v>
      </c>
      <c r="Y68">
        <v>92.51</v>
      </c>
      <c r="Z68">
        <v>92.9</v>
      </c>
      <c r="AA68">
        <v>91.1</v>
      </c>
      <c r="AB68">
        <v>92.93</v>
      </c>
      <c r="AC68">
        <f t="shared" si="23"/>
        <v>0.16672944130571249</v>
      </c>
      <c r="AD68">
        <f t="shared" si="15"/>
        <v>0.12984802431610951</v>
      </c>
      <c r="AE68">
        <f t="shared" si="16"/>
        <v>0.16366140746306046</v>
      </c>
      <c r="AF68">
        <f t="shared" si="17"/>
        <v>0.11493701259748067</v>
      </c>
      <c r="AG68">
        <f t="shared" si="18"/>
        <v>0.14234787953288278</v>
      </c>
      <c r="AH68">
        <f t="shared" si="19"/>
        <v>0.13026027730479212</v>
      </c>
      <c r="AI68">
        <f t="shared" si="20"/>
        <v>0.16981369587109779</v>
      </c>
      <c r="AJ68">
        <f t="shared" si="21"/>
        <v>0.16031964040454491</v>
      </c>
      <c r="AK68">
        <f t="shared" si="3"/>
        <v>9.6907459867799903E-2</v>
      </c>
      <c r="AL68">
        <f t="shared" si="4"/>
        <v>8.6392331073182144E-2</v>
      </c>
      <c r="AM68">
        <f t="shared" si="5"/>
        <v>7.4956622325043423E-2</v>
      </c>
      <c r="AN68">
        <f t="shared" si="6"/>
        <v>0.1014578641697286</v>
      </c>
      <c r="AO68">
        <f t="shared" si="7"/>
        <v>-4.2858673524053519E-3</v>
      </c>
      <c r="AP68">
        <f t="shared" si="8"/>
        <v>-3.5095005710725734E-2</v>
      </c>
      <c r="AQ68">
        <f t="shared" si="9"/>
        <v>-1.2853197365625598E-2</v>
      </c>
      <c r="AR68">
        <f t="shared" si="10"/>
        <v>-3.789212133761255E-2</v>
      </c>
      <c r="AS68">
        <f t="shared" si="11"/>
        <v>1.5850459116746859E-2</v>
      </c>
      <c r="AT68">
        <f t="shared" si="12"/>
        <v>4.5400497243541418E-3</v>
      </c>
      <c r="AU68">
        <f t="shared" si="13"/>
        <v>3.2292787944027059E-4</v>
      </c>
      <c r="AV68">
        <f t="shared" si="14"/>
        <v>2.0087815587266879E-2</v>
      </c>
    </row>
    <row r="69" spans="7:48" x14ac:dyDescent="0.25">
      <c r="G69" s="6">
        <f t="shared" si="22"/>
        <v>3.0362711308058451E-2</v>
      </c>
      <c r="H69">
        <v>60.93</v>
      </c>
      <c r="I69">
        <v>62.78</v>
      </c>
      <c r="J69">
        <v>61.2</v>
      </c>
      <c r="K69">
        <v>62</v>
      </c>
      <c r="L69">
        <v>63.75</v>
      </c>
      <c r="M69">
        <v>63.19</v>
      </c>
      <c r="N69">
        <v>67.319999999999993</v>
      </c>
      <c r="O69">
        <v>62.54</v>
      </c>
      <c r="P69">
        <v>57.85</v>
      </c>
      <c r="Q69">
        <v>58.58</v>
      </c>
      <c r="R69">
        <v>59.44</v>
      </c>
      <c r="S69">
        <v>60.5</v>
      </c>
      <c r="T69">
        <v>62.43</v>
      </c>
      <c r="U69">
        <v>65.09</v>
      </c>
      <c r="V69">
        <v>63.11</v>
      </c>
      <c r="W69">
        <v>61.3</v>
      </c>
      <c r="X69">
        <v>59.73</v>
      </c>
      <c r="Y69">
        <v>61.39</v>
      </c>
      <c r="Z69">
        <v>56.89</v>
      </c>
      <c r="AA69">
        <v>60.65</v>
      </c>
      <c r="AB69">
        <v>61.12</v>
      </c>
      <c r="AC69">
        <f t="shared" si="23"/>
        <v>3.1183325127194768E-3</v>
      </c>
      <c r="AD69">
        <f t="shared" si="15"/>
        <v>-2.6441541892322454E-2</v>
      </c>
      <c r="AE69">
        <f t="shared" si="16"/>
        <v>-1.3071895424837483E-3</v>
      </c>
      <c r="AF69">
        <f t="shared" si="17"/>
        <v>-1.4193548387096815E-2</v>
      </c>
      <c r="AG69">
        <f t="shared" si="18"/>
        <v>-4.1254901960784351E-2</v>
      </c>
      <c r="AH69">
        <f t="shared" si="19"/>
        <v>-3.275834783984808E-2</v>
      </c>
      <c r="AI69">
        <f t="shared" si="20"/>
        <v>-9.2097445038621453E-2</v>
      </c>
      <c r="AJ69">
        <f t="shared" si="21"/>
        <v>-2.2705468500159927E-2</v>
      </c>
      <c r="AK69">
        <f t="shared" si="3"/>
        <v>5.6525496974935106E-2</v>
      </c>
      <c r="AL69">
        <f t="shared" si="4"/>
        <v>4.3359508364629554E-2</v>
      </c>
      <c r="AM69">
        <f t="shared" si="5"/>
        <v>2.8263795423956926E-2</v>
      </c>
      <c r="AN69">
        <f t="shared" si="6"/>
        <v>1.0247933884297478E-2</v>
      </c>
      <c r="AO69">
        <f t="shared" si="7"/>
        <v>-2.0983501521704345E-2</v>
      </c>
      <c r="AP69">
        <f t="shared" si="8"/>
        <v>-6.0992471961898997E-2</v>
      </c>
      <c r="AQ69">
        <f t="shared" si="9"/>
        <v>-3.1532245286008585E-2</v>
      </c>
      <c r="AR69">
        <f t="shared" si="10"/>
        <v>-2.9363784665579072E-3</v>
      </c>
      <c r="AS69">
        <f t="shared" si="11"/>
        <v>2.3271387912271901E-2</v>
      </c>
      <c r="AT69">
        <f t="shared" si="12"/>
        <v>-4.3981104414400245E-3</v>
      </c>
      <c r="AU69">
        <f t="shared" si="13"/>
        <v>7.4354016523114727E-2</v>
      </c>
      <c r="AV69">
        <f t="shared" si="14"/>
        <v>7.7493816982687367E-3</v>
      </c>
    </row>
    <row r="70" spans="7:48" x14ac:dyDescent="0.25">
      <c r="G70" s="6">
        <f t="shared" si="22"/>
        <v>7.6250280331912945E-2</v>
      </c>
      <c r="H70">
        <v>44.59</v>
      </c>
      <c r="I70">
        <v>47.99</v>
      </c>
      <c r="J70">
        <v>48.15</v>
      </c>
      <c r="K70">
        <v>48.76</v>
      </c>
      <c r="L70">
        <v>49.1</v>
      </c>
      <c r="M70">
        <v>49</v>
      </c>
      <c r="N70">
        <v>48.74</v>
      </c>
      <c r="O70">
        <v>48.96</v>
      </c>
      <c r="P70">
        <v>49.43</v>
      </c>
      <c r="Q70">
        <v>48.58</v>
      </c>
      <c r="R70">
        <v>48.12</v>
      </c>
      <c r="S70">
        <v>48.19</v>
      </c>
      <c r="T70">
        <v>47.97</v>
      </c>
      <c r="U70">
        <v>48.25</v>
      </c>
      <c r="V70">
        <v>45.76</v>
      </c>
      <c r="W70">
        <v>46.23</v>
      </c>
      <c r="X70">
        <v>46.79</v>
      </c>
      <c r="Y70">
        <v>46.97</v>
      </c>
      <c r="Z70">
        <v>45.9</v>
      </c>
      <c r="AA70">
        <v>43.83</v>
      </c>
      <c r="AB70">
        <v>43.92</v>
      </c>
      <c r="AC70">
        <f t="shared" si="23"/>
        <v>-1.5025790535994656E-2</v>
      </c>
      <c r="AD70">
        <f t="shared" si="15"/>
        <v>-8.4809335278182962E-2</v>
      </c>
      <c r="AE70">
        <f t="shared" si="16"/>
        <v>-8.7850467289719569E-2</v>
      </c>
      <c r="AF70">
        <f t="shared" si="17"/>
        <v>-9.926168990976203E-2</v>
      </c>
      <c r="AG70">
        <f t="shared" si="18"/>
        <v>-0.1054989816700611</v>
      </c>
      <c r="AH70">
        <f t="shared" si="19"/>
        <v>-0.10367346938775507</v>
      </c>
      <c r="AI70">
        <f t="shared" si="20"/>
        <v>-9.8892080426754209E-2</v>
      </c>
      <c r="AJ70">
        <f t="shared" si="21"/>
        <v>-0.10294117647058822</v>
      </c>
      <c r="AK70">
        <f t="shared" si="3"/>
        <v>-0.11147076674084561</v>
      </c>
      <c r="AL70">
        <f t="shared" si="4"/>
        <v>-9.5924248662000763E-2</v>
      </c>
      <c r="AM70">
        <f t="shared" si="5"/>
        <v>-8.7281795511221866E-2</v>
      </c>
      <c r="AN70">
        <f t="shared" si="6"/>
        <v>-8.8607594936708778E-2</v>
      </c>
      <c r="AO70">
        <f t="shared" si="7"/>
        <v>-8.4427767354596561E-2</v>
      </c>
      <c r="AP70">
        <f t="shared" si="8"/>
        <v>-8.9740932642487017E-2</v>
      </c>
      <c r="AQ70">
        <f t="shared" si="9"/>
        <v>-4.0209790209790132E-2</v>
      </c>
      <c r="AR70">
        <f t="shared" si="10"/>
        <v>-4.9967553536664405E-2</v>
      </c>
      <c r="AS70">
        <f t="shared" si="11"/>
        <v>-6.1337892712117918E-2</v>
      </c>
      <c r="AT70">
        <f t="shared" si="12"/>
        <v>-6.4935064935064873E-2</v>
      </c>
      <c r="AU70">
        <f t="shared" si="13"/>
        <v>-4.3137254901960714E-2</v>
      </c>
      <c r="AV70">
        <f t="shared" si="14"/>
        <v>2.0533880903491537E-3</v>
      </c>
    </row>
    <row r="71" spans="7:48" x14ac:dyDescent="0.25">
      <c r="G71" s="6">
        <f t="shared" si="22"/>
        <v>0.12871907297212651</v>
      </c>
      <c r="H71">
        <v>31.93</v>
      </c>
      <c r="I71">
        <v>36.04</v>
      </c>
      <c r="J71">
        <v>36.75</v>
      </c>
      <c r="K71">
        <v>36.770000000000003</v>
      </c>
      <c r="L71">
        <v>36.340000000000003</v>
      </c>
      <c r="M71">
        <v>36.9</v>
      </c>
      <c r="N71">
        <v>35.99</v>
      </c>
      <c r="O71">
        <v>36.76</v>
      </c>
      <c r="P71">
        <v>36.93</v>
      </c>
      <c r="Q71">
        <v>37.35</v>
      </c>
      <c r="R71">
        <v>38.5</v>
      </c>
      <c r="S71">
        <v>37.64</v>
      </c>
      <c r="T71">
        <v>37.54</v>
      </c>
      <c r="U71">
        <v>37.869999999999997</v>
      </c>
      <c r="V71">
        <v>38.909999999999997</v>
      </c>
      <c r="W71">
        <v>39.15</v>
      </c>
      <c r="X71">
        <v>39.53</v>
      </c>
      <c r="Y71">
        <v>39.770000000000003</v>
      </c>
      <c r="Z71">
        <v>40.380000000000003</v>
      </c>
      <c r="AA71">
        <v>41.29</v>
      </c>
      <c r="AB71">
        <v>41.1</v>
      </c>
      <c r="AC71">
        <f t="shared" si="23"/>
        <v>0.2871907297212653</v>
      </c>
      <c r="AD71">
        <f t="shared" si="15"/>
        <v>0.14039955604883469</v>
      </c>
      <c r="AE71">
        <f t="shared" si="16"/>
        <v>0.11836734693877556</v>
      </c>
      <c r="AF71">
        <f t="shared" si="17"/>
        <v>0.11775904269785145</v>
      </c>
      <c r="AG71">
        <f t="shared" si="18"/>
        <v>0.13098514034122172</v>
      </c>
      <c r="AH71">
        <f t="shared" si="19"/>
        <v>0.11382113821138219</v>
      </c>
      <c r="AI71">
        <f t="shared" si="20"/>
        <v>0.14198388441233672</v>
      </c>
      <c r="AJ71">
        <f t="shared" si="21"/>
        <v>0.11806311207834613</v>
      </c>
      <c r="AK71">
        <f t="shared" si="3"/>
        <v>0.11291632818846471</v>
      </c>
      <c r="AL71">
        <f t="shared" si="4"/>
        <v>0.10040160642570281</v>
      </c>
      <c r="AM71">
        <f t="shared" si="5"/>
        <v>6.7532467532467569E-2</v>
      </c>
      <c r="AN71">
        <f t="shared" si="6"/>
        <v>9.1923485653560066E-2</v>
      </c>
      <c r="AO71">
        <f t="shared" si="7"/>
        <v>9.4832179009057063E-2</v>
      </c>
      <c r="AP71">
        <f t="shared" si="8"/>
        <v>8.5291787694745297E-2</v>
      </c>
      <c r="AQ71">
        <f t="shared" si="9"/>
        <v>5.6283731688512077E-2</v>
      </c>
      <c r="AR71">
        <f t="shared" si="10"/>
        <v>4.980842911877402E-2</v>
      </c>
      <c r="AS71">
        <f t="shared" si="11"/>
        <v>3.971667088287377E-2</v>
      </c>
      <c r="AT71">
        <f t="shared" si="12"/>
        <v>3.3442293185818407E-2</v>
      </c>
      <c r="AU71">
        <f t="shared" si="13"/>
        <v>1.7830609212481398E-2</v>
      </c>
      <c r="AV71">
        <f t="shared" si="14"/>
        <v>-4.6015984499878353E-3</v>
      </c>
    </row>
    <row r="72" spans="7:48" x14ac:dyDescent="0.25">
      <c r="G72" s="6">
        <f t="shared" si="22"/>
        <v>3.1166039763568073E-2</v>
      </c>
      <c r="H72">
        <v>18.61</v>
      </c>
      <c r="I72">
        <v>19.190000000000001</v>
      </c>
      <c r="J72">
        <v>19.260000000000002</v>
      </c>
      <c r="K72">
        <v>18.82</v>
      </c>
      <c r="L72">
        <v>18.7</v>
      </c>
      <c r="M72">
        <v>18.95</v>
      </c>
      <c r="N72">
        <v>18.899999999999999</v>
      </c>
      <c r="O72">
        <v>18.93</v>
      </c>
      <c r="P72">
        <v>19.29</v>
      </c>
      <c r="Q72">
        <v>18.920000000000002</v>
      </c>
      <c r="R72">
        <v>18.87</v>
      </c>
      <c r="S72">
        <v>18.57</v>
      </c>
      <c r="T72">
        <v>18.649999999999999</v>
      </c>
      <c r="U72">
        <v>18.75</v>
      </c>
      <c r="V72">
        <v>18.45</v>
      </c>
      <c r="W72">
        <v>18.25</v>
      </c>
      <c r="X72">
        <v>17.75</v>
      </c>
      <c r="Y72">
        <v>17.260000000000002</v>
      </c>
      <c r="Z72">
        <v>16.79</v>
      </c>
      <c r="AA72">
        <v>16.78</v>
      </c>
      <c r="AB72">
        <v>17.510000000000002</v>
      </c>
      <c r="AC72">
        <f t="shared" si="23"/>
        <v>-5.9108006448146046E-2</v>
      </c>
      <c r="AD72">
        <f t="shared" si="15"/>
        <v>-8.7545596664929629E-2</v>
      </c>
      <c r="AE72">
        <f t="shared" si="16"/>
        <v>-9.086188992731048E-2</v>
      </c>
      <c r="AF72">
        <f t="shared" si="17"/>
        <v>-6.9606801275239036E-2</v>
      </c>
      <c r="AG72">
        <f t="shared" si="18"/>
        <v>-6.3636363636363519E-2</v>
      </c>
      <c r="AH72">
        <f t="shared" si="19"/>
        <v>-7.5989445910290124E-2</v>
      </c>
      <c r="AI72">
        <f t="shared" si="20"/>
        <v>-7.3544973544973399E-2</v>
      </c>
      <c r="AJ72">
        <f t="shared" si="21"/>
        <v>-7.5013206550448921E-2</v>
      </c>
      <c r="AK72">
        <f t="shared" si="3"/>
        <v>-9.2275790565059496E-2</v>
      </c>
      <c r="AL72">
        <f t="shared" si="4"/>
        <v>-7.4524312896405917E-2</v>
      </c>
      <c r="AM72">
        <f t="shared" si="5"/>
        <v>-7.2072072072072044E-2</v>
      </c>
      <c r="AN72">
        <f t="shared" si="6"/>
        <v>-5.7081313947226639E-2</v>
      </c>
      <c r="AO72">
        <f t="shared" si="7"/>
        <v>-6.1126005361930143E-2</v>
      </c>
      <c r="AP72">
        <f t="shared" si="8"/>
        <v>-6.6133333333333252E-2</v>
      </c>
      <c r="AQ72">
        <f t="shared" si="9"/>
        <v>-5.0948509485094731E-2</v>
      </c>
      <c r="AR72">
        <f t="shared" si="10"/>
        <v>-4.0547945205479365E-2</v>
      </c>
      <c r="AS72">
        <f t="shared" si="11"/>
        <v>-1.3521126760563293E-2</v>
      </c>
      <c r="AT72">
        <f t="shared" si="12"/>
        <v>1.4484356894553881E-2</v>
      </c>
      <c r="AU72">
        <f t="shared" si="13"/>
        <v>4.2882668254913783E-2</v>
      </c>
      <c r="AV72">
        <f t="shared" si="14"/>
        <v>4.3504171632896327E-2</v>
      </c>
    </row>
    <row r="73" spans="7:48" x14ac:dyDescent="0.25">
      <c r="G73" s="6">
        <f t="shared" si="22"/>
        <v>0.11232876712328771</v>
      </c>
      <c r="H73">
        <v>18.25</v>
      </c>
      <c r="I73">
        <v>20.3</v>
      </c>
      <c r="J73">
        <v>20.28</v>
      </c>
      <c r="K73">
        <v>19.82</v>
      </c>
      <c r="L73">
        <v>19.91</v>
      </c>
      <c r="M73">
        <v>20.05</v>
      </c>
      <c r="N73">
        <v>20.51</v>
      </c>
      <c r="O73">
        <v>20.68</v>
      </c>
      <c r="P73">
        <v>20.45</v>
      </c>
      <c r="Q73">
        <v>20.420000000000002</v>
      </c>
      <c r="R73">
        <v>20.72</v>
      </c>
      <c r="S73">
        <v>20.63</v>
      </c>
      <c r="T73">
        <v>20.72</v>
      </c>
      <c r="U73">
        <v>20.71</v>
      </c>
      <c r="V73">
        <v>20.69</v>
      </c>
      <c r="W73">
        <v>20.8</v>
      </c>
      <c r="X73">
        <v>20.71</v>
      </c>
      <c r="Y73">
        <v>20.56</v>
      </c>
      <c r="Z73">
        <v>21.15</v>
      </c>
      <c r="AA73">
        <v>21.19</v>
      </c>
      <c r="AB73">
        <v>21.15</v>
      </c>
      <c r="AC73">
        <f t="shared" si="23"/>
        <v>0.15890410958904103</v>
      </c>
      <c r="AD73">
        <f t="shared" si="15"/>
        <v>4.1871921182265903E-2</v>
      </c>
      <c r="AE73">
        <f t="shared" si="16"/>
        <v>4.2899408284023541E-2</v>
      </c>
      <c r="AF73">
        <f t="shared" si="17"/>
        <v>6.7103935418768829E-2</v>
      </c>
      <c r="AG73">
        <f t="shared" si="18"/>
        <v>6.2280261175288718E-2</v>
      </c>
      <c r="AH73">
        <f t="shared" si="19"/>
        <v>5.4862842892767973E-2</v>
      </c>
      <c r="AI73">
        <f t="shared" si="20"/>
        <v>3.1204290589955972E-2</v>
      </c>
      <c r="AJ73">
        <f t="shared" si="21"/>
        <v>2.2727272727272672E-2</v>
      </c>
      <c r="AK73">
        <f t="shared" si="3"/>
        <v>3.4229828850855709E-2</v>
      </c>
      <c r="AL73">
        <f t="shared" si="4"/>
        <v>3.574926542605273E-2</v>
      </c>
      <c r="AM73">
        <f t="shared" si="5"/>
        <v>2.0752895752895739E-2</v>
      </c>
      <c r="AN73">
        <f t="shared" si="6"/>
        <v>2.5206010664081416E-2</v>
      </c>
      <c r="AO73">
        <f t="shared" si="7"/>
        <v>2.0752895752895739E-2</v>
      </c>
      <c r="AP73">
        <f t="shared" si="8"/>
        <v>2.1245774987928425E-2</v>
      </c>
      <c r="AQ73">
        <f t="shared" si="9"/>
        <v>2.223296278395347E-2</v>
      </c>
      <c r="AR73">
        <f t="shared" si="10"/>
        <v>1.6826923076922976E-2</v>
      </c>
      <c r="AS73">
        <f t="shared" si="11"/>
        <v>2.1245774987928425E-2</v>
      </c>
      <c r="AT73">
        <f t="shared" si="12"/>
        <v>2.8696498054474703E-2</v>
      </c>
      <c r="AU73">
        <f t="shared" si="13"/>
        <v>0</v>
      </c>
      <c r="AV73">
        <f t="shared" si="14"/>
        <v>-1.8876828692780886E-3</v>
      </c>
    </row>
    <row r="74" spans="7:48" x14ac:dyDescent="0.25">
      <c r="G74" s="6">
        <f t="shared" si="22"/>
        <v>7.6420487691051364E-2</v>
      </c>
      <c r="H74">
        <v>85.71</v>
      </c>
      <c r="I74">
        <v>92.26</v>
      </c>
      <c r="J74">
        <v>91.02</v>
      </c>
      <c r="K74">
        <v>91.37</v>
      </c>
      <c r="L74">
        <v>91.98</v>
      </c>
      <c r="M74">
        <v>90.61</v>
      </c>
      <c r="N74">
        <v>95.52</v>
      </c>
      <c r="O74">
        <v>94.01</v>
      </c>
      <c r="P74">
        <v>100.56</v>
      </c>
      <c r="Q74">
        <v>102.84</v>
      </c>
      <c r="R74">
        <v>103.13</v>
      </c>
      <c r="S74">
        <v>102.86</v>
      </c>
      <c r="T74">
        <v>105.27</v>
      </c>
      <c r="U74">
        <v>102.38</v>
      </c>
      <c r="V74">
        <v>103.19</v>
      </c>
      <c r="W74">
        <v>103.87</v>
      </c>
      <c r="X74">
        <v>104.74</v>
      </c>
      <c r="Y74">
        <v>103.65</v>
      </c>
      <c r="Z74">
        <v>104.51</v>
      </c>
      <c r="AA74">
        <v>104.4</v>
      </c>
      <c r="AB74">
        <v>108.3</v>
      </c>
      <c r="AC74">
        <f t="shared" si="23"/>
        <v>0.26356317815890801</v>
      </c>
      <c r="AD74">
        <f t="shared" si="15"/>
        <v>0.17385649252113583</v>
      </c>
      <c r="AE74">
        <f t="shared" si="16"/>
        <v>0.18984838497033621</v>
      </c>
      <c r="AF74">
        <f t="shared" si="17"/>
        <v>0.18529057677574687</v>
      </c>
      <c r="AG74">
        <f t="shared" si="18"/>
        <v>0.17742987606001295</v>
      </c>
      <c r="AH74">
        <f t="shared" si="19"/>
        <v>0.19523231431409335</v>
      </c>
      <c r="AI74">
        <f t="shared" si="20"/>
        <v>0.13379396984924624</v>
      </c>
      <c r="AJ74">
        <f t="shared" si="21"/>
        <v>0.15200510583980417</v>
      </c>
      <c r="AK74">
        <f t="shared" ref="AK74:AK137" si="24">($AB74-P74)/P74</f>
        <v>7.6968973747016653E-2</v>
      </c>
      <c r="AL74">
        <f t="shared" ref="AL74:AL137" si="25">($AB74-Q74)/Q74</f>
        <v>5.3092182030338324E-2</v>
      </c>
      <c r="AM74">
        <f t="shared" ref="AM74:AM137" si="26">($AB74-R74)/R74</f>
        <v>5.0130902744109397E-2</v>
      </c>
      <c r="AN74">
        <f t="shared" ref="AN74:AN137" si="27">($AB74-S74)/S74</f>
        <v>5.2887419793894594E-2</v>
      </c>
      <c r="AO74">
        <f t="shared" ref="AO74:AO137" si="28">($AB74-T74)/T74</f>
        <v>2.8783129096608732E-2</v>
      </c>
      <c r="AP74">
        <f t="shared" ref="AP74:AP137" si="29">($AB74-U74)/U74</f>
        <v>5.782379370970895E-2</v>
      </c>
      <c r="AQ74">
        <f t="shared" ref="AQ74:AQ137" si="30">($AB74-V74)/V74</f>
        <v>4.9520302354879343E-2</v>
      </c>
      <c r="AR74">
        <f t="shared" ref="AR74:AR137" si="31">($AB74-W74)/W74</f>
        <v>4.2649465678251584E-2</v>
      </c>
      <c r="AS74">
        <f t="shared" ref="AS74:AS137" si="32">($AB74-X74)/X74</f>
        <v>3.3988924957036495E-2</v>
      </c>
      <c r="AT74">
        <f t="shared" ref="AT74:AT137" si="33">($AB74-Y74)/Y74</f>
        <v>4.4862518089724954E-2</v>
      </c>
      <c r="AU74">
        <f t="shared" ref="AU74:AU137" si="34">($AB74-Z74)/Z74</f>
        <v>3.6264472299301423E-2</v>
      </c>
      <c r="AV74">
        <f t="shared" ref="AV74:AV137" si="35">($AB74-AA74)/AA74</f>
        <v>3.7356321839080379E-2</v>
      </c>
    </row>
    <row r="75" spans="7:48" x14ac:dyDescent="0.25">
      <c r="G75" s="6">
        <f t="shared" si="22"/>
        <v>8.618877443767008E-3</v>
      </c>
      <c r="H75">
        <v>47.57</v>
      </c>
      <c r="I75">
        <v>47.98</v>
      </c>
      <c r="J75">
        <v>49.63</v>
      </c>
      <c r="K75">
        <v>49.19</v>
      </c>
      <c r="L75">
        <v>49.02</v>
      </c>
      <c r="M75">
        <v>48</v>
      </c>
      <c r="N75">
        <v>48.25</v>
      </c>
      <c r="O75">
        <v>48.44</v>
      </c>
      <c r="P75">
        <v>48.47</v>
      </c>
      <c r="Q75">
        <v>48.06</v>
      </c>
      <c r="R75">
        <v>47.63</v>
      </c>
      <c r="S75">
        <v>47.75</v>
      </c>
      <c r="T75">
        <v>47.89</v>
      </c>
      <c r="U75">
        <v>47.98</v>
      </c>
      <c r="V75">
        <v>48.57</v>
      </c>
      <c r="W75">
        <v>48.05</v>
      </c>
      <c r="X75">
        <v>49.55</v>
      </c>
      <c r="Y75">
        <v>47.68</v>
      </c>
      <c r="Z75">
        <v>48.32</v>
      </c>
      <c r="AA75">
        <v>47.01</v>
      </c>
      <c r="AB75">
        <v>45.93</v>
      </c>
      <c r="AC75">
        <f t="shared" si="23"/>
        <v>-3.447550977506833E-2</v>
      </c>
      <c r="AD75">
        <f t="shared" ref="AD75:AD138" si="36">($AB75-I75)/I75</f>
        <v>-4.2726135889954088E-2</v>
      </c>
      <c r="AE75">
        <f t="shared" ref="AE75:AE138" si="37">($AB75-J75)/J75</f>
        <v>-7.4551682450131024E-2</v>
      </c>
      <c r="AF75">
        <f t="shared" ref="AF75:AF138" si="38">($AB75-K75)/K75</f>
        <v>-6.6273632852205694E-2</v>
      </c>
      <c r="AG75">
        <f t="shared" ref="AG75:AG138" si="39">($AB75-L75)/L75</f>
        <v>-6.303549571603434E-2</v>
      </c>
      <c r="AH75">
        <f t="shared" ref="AH75:AH138" si="40">($AB75-M75)/M75</f>
        <v>-4.3125000000000004E-2</v>
      </c>
      <c r="AI75">
        <f t="shared" ref="AI75:AI138" si="41">($AB75-N75)/N75</f>
        <v>-4.8082901554404152E-2</v>
      </c>
      <c r="AJ75">
        <f t="shared" ref="AJ75:AJ138" si="42">($AB75-O75)/O75</f>
        <v>-5.1816680429397154E-2</v>
      </c>
      <c r="AK75">
        <f t="shared" si="24"/>
        <v>-5.2403548586754674E-2</v>
      </c>
      <c r="AL75">
        <f t="shared" si="25"/>
        <v>-4.4319600499375833E-2</v>
      </c>
      <c r="AM75">
        <f t="shared" si="26"/>
        <v>-3.5691790888095792E-2</v>
      </c>
      <c r="AN75">
        <f t="shared" si="27"/>
        <v>-3.8115183246073304E-2</v>
      </c>
      <c r="AO75">
        <f t="shared" si="28"/>
        <v>-4.0927124660680742E-2</v>
      </c>
      <c r="AP75">
        <f t="shared" si="29"/>
        <v>-4.2726135889954088E-2</v>
      </c>
      <c r="AQ75">
        <f t="shared" si="30"/>
        <v>-5.4354539839407051E-2</v>
      </c>
      <c r="AR75">
        <f t="shared" si="31"/>
        <v>-4.4120707596253854E-2</v>
      </c>
      <c r="AS75">
        <f t="shared" si="32"/>
        <v>-7.3057517658930329E-2</v>
      </c>
      <c r="AT75">
        <f t="shared" si="33"/>
        <v>-3.6703020134228187E-2</v>
      </c>
      <c r="AU75">
        <f t="shared" si="34"/>
        <v>-4.9461920529801334E-2</v>
      </c>
      <c r="AV75">
        <f t="shared" si="35"/>
        <v>-2.2973835354179926E-2</v>
      </c>
    </row>
    <row r="76" spans="7:48" x14ac:dyDescent="0.25">
      <c r="G76" s="6">
        <f t="shared" si="22"/>
        <v>9.3749999999999112E-3</v>
      </c>
      <c r="H76">
        <v>32</v>
      </c>
      <c r="I76">
        <v>32.299999999999997</v>
      </c>
      <c r="J76">
        <v>32.1</v>
      </c>
      <c r="K76">
        <v>32.75</v>
      </c>
      <c r="L76">
        <v>31.625</v>
      </c>
      <c r="M76">
        <v>31.8</v>
      </c>
      <c r="N76">
        <v>32.4</v>
      </c>
      <c r="O76">
        <v>32.799999999999997</v>
      </c>
      <c r="P76">
        <v>32.549999999999997</v>
      </c>
      <c r="Q76">
        <v>32.5</v>
      </c>
      <c r="R76">
        <v>31.3</v>
      </c>
      <c r="S76">
        <v>31.6</v>
      </c>
      <c r="T76">
        <v>31.7</v>
      </c>
      <c r="U76">
        <v>30.95</v>
      </c>
      <c r="V76">
        <v>30.75</v>
      </c>
      <c r="W76">
        <v>31.45</v>
      </c>
      <c r="X76">
        <v>31.25</v>
      </c>
      <c r="Y76">
        <v>31.7</v>
      </c>
      <c r="Z76">
        <v>32.6</v>
      </c>
      <c r="AA76">
        <v>31.95</v>
      </c>
      <c r="AB76">
        <v>32.200000000000003</v>
      </c>
      <c r="AC76">
        <f t="shared" si="23"/>
        <v>6.2500000000000888E-3</v>
      </c>
      <c r="AD76">
        <f t="shared" si="36"/>
        <v>-3.0959752321979665E-3</v>
      </c>
      <c r="AE76">
        <f t="shared" si="37"/>
        <v>3.1152647975078323E-3</v>
      </c>
      <c r="AF76">
        <f t="shared" si="38"/>
        <v>-1.6793893129770907E-2</v>
      </c>
      <c r="AG76">
        <f t="shared" si="39"/>
        <v>1.8181818181818271E-2</v>
      </c>
      <c r="AH76">
        <f t="shared" si="40"/>
        <v>1.2578616352201324E-2</v>
      </c>
      <c r="AI76">
        <f t="shared" si="41"/>
        <v>-6.1728395061727082E-3</v>
      </c>
      <c r="AJ76">
        <f t="shared" si="42"/>
        <v>-1.8292682926829097E-2</v>
      </c>
      <c r="AK76">
        <f t="shared" si="24"/>
        <v>-1.0752688172042836E-2</v>
      </c>
      <c r="AL76">
        <f t="shared" si="25"/>
        <v>-9.2307692307691432E-3</v>
      </c>
      <c r="AM76">
        <f t="shared" si="26"/>
        <v>2.875399361022371E-2</v>
      </c>
      <c r="AN76">
        <f t="shared" si="27"/>
        <v>1.8987341772151944E-2</v>
      </c>
      <c r="AO76">
        <f t="shared" si="28"/>
        <v>1.5772870662460681E-2</v>
      </c>
      <c r="AP76">
        <f t="shared" si="29"/>
        <v>4.0387722132471847E-2</v>
      </c>
      <c r="AQ76">
        <f t="shared" si="30"/>
        <v>4.715447154471554E-2</v>
      </c>
      <c r="AR76">
        <f t="shared" si="31"/>
        <v>2.3847376788553372E-2</v>
      </c>
      <c r="AS76">
        <f t="shared" si="32"/>
        <v>3.040000000000009E-2</v>
      </c>
      <c r="AT76">
        <f t="shared" si="33"/>
        <v>1.5772870662460681E-2</v>
      </c>
      <c r="AU76">
        <f t="shared" si="34"/>
        <v>-1.2269938650306704E-2</v>
      </c>
      <c r="AV76">
        <f t="shared" si="35"/>
        <v>7.8247261345854007E-3</v>
      </c>
    </row>
    <row r="77" spans="7:48" x14ac:dyDescent="0.25">
      <c r="G77" s="6">
        <f t="shared" si="22"/>
        <v>7.7120822622109069E-3</v>
      </c>
      <c r="H77">
        <v>19.45</v>
      </c>
      <c r="I77">
        <v>19.600000000000001</v>
      </c>
      <c r="J77">
        <v>19.399999999999999</v>
      </c>
      <c r="K77">
        <v>19.649999999999999</v>
      </c>
      <c r="L77">
        <v>19.725000000000001</v>
      </c>
      <c r="M77">
        <v>20.2</v>
      </c>
      <c r="N77">
        <v>20.95</v>
      </c>
      <c r="O77">
        <v>21.35</v>
      </c>
      <c r="P77">
        <v>21.6</v>
      </c>
      <c r="Q77">
        <v>21.8</v>
      </c>
      <c r="R77">
        <v>21.75</v>
      </c>
      <c r="S77">
        <v>21.95</v>
      </c>
      <c r="T77">
        <v>22.15</v>
      </c>
      <c r="U77">
        <v>22.3</v>
      </c>
      <c r="V77">
        <v>21.75</v>
      </c>
      <c r="W77">
        <v>21.75</v>
      </c>
      <c r="X77">
        <v>21.75</v>
      </c>
      <c r="Y77">
        <v>21.2</v>
      </c>
      <c r="Z77">
        <v>21.8</v>
      </c>
      <c r="AA77">
        <v>21.55</v>
      </c>
      <c r="AB77">
        <v>21.2</v>
      </c>
      <c r="AC77">
        <f t="shared" si="23"/>
        <v>8.9974293059125965E-2</v>
      </c>
      <c r="AD77">
        <f t="shared" si="36"/>
        <v>8.1632653061224372E-2</v>
      </c>
      <c r="AE77">
        <f t="shared" si="37"/>
        <v>9.278350515463922E-2</v>
      </c>
      <c r="AF77">
        <f t="shared" si="38"/>
        <v>7.8880407124681973E-2</v>
      </c>
      <c r="AG77">
        <f t="shared" si="39"/>
        <v>7.4778200253485305E-2</v>
      </c>
      <c r="AH77">
        <f t="shared" si="40"/>
        <v>4.9504950495049507E-2</v>
      </c>
      <c r="AI77">
        <f t="shared" si="41"/>
        <v>1.1933174224343675E-2</v>
      </c>
      <c r="AJ77">
        <f t="shared" si="42"/>
        <v>-7.0257611241218796E-3</v>
      </c>
      <c r="AK77">
        <f t="shared" si="24"/>
        <v>-1.8518518518518615E-2</v>
      </c>
      <c r="AL77">
        <f t="shared" si="25"/>
        <v>-2.7522935779816578E-2</v>
      </c>
      <c r="AM77">
        <f t="shared" si="26"/>
        <v>-2.5287356321839115E-2</v>
      </c>
      <c r="AN77">
        <f t="shared" si="27"/>
        <v>-3.4168564920273349E-2</v>
      </c>
      <c r="AO77">
        <f t="shared" si="28"/>
        <v>-4.2889390519187331E-2</v>
      </c>
      <c r="AP77">
        <f t="shared" si="29"/>
        <v>-4.9327354260089745E-2</v>
      </c>
      <c r="AQ77">
        <f t="shared" si="30"/>
        <v>-2.5287356321839115E-2</v>
      </c>
      <c r="AR77">
        <f t="shared" si="31"/>
        <v>-2.5287356321839115E-2</v>
      </c>
      <c r="AS77">
        <f t="shared" si="32"/>
        <v>-2.5287356321839115E-2</v>
      </c>
      <c r="AT77">
        <f t="shared" si="33"/>
        <v>0</v>
      </c>
      <c r="AU77">
        <f t="shared" si="34"/>
        <v>-2.7522935779816578E-2</v>
      </c>
      <c r="AV77">
        <f t="shared" si="35"/>
        <v>-1.6241299303944381E-2</v>
      </c>
    </row>
    <row r="78" spans="7:48" x14ac:dyDescent="0.25">
      <c r="G78" s="6">
        <f t="shared" si="22"/>
        <v>0.10077441416071603</v>
      </c>
      <c r="H78">
        <v>99.43</v>
      </c>
      <c r="I78">
        <v>109.45</v>
      </c>
      <c r="J78">
        <v>110.02</v>
      </c>
      <c r="K78">
        <v>104.67</v>
      </c>
      <c r="L78">
        <v>104</v>
      </c>
      <c r="M78">
        <v>102.71</v>
      </c>
      <c r="N78">
        <v>100.01</v>
      </c>
      <c r="O78">
        <v>95.11</v>
      </c>
      <c r="P78">
        <v>95.35</v>
      </c>
      <c r="Q78">
        <v>104.25</v>
      </c>
      <c r="R78">
        <v>103.38</v>
      </c>
      <c r="S78">
        <v>105.72</v>
      </c>
      <c r="T78">
        <v>105.34</v>
      </c>
      <c r="U78">
        <v>99.8</v>
      </c>
      <c r="V78">
        <v>101.04</v>
      </c>
      <c r="W78">
        <v>98.09</v>
      </c>
      <c r="X78">
        <v>100.16</v>
      </c>
      <c r="Y78">
        <v>103.62</v>
      </c>
      <c r="Z78">
        <v>106.54</v>
      </c>
      <c r="AA78">
        <v>112.02</v>
      </c>
      <c r="AB78">
        <v>108.66</v>
      </c>
      <c r="AC78">
        <f t="shared" si="23"/>
        <v>9.2829126018304231E-2</v>
      </c>
      <c r="AD78">
        <f t="shared" si="36"/>
        <v>-7.2179077204203405E-3</v>
      </c>
      <c r="AE78">
        <f t="shared" si="37"/>
        <v>-1.2361388838393014E-2</v>
      </c>
      <c r="AF78">
        <f t="shared" si="38"/>
        <v>3.8119805101748304E-2</v>
      </c>
      <c r="AG78">
        <f t="shared" si="39"/>
        <v>4.4807692307692278E-2</v>
      </c>
      <c r="AH78">
        <f t="shared" si="40"/>
        <v>5.7930094440658192E-2</v>
      </c>
      <c r="AI78">
        <f t="shared" si="41"/>
        <v>8.6491350864913413E-2</v>
      </c>
      <c r="AJ78">
        <f t="shared" si="42"/>
        <v>0.14246661760067286</v>
      </c>
      <c r="AK78">
        <f t="shared" si="24"/>
        <v>0.13959098059779762</v>
      </c>
      <c r="AL78">
        <f t="shared" si="25"/>
        <v>4.2302158273381261E-2</v>
      </c>
      <c r="AM78">
        <f t="shared" si="26"/>
        <v>5.1073708647707501E-2</v>
      </c>
      <c r="AN78">
        <f t="shared" si="27"/>
        <v>2.7809307604994303E-2</v>
      </c>
      <c r="AO78">
        <f t="shared" si="28"/>
        <v>3.1516992595405288E-2</v>
      </c>
      <c r="AP78">
        <f t="shared" si="29"/>
        <v>8.8777555110220438E-2</v>
      </c>
      <c r="AQ78">
        <f t="shared" si="30"/>
        <v>7.5415676959619857E-2</v>
      </c>
      <c r="AR78">
        <f t="shared" si="31"/>
        <v>0.10775818126210615</v>
      </c>
      <c r="AS78">
        <f t="shared" si="32"/>
        <v>8.4864217252396165E-2</v>
      </c>
      <c r="AT78">
        <f t="shared" si="33"/>
        <v>4.8639258830341557E-2</v>
      </c>
      <c r="AU78">
        <f t="shared" si="34"/>
        <v>1.9898629622676838E-2</v>
      </c>
      <c r="AV78">
        <f t="shared" si="35"/>
        <v>-2.9994643813604709E-2</v>
      </c>
    </row>
    <row r="79" spans="7:48" x14ac:dyDescent="0.25">
      <c r="G79" s="6">
        <f t="shared" si="22"/>
        <v>0.17361392148927557</v>
      </c>
      <c r="H79">
        <v>49.42</v>
      </c>
      <c r="I79">
        <v>58</v>
      </c>
      <c r="J79">
        <v>61.89</v>
      </c>
      <c r="K79">
        <v>61.81</v>
      </c>
      <c r="L79">
        <v>62.35</v>
      </c>
      <c r="M79">
        <v>61.9</v>
      </c>
      <c r="N79">
        <v>60.57</v>
      </c>
      <c r="O79">
        <v>62.01</v>
      </c>
      <c r="P79">
        <v>60.51</v>
      </c>
      <c r="Q79">
        <v>59.72</v>
      </c>
      <c r="R79">
        <v>56.78</v>
      </c>
      <c r="S79">
        <v>57.45</v>
      </c>
      <c r="T79">
        <v>60.47</v>
      </c>
      <c r="U79">
        <v>58.86</v>
      </c>
      <c r="V79">
        <v>58.57</v>
      </c>
      <c r="W79">
        <v>58.02</v>
      </c>
      <c r="X79">
        <v>57.97</v>
      </c>
      <c r="Y79">
        <v>59.48</v>
      </c>
      <c r="Z79">
        <v>63.47</v>
      </c>
      <c r="AA79">
        <v>66.89</v>
      </c>
      <c r="AB79">
        <v>65.94</v>
      </c>
      <c r="AC79">
        <f t="shared" si="23"/>
        <v>0.33427762039660047</v>
      </c>
      <c r="AD79">
        <f t="shared" si="36"/>
        <v>0.13689655172413789</v>
      </c>
      <c r="AE79">
        <f t="shared" si="37"/>
        <v>6.5438681531749837E-2</v>
      </c>
      <c r="AF79">
        <f t="shared" si="38"/>
        <v>6.6817667044167528E-2</v>
      </c>
      <c r="AG79">
        <f t="shared" si="39"/>
        <v>5.7578187650360803E-2</v>
      </c>
      <c r="AH79">
        <f t="shared" si="40"/>
        <v>6.5266558966074306E-2</v>
      </c>
      <c r="AI79">
        <f t="shared" si="41"/>
        <v>8.8657751362060389E-2</v>
      </c>
      <c r="AJ79">
        <f t="shared" si="42"/>
        <v>6.3376874697629412E-2</v>
      </c>
      <c r="AK79">
        <f t="shared" si="24"/>
        <v>8.9737233515121459E-2</v>
      </c>
      <c r="AL79">
        <f t="shared" si="25"/>
        <v>0.10415271265907566</v>
      </c>
      <c r="AM79">
        <f t="shared" si="26"/>
        <v>0.16132441000352229</v>
      </c>
      <c r="AN79">
        <f t="shared" si="27"/>
        <v>0.14778067885117485</v>
      </c>
      <c r="AO79">
        <f t="shared" si="28"/>
        <v>9.0458078385976498E-2</v>
      </c>
      <c r="AP79">
        <f t="shared" si="29"/>
        <v>0.12028542303771658</v>
      </c>
      <c r="AQ79">
        <f t="shared" si="30"/>
        <v>0.12583233737408225</v>
      </c>
      <c r="AR79">
        <f t="shared" si="31"/>
        <v>0.13650465356773517</v>
      </c>
      <c r="AS79">
        <f t="shared" si="32"/>
        <v>0.13748490598585472</v>
      </c>
      <c r="AT79">
        <f t="shared" si="33"/>
        <v>0.10860793544048422</v>
      </c>
      <c r="AU79">
        <f t="shared" si="34"/>
        <v>3.8916023318103024E-2</v>
      </c>
      <c r="AV79">
        <f t="shared" si="35"/>
        <v>-1.4202421886679665E-2</v>
      </c>
    </row>
    <row r="80" spans="7:48" x14ac:dyDescent="0.25">
      <c r="G80" s="6">
        <f t="shared" si="22"/>
        <v>8.9413225706302474E-2</v>
      </c>
      <c r="H80">
        <v>32.21</v>
      </c>
      <c r="I80">
        <v>35.090000000000003</v>
      </c>
      <c r="J80">
        <v>38.74</v>
      </c>
      <c r="K80">
        <v>37.89</v>
      </c>
      <c r="L80">
        <v>41.45</v>
      </c>
      <c r="M80">
        <v>37.71</v>
      </c>
      <c r="N80">
        <v>36.85</v>
      </c>
      <c r="O80">
        <v>36.47</v>
      </c>
      <c r="P80">
        <v>35.619999999999997</v>
      </c>
      <c r="Q80">
        <v>35.93</v>
      </c>
      <c r="R80">
        <v>37.085000000000001</v>
      </c>
      <c r="S80">
        <v>36.82</v>
      </c>
      <c r="T80">
        <v>35.94</v>
      </c>
      <c r="U80">
        <v>35.159999999999997</v>
      </c>
      <c r="V80">
        <v>36.67</v>
      </c>
      <c r="W80">
        <v>37.25</v>
      </c>
      <c r="X80">
        <v>37.770000000000003</v>
      </c>
      <c r="Y80">
        <v>36.9</v>
      </c>
      <c r="Z80">
        <v>34.81</v>
      </c>
      <c r="AA80">
        <v>34.659999999999997</v>
      </c>
      <c r="AB80">
        <v>36.700000000000003</v>
      </c>
      <c r="AC80">
        <f t="shared" si="23"/>
        <v>0.13939770257683956</v>
      </c>
      <c r="AD80">
        <f t="shared" si="36"/>
        <v>4.5882017668851506E-2</v>
      </c>
      <c r="AE80">
        <f t="shared" si="37"/>
        <v>-5.2658750645327802E-2</v>
      </c>
      <c r="AF80">
        <f t="shared" si="38"/>
        <v>-3.1406703615729684E-2</v>
      </c>
      <c r="AG80">
        <f t="shared" si="39"/>
        <v>-0.11459589867310012</v>
      </c>
      <c r="AH80">
        <f t="shared" si="40"/>
        <v>-2.6783346592415751E-2</v>
      </c>
      <c r="AI80">
        <f t="shared" si="41"/>
        <v>-4.070556309362241E-3</v>
      </c>
      <c r="AJ80">
        <f t="shared" si="42"/>
        <v>6.3065533315054562E-3</v>
      </c>
      <c r="AK80">
        <f t="shared" si="24"/>
        <v>3.0320044918585219E-2</v>
      </c>
      <c r="AL80">
        <f t="shared" si="25"/>
        <v>2.1430559421096663E-2</v>
      </c>
      <c r="AM80">
        <f t="shared" si="26"/>
        <v>-1.0381555885128704E-2</v>
      </c>
      <c r="AN80">
        <f t="shared" si="27"/>
        <v>-3.2590983161324672E-3</v>
      </c>
      <c r="AO80">
        <f t="shared" si="28"/>
        <v>2.114635503617154E-2</v>
      </c>
      <c r="AP80">
        <f t="shared" si="29"/>
        <v>4.379977246871463E-2</v>
      </c>
      <c r="AQ80">
        <f t="shared" si="30"/>
        <v>8.181074447777784E-4</v>
      </c>
      <c r="AR80">
        <f t="shared" si="31"/>
        <v>-1.4765100671140863E-2</v>
      </c>
      <c r="AS80">
        <f t="shared" si="32"/>
        <v>-2.8329361927455658E-2</v>
      </c>
      <c r="AT80">
        <f t="shared" si="33"/>
        <v>-5.4200542005418901E-3</v>
      </c>
      <c r="AU80">
        <f t="shared" si="34"/>
        <v>5.4294742889974157E-2</v>
      </c>
      <c r="AV80">
        <f t="shared" si="35"/>
        <v>5.8857472590883045E-2</v>
      </c>
    </row>
    <row r="81" spans="7:48" x14ac:dyDescent="0.25">
      <c r="G81" s="6">
        <f t="shared" si="22"/>
        <v>1.3957176843774823E-2</v>
      </c>
      <c r="H81">
        <v>63.05</v>
      </c>
      <c r="I81">
        <v>63.93</v>
      </c>
      <c r="J81">
        <v>62.53</v>
      </c>
      <c r="K81">
        <v>63.88</v>
      </c>
      <c r="L81">
        <v>62.25</v>
      </c>
      <c r="M81">
        <v>65.09</v>
      </c>
      <c r="N81">
        <v>63.58</v>
      </c>
      <c r="O81">
        <v>58.67</v>
      </c>
      <c r="P81">
        <v>59.08</v>
      </c>
      <c r="Q81">
        <v>61.83</v>
      </c>
      <c r="R81">
        <v>57.28</v>
      </c>
      <c r="S81">
        <v>56.57</v>
      </c>
      <c r="T81">
        <v>58.25</v>
      </c>
      <c r="U81">
        <v>62.08</v>
      </c>
      <c r="V81">
        <v>62.5</v>
      </c>
      <c r="W81">
        <v>61.92</v>
      </c>
      <c r="X81">
        <v>63.83</v>
      </c>
      <c r="Y81">
        <v>62.31</v>
      </c>
      <c r="Z81">
        <v>64.209999999999994</v>
      </c>
      <c r="AA81">
        <v>64.459999999999994</v>
      </c>
      <c r="AB81">
        <v>63.22</v>
      </c>
      <c r="AC81">
        <f t="shared" si="23"/>
        <v>2.6962727993656102E-3</v>
      </c>
      <c r="AD81">
        <f t="shared" si="36"/>
        <v>-1.1105897074925713E-2</v>
      </c>
      <c r="AE81">
        <f t="shared" si="37"/>
        <v>1.1034703342395613E-2</v>
      </c>
      <c r="AF81">
        <f t="shared" si="38"/>
        <v>-1.0331872260488473E-2</v>
      </c>
      <c r="AG81">
        <f t="shared" si="39"/>
        <v>1.5582329317269057E-2</v>
      </c>
      <c r="AH81">
        <f t="shared" si="40"/>
        <v>-2.8729451528652705E-2</v>
      </c>
      <c r="AI81">
        <f t="shared" si="41"/>
        <v>-5.6621579112928503E-3</v>
      </c>
      <c r="AJ81">
        <f t="shared" si="42"/>
        <v>7.7552411794784337E-2</v>
      </c>
      <c r="AK81">
        <f t="shared" si="24"/>
        <v>7.0074475287745436E-2</v>
      </c>
      <c r="AL81">
        <f t="shared" si="25"/>
        <v>2.2480996280122928E-2</v>
      </c>
      <c r="AM81">
        <f t="shared" si="26"/>
        <v>0.10370111731843572</v>
      </c>
      <c r="AN81">
        <f t="shared" si="27"/>
        <v>0.11755347357256493</v>
      </c>
      <c r="AO81">
        <f t="shared" si="28"/>
        <v>8.5321888412017141E-2</v>
      </c>
      <c r="AP81">
        <f t="shared" si="29"/>
        <v>1.8363402061855681E-2</v>
      </c>
      <c r="AQ81">
        <f t="shared" si="30"/>
        <v>1.1519999999999982E-2</v>
      </c>
      <c r="AR81">
        <f t="shared" si="31"/>
        <v>2.0994832041343624E-2</v>
      </c>
      <c r="AS81">
        <f t="shared" si="32"/>
        <v>-9.5566348112172874E-3</v>
      </c>
      <c r="AT81">
        <f t="shared" si="33"/>
        <v>1.4604397367998661E-2</v>
      </c>
      <c r="AU81">
        <f t="shared" si="34"/>
        <v>-1.5418159165238981E-2</v>
      </c>
      <c r="AV81">
        <f t="shared" si="35"/>
        <v>-1.923673596028537E-2</v>
      </c>
    </row>
    <row r="82" spans="7:48" x14ac:dyDescent="0.25">
      <c r="G82" s="6">
        <f t="shared" si="22"/>
        <v>1.7612524461839564E-2</v>
      </c>
      <c r="H82">
        <v>56.21</v>
      </c>
      <c r="I82">
        <v>57.2</v>
      </c>
      <c r="J82">
        <v>56.57</v>
      </c>
      <c r="K82">
        <v>56.87</v>
      </c>
      <c r="L82">
        <v>58.53</v>
      </c>
      <c r="M82">
        <v>58.28</v>
      </c>
      <c r="N82">
        <v>59.48</v>
      </c>
      <c r="O82">
        <v>60.27</v>
      </c>
      <c r="P82">
        <v>60.76</v>
      </c>
      <c r="Q82">
        <v>60.83</v>
      </c>
      <c r="R82">
        <v>63.2</v>
      </c>
      <c r="S82">
        <v>64.78</v>
      </c>
      <c r="T82">
        <v>66.459999999999994</v>
      </c>
      <c r="U82">
        <v>67.02</v>
      </c>
      <c r="V82">
        <v>66.900000000000006</v>
      </c>
      <c r="W82">
        <v>66.41</v>
      </c>
      <c r="X82">
        <v>67.650000000000006</v>
      </c>
      <c r="Y82">
        <v>68.75</v>
      </c>
      <c r="Z82">
        <v>69.7</v>
      </c>
      <c r="AA82">
        <v>69</v>
      </c>
      <c r="AB82">
        <v>71.14</v>
      </c>
      <c r="AC82">
        <f t="shared" si="23"/>
        <v>0.26561110122753956</v>
      </c>
      <c r="AD82">
        <f t="shared" si="36"/>
        <v>0.24370629370629365</v>
      </c>
      <c r="AE82">
        <f t="shared" si="37"/>
        <v>0.2575570090153792</v>
      </c>
      <c r="AF82">
        <f t="shared" si="38"/>
        <v>0.25092315807983129</v>
      </c>
      <c r="AG82">
        <f t="shared" si="39"/>
        <v>0.21544507090380999</v>
      </c>
      <c r="AH82">
        <f t="shared" si="40"/>
        <v>0.22065888812628687</v>
      </c>
      <c r="AI82">
        <f t="shared" si="41"/>
        <v>0.19603227975790188</v>
      </c>
      <c r="AJ82">
        <f t="shared" si="42"/>
        <v>0.18035506885681096</v>
      </c>
      <c r="AK82">
        <f t="shared" si="24"/>
        <v>0.17083607636603032</v>
      </c>
      <c r="AL82">
        <f t="shared" si="25"/>
        <v>0.16948873910899231</v>
      </c>
      <c r="AM82">
        <f t="shared" si="26"/>
        <v>0.12563291139240501</v>
      </c>
      <c r="AN82">
        <f t="shared" si="27"/>
        <v>9.8178450138931755E-2</v>
      </c>
      <c r="AO82">
        <f t="shared" si="28"/>
        <v>7.0418296719831588E-2</v>
      </c>
      <c r="AP82">
        <f t="shared" si="29"/>
        <v>6.1474186809907565E-2</v>
      </c>
      <c r="AQ82">
        <f t="shared" si="30"/>
        <v>6.3378176382660606E-2</v>
      </c>
      <c r="AR82">
        <f t="shared" si="31"/>
        <v>7.1224213220900529E-2</v>
      </c>
      <c r="AS82">
        <f t="shared" si="32"/>
        <v>5.1589061345158824E-2</v>
      </c>
      <c r="AT82">
        <f t="shared" si="33"/>
        <v>3.4763636363636372E-2</v>
      </c>
      <c r="AU82">
        <f t="shared" si="34"/>
        <v>2.0659971305595375E-2</v>
      </c>
      <c r="AV82">
        <f t="shared" si="35"/>
        <v>3.1014492753623196E-2</v>
      </c>
    </row>
    <row r="83" spans="7:48" x14ac:dyDescent="0.25">
      <c r="G83" s="6">
        <f t="shared" si="22"/>
        <v>0.20998896247240614</v>
      </c>
      <c r="H83">
        <v>36.24</v>
      </c>
      <c r="I83">
        <v>43.85</v>
      </c>
      <c r="J83">
        <v>44.77</v>
      </c>
      <c r="K83">
        <v>43.28</v>
      </c>
      <c r="L83">
        <v>40.01</v>
      </c>
      <c r="M83">
        <v>42.36</v>
      </c>
      <c r="N83">
        <v>45.46</v>
      </c>
      <c r="O83">
        <v>47.75</v>
      </c>
      <c r="P83">
        <v>45.28</v>
      </c>
      <c r="Q83">
        <v>44.78</v>
      </c>
      <c r="R83">
        <v>46.01</v>
      </c>
      <c r="S83">
        <v>45.85</v>
      </c>
      <c r="T83">
        <v>46.48</v>
      </c>
      <c r="U83">
        <v>47.53</v>
      </c>
      <c r="V83">
        <v>47.28</v>
      </c>
      <c r="W83">
        <v>47.22</v>
      </c>
      <c r="X83">
        <v>49.25</v>
      </c>
      <c r="Y83">
        <v>48.2</v>
      </c>
      <c r="Z83">
        <v>50.5</v>
      </c>
      <c r="AA83">
        <v>48.64</v>
      </c>
      <c r="AB83">
        <v>49.52</v>
      </c>
      <c r="AC83">
        <f t="shared" si="23"/>
        <v>0.36644591611479027</v>
      </c>
      <c r="AD83">
        <f t="shared" si="36"/>
        <v>0.12930444697833526</v>
      </c>
      <c r="AE83">
        <f t="shared" si="37"/>
        <v>0.10609783337056064</v>
      </c>
      <c r="AF83">
        <f t="shared" si="38"/>
        <v>0.14417744916820707</v>
      </c>
      <c r="AG83">
        <f t="shared" si="39"/>
        <v>0.23769057735566124</v>
      </c>
      <c r="AH83">
        <f t="shared" si="40"/>
        <v>0.16902738432483483</v>
      </c>
      <c r="AI83">
        <f t="shared" si="41"/>
        <v>8.930928288605372E-2</v>
      </c>
      <c r="AJ83">
        <f t="shared" si="42"/>
        <v>3.7068062827225197E-2</v>
      </c>
      <c r="AK83">
        <f t="shared" si="24"/>
        <v>9.363957597173149E-2</v>
      </c>
      <c r="AL83">
        <f t="shared" si="25"/>
        <v>0.10585082626172403</v>
      </c>
      <c r="AM83">
        <f t="shared" si="26"/>
        <v>7.6287763529667582E-2</v>
      </c>
      <c r="AN83">
        <f t="shared" si="27"/>
        <v>8.0043620501635798E-2</v>
      </c>
      <c r="AO83">
        <f t="shared" si="28"/>
        <v>6.5404475043029403E-2</v>
      </c>
      <c r="AP83">
        <f t="shared" si="29"/>
        <v>4.1868293709236309E-2</v>
      </c>
      <c r="AQ83">
        <f t="shared" si="30"/>
        <v>4.7377326565143867E-2</v>
      </c>
      <c r="AR83">
        <f t="shared" si="31"/>
        <v>4.8708174502329615E-2</v>
      </c>
      <c r="AS83">
        <f t="shared" si="32"/>
        <v>5.4822335025381348E-3</v>
      </c>
      <c r="AT83">
        <f t="shared" si="33"/>
        <v>2.7385892116182576E-2</v>
      </c>
      <c r="AU83">
        <f t="shared" si="34"/>
        <v>-1.9405940594059343E-2</v>
      </c>
      <c r="AV83">
        <f t="shared" si="35"/>
        <v>1.8092105263157948E-2</v>
      </c>
    </row>
    <row r="84" spans="7:48" x14ac:dyDescent="0.25">
      <c r="G84" s="6">
        <f t="shared" si="22"/>
        <v>1.2482662968099941E-2</v>
      </c>
      <c r="H84">
        <v>36.049999999999997</v>
      </c>
      <c r="I84">
        <v>36.5</v>
      </c>
      <c r="J84">
        <v>36.25</v>
      </c>
      <c r="K84">
        <v>36.25</v>
      </c>
      <c r="L84">
        <v>36.1</v>
      </c>
      <c r="M84">
        <v>36.5</v>
      </c>
      <c r="N84">
        <v>36.35</v>
      </c>
      <c r="O84">
        <v>36.15</v>
      </c>
      <c r="P84">
        <v>37.1</v>
      </c>
      <c r="Q84">
        <v>36.6</v>
      </c>
      <c r="R84">
        <v>36.6</v>
      </c>
      <c r="S84">
        <v>38.75</v>
      </c>
      <c r="T84">
        <v>39.549999999999997</v>
      </c>
      <c r="U84">
        <v>39.65</v>
      </c>
      <c r="V84">
        <v>39.1</v>
      </c>
      <c r="W84">
        <v>39.450000000000003</v>
      </c>
      <c r="X84">
        <v>40</v>
      </c>
      <c r="Y84">
        <v>39.35</v>
      </c>
      <c r="Z84">
        <v>39</v>
      </c>
      <c r="AA84">
        <v>39.35</v>
      </c>
      <c r="AB84">
        <v>38.25</v>
      </c>
      <c r="AC84">
        <f t="shared" si="23"/>
        <v>6.1026352288488295E-2</v>
      </c>
      <c r="AD84">
        <f t="shared" si="36"/>
        <v>4.7945205479452052E-2</v>
      </c>
      <c r="AE84">
        <f t="shared" si="37"/>
        <v>5.5172413793103448E-2</v>
      </c>
      <c r="AF84">
        <f t="shared" si="38"/>
        <v>5.5172413793103448E-2</v>
      </c>
      <c r="AG84">
        <f t="shared" si="39"/>
        <v>5.9556786703601067E-2</v>
      </c>
      <c r="AH84">
        <f t="shared" si="40"/>
        <v>4.7945205479452052E-2</v>
      </c>
      <c r="AI84">
        <f t="shared" si="41"/>
        <v>5.2269601100412615E-2</v>
      </c>
      <c r="AJ84">
        <f t="shared" si="42"/>
        <v>5.8091286307053985E-2</v>
      </c>
      <c r="AK84">
        <f t="shared" si="24"/>
        <v>3.0997304582210203E-2</v>
      </c>
      <c r="AL84">
        <f t="shared" si="25"/>
        <v>4.5081967213114714E-2</v>
      </c>
      <c r="AM84">
        <f t="shared" si="26"/>
        <v>4.5081967213114714E-2</v>
      </c>
      <c r="AN84">
        <f t="shared" si="27"/>
        <v>-1.2903225806451613E-2</v>
      </c>
      <c r="AO84">
        <f t="shared" si="28"/>
        <v>-3.2869785082174391E-2</v>
      </c>
      <c r="AP84">
        <f t="shared" si="29"/>
        <v>-3.5308953341740196E-2</v>
      </c>
      <c r="AQ84">
        <f t="shared" si="30"/>
        <v>-2.1739130434782643E-2</v>
      </c>
      <c r="AR84">
        <f t="shared" si="31"/>
        <v>-3.0418250950570411E-2</v>
      </c>
      <c r="AS84">
        <f t="shared" si="32"/>
        <v>-4.3749999999999997E-2</v>
      </c>
      <c r="AT84">
        <f t="shared" si="33"/>
        <v>-2.7954256670902195E-2</v>
      </c>
      <c r="AU84">
        <f t="shared" si="34"/>
        <v>-1.9230769230769232E-2</v>
      </c>
      <c r="AV84">
        <f t="shared" si="35"/>
        <v>-2.7954256670902195E-2</v>
      </c>
    </row>
    <row r="85" spans="7:48" x14ac:dyDescent="0.25">
      <c r="G85" s="6">
        <f t="shared" si="22"/>
        <v>4.0517726505346026E-2</v>
      </c>
      <c r="H85">
        <v>17.77</v>
      </c>
      <c r="I85">
        <v>18.489999999999998</v>
      </c>
      <c r="J85">
        <v>18.04</v>
      </c>
      <c r="K85">
        <v>18.12</v>
      </c>
      <c r="L85">
        <v>18.3</v>
      </c>
      <c r="M85">
        <v>18.149999999999999</v>
      </c>
      <c r="N85">
        <v>18.11</v>
      </c>
      <c r="O85">
        <v>18.350000000000001</v>
      </c>
      <c r="P85">
        <v>18.73</v>
      </c>
      <c r="Q85">
        <v>18.489999999999998</v>
      </c>
      <c r="R85">
        <v>18.43</v>
      </c>
      <c r="S85">
        <v>18.45</v>
      </c>
      <c r="T85">
        <v>18.510000000000002</v>
      </c>
      <c r="U85">
        <v>18.350000000000001</v>
      </c>
      <c r="V85">
        <v>18.38</v>
      </c>
      <c r="W85">
        <v>18.32</v>
      </c>
      <c r="X85">
        <v>18.690000000000001</v>
      </c>
      <c r="Y85">
        <v>18.68</v>
      </c>
      <c r="Z85">
        <v>18.78</v>
      </c>
      <c r="AA85">
        <v>18.64</v>
      </c>
      <c r="AB85">
        <v>18.32</v>
      </c>
      <c r="AC85">
        <f t="shared" si="23"/>
        <v>3.0951041080472749E-2</v>
      </c>
      <c r="AD85">
        <f t="shared" si="36"/>
        <v>-9.1941590048673968E-3</v>
      </c>
      <c r="AE85">
        <f t="shared" si="37"/>
        <v>1.552106430155217E-2</v>
      </c>
      <c r="AF85">
        <f t="shared" si="38"/>
        <v>1.1037527593818946E-2</v>
      </c>
      <c r="AG85">
        <f t="shared" si="39"/>
        <v>1.0928961748633646E-3</v>
      </c>
      <c r="AH85">
        <f t="shared" si="40"/>
        <v>9.3663911845730981E-3</v>
      </c>
      <c r="AI85">
        <f t="shared" si="41"/>
        <v>1.1595803423522963E-2</v>
      </c>
      <c r="AJ85">
        <f t="shared" si="42"/>
        <v>-1.6348773841962472E-3</v>
      </c>
      <c r="AK85">
        <f t="shared" si="24"/>
        <v>-2.1890016017084898E-2</v>
      </c>
      <c r="AL85">
        <f t="shared" si="25"/>
        <v>-9.1941590048673968E-3</v>
      </c>
      <c r="AM85">
        <f t="shared" si="26"/>
        <v>-5.9685295713510274E-3</v>
      </c>
      <c r="AN85">
        <f t="shared" si="27"/>
        <v>-7.0460704607045533E-3</v>
      </c>
      <c r="AO85">
        <f t="shared" si="28"/>
        <v>-1.0264721772015196E-2</v>
      </c>
      <c r="AP85">
        <f t="shared" si="29"/>
        <v>-1.6348773841962472E-3</v>
      </c>
      <c r="AQ85">
        <f t="shared" si="30"/>
        <v>-3.2644178454841527E-3</v>
      </c>
      <c r="AR85">
        <f t="shared" si="31"/>
        <v>0</v>
      </c>
      <c r="AS85">
        <f t="shared" si="32"/>
        <v>-1.9796682718031085E-2</v>
      </c>
      <c r="AT85">
        <f t="shared" si="33"/>
        <v>-1.9271948608137014E-2</v>
      </c>
      <c r="AU85">
        <f t="shared" si="34"/>
        <v>-2.449414270500537E-2</v>
      </c>
      <c r="AV85">
        <f t="shared" si="35"/>
        <v>-1.7167381974248941E-2</v>
      </c>
    </row>
    <row r="86" spans="7:48" x14ac:dyDescent="0.25">
      <c r="G86" s="6">
        <f t="shared" si="22"/>
        <v>7.0211980205332716E-2</v>
      </c>
      <c r="H86">
        <v>6.7694999999999999</v>
      </c>
      <c r="I86">
        <v>7.2447999999999997</v>
      </c>
      <c r="J86">
        <v>7.4142999999999999</v>
      </c>
      <c r="K86">
        <v>7.8674999999999997</v>
      </c>
      <c r="L86">
        <v>7.7175000000000002</v>
      </c>
      <c r="M86">
        <v>7.3517999999999999</v>
      </c>
      <c r="N86">
        <v>6.8319999999999999</v>
      </c>
      <c r="O86">
        <v>6.5513000000000003</v>
      </c>
      <c r="P86">
        <v>6.6912000000000003</v>
      </c>
      <c r="Q86">
        <v>6.3150000000000004</v>
      </c>
      <c r="R86">
        <v>6.7518000000000002</v>
      </c>
      <c r="S86">
        <v>6.9108000000000001</v>
      </c>
      <c r="T86">
        <v>6.6473000000000004</v>
      </c>
      <c r="U86">
        <v>7.1128</v>
      </c>
      <c r="V86">
        <v>6.8323</v>
      </c>
      <c r="W86">
        <v>6.6509999999999998</v>
      </c>
      <c r="X86">
        <v>6.1360000000000001</v>
      </c>
      <c r="Y86">
        <v>6.5270000000000001</v>
      </c>
      <c r="Z86">
        <v>6.1616999999999997</v>
      </c>
      <c r="AA86">
        <v>5.4077999999999999</v>
      </c>
      <c r="AB86">
        <v>6.0209999999999999</v>
      </c>
      <c r="AC86">
        <f t="shared" si="23"/>
        <v>-0.11056946598714823</v>
      </c>
      <c r="AD86">
        <f t="shared" si="36"/>
        <v>-0.16892115724381623</v>
      </c>
      <c r="AE86">
        <f t="shared" si="37"/>
        <v>-0.18792063984462457</v>
      </c>
      <c r="AF86">
        <f t="shared" si="38"/>
        <v>-0.23469971401334602</v>
      </c>
      <c r="AG86">
        <f t="shared" si="39"/>
        <v>-0.21982507288629741</v>
      </c>
      <c r="AH86">
        <f t="shared" si="40"/>
        <v>-0.18101689382192115</v>
      </c>
      <c r="AI86">
        <f t="shared" si="41"/>
        <v>-0.11870608899297423</v>
      </c>
      <c r="AJ86">
        <f t="shared" si="42"/>
        <v>-8.0945766489093823E-2</v>
      </c>
      <c r="AK86">
        <f t="shared" si="24"/>
        <v>-0.10016140602582502</v>
      </c>
      <c r="AL86">
        <f t="shared" si="25"/>
        <v>-4.655581947743475E-2</v>
      </c>
      <c r="AM86">
        <f t="shared" si="26"/>
        <v>-0.10823780325246606</v>
      </c>
      <c r="AN86">
        <f t="shared" si="27"/>
        <v>-0.12875499218614345</v>
      </c>
      <c r="AO86">
        <f t="shared" si="28"/>
        <v>-9.4218705339009889E-2</v>
      </c>
      <c r="AP86">
        <f t="shared" si="29"/>
        <v>-0.15349791924417952</v>
      </c>
      <c r="AQ86">
        <f t="shared" si="30"/>
        <v>-0.11874478579687663</v>
      </c>
      <c r="AR86">
        <f t="shared" si="31"/>
        <v>-9.472259810554802E-2</v>
      </c>
      <c r="AS86">
        <f t="shared" si="32"/>
        <v>-1.8741851368970046E-2</v>
      </c>
      <c r="AT86">
        <f t="shared" si="33"/>
        <v>-7.7524130534702043E-2</v>
      </c>
      <c r="AU86">
        <f t="shared" si="34"/>
        <v>-2.2834607332392006E-2</v>
      </c>
      <c r="AV86">
        <f t="shared" si="35"/>
        <v>0.11339176744702097</v>
      </c>
    </row>
    <row r="87" spans="7:48" x14ac:dyDescent="0.25">
      <c r="G87" s="6">
        <f t="shared" si="22"/>
        <v>0.12360649325249372</v>
      </c>
      <c r="H87">
        <v>0.51129999999999998</v>
      </c>
      <c r="I87">
        <v>0.57450000000000001</v>
      </c>
      <c r="J87">
        <v>0.59450000000000003</v>
      </c>
      <c r="K87">
        <v>0.59150000000000003</v>
      </c>
      <c r="L87">
        <v>0.59299999999999997</v>
      </c>
      <c r="M87">
        <v>0.58799999999999997</v>
      </c>
      <c r="N87">
        <v>0.58850000000000002</v>
      </c>
      <c r="O87">
        <v>0.58479999999999999</v>
      </c>
      <c r="P87">
        <v>0.57699999999999996</v>
      </c>
      <c r="Q87">
        <v>0.57479999999999998</v>
      </c>
      <c r="R87">
        <v>0.55400000000000005</v>
      </c>
      <c r="S87">
        <v>0.53669999999999995</v>
      </c>
      <c r="T87">
        <v>0.51780000000000004</v>
      </c>
      <c r="U87">
        <v>0.50700000000000001</v>
      </c>
      <c r="V87">
        <v>0.54530000000000001</v>
      </c>
      <c r="W87">
        <v>0.56579999999999997</v>
      </c>
      <c r="X87">
        <v>0.56830000000000003</v>
      </c>
      <c r="Y87">
        <v>0.56200000000000006</v>
      </c>
      <c r="Z87">
        <v>0.53900000000000003</v>
      </c>
      <c r="AA87">
        <v>0.55530000000000002</v>
      </c>
      <c r="AB87">
        <v>0.55679999999999996</v>
      </c>
      <c r="AC87">
        <f t="shared" si="23"/>
        <v>8.8988851946019923E-2</v>
      </c>
      <c r="AD87">
        <f t="shared" si="36"/>
        <v>-3.0809399477806872E-2</v>
      </c>
      <c r="AE87">
        <f t="shared" si="37"/>
        <v>-6.3414634146341575E-2</v>
      </c>
      <c r="AF87">
        <f t="shared" si="38"/>
        <v>-5.8664412510566463E-2</v>
      </c>
      <c r="AG87">
        <f t="shared" si="39"/>
        <v>-6.1045531197301876E-2</v>
      </c>
      <c r="AH87">
        <f t="shared" si="40"/>
        <v>-5.306122448979593E-2</v>
      </c>
      <c r="AI87">
        <f t="shared" si="41"/>
        <v>-5.3865760407816585E-2</v>
      </c>
      <c r="AJ87">
        <f t="shared" si="42"/>
        <v>-4.7879616963064336E-2</v>
      </c>
      <c r="AK87">
        <f t="shared" si="24"/>
        <v>-3.5008665511265157E-2</v>
      </c>
      <c r="AL87">
        <f t="shared" si="25"/>
        <v>-3.1315240083507334E-2</v>
      </c>
      <c r="AM87">
        <f t="shared" si="26"/>
        <v>5.0541516245485802E-3</v>
      </c>
      <c r="AN87">
        <f t="shared" si="27"/>
        <v>3.7451089994410304E-2</v>
      </c>
      <c r="AO87">
        <f t="shared" si="28"/>
        <v>7.531865585168003E-2</v>
      </c>
      <c r="AP87">
        <f t="shared" si="29"/>
        <v>9.8224852071005828E-2</v>
      </c>
      <c r="AQ87">
        <f t="shared" si="30"/>
        <v>2.1089308637447193E-2</v>
      </c>
      <c r="AR87">
        <f t="shared" si="31"/>
        <v>-1.590668080593851E-2</v>
      </c>
      <c r="AS87">
        <f t="shared" si="32"/>
        <v>-2.0235790955481375E-2</v>
      </c>
      <c r="AT87">
        <f t="shared" si="33"/>
        <v>-9.2526690391460734E-3</v>
      </c>
      <c r="AU87">
        <f t="shared" si="34"/>
        <v>3.3024118738404315E-2</v>
      </c>
      <c r="AV87">
        <f t="shared" si="35"/>
        <v>2.7012425715828305E-3</v>
      </c>
    </row>
    <row r="88" spans="7:48" x14ac:dyDescent="0.25">
      <c r="G88" s="6">
        <f t="shared" si="22"/>
        <v>6.8246587670616208E-3</v>
      </c>
      <c r="H88">
        <v>133.34</v>
      </c>
      <c r="I88">
        <v>134.25</v>
      </c>
      <c r="J88">
        <v>130.52000000000001</v>
      </c>
      <c r="K88">
        <v>126.31</v>
      </c>
      <c r="L88">
        <v>128.04</v>
      </c>
      <c r="M88">
        <v>125.49</v>
      </c>
      <c r="N88">
        <v>124.42</v>
      </c>
      <c r="O88">
        <v>120.65</v>
      </c>
      <c r="P88">
        <v>123.4</v>
      </c>
      <c r="Q88">
        <v>126.47</v>
      </c>
      <c r="R88">
        <v>132.44</v>
      </c>
      <c r="S88">
        <v>132.52000000000001</v>
      </c>
      <c r="T88">
        <v>128.69999999999999</v>
      </c>
      <c r="U88">
        <v>129.65</v>
      </c>
      <c r="V88">
        <v>130.69999999999999</v>
      </c>
      <c r="W88">
        <v>132.41999999999999</v>
      </c>
      <c r="X88">
        <v>132.81</v>
      </c>
      <c r="Y88">
        <v>132.21</v>
      </c>
      <c r="Z88">
        <v>131.24</v>
      </c>
      <c r="AA88">
        <v>133.13</v>
      </c>
      <c r="AB88">
        <v>131.47</v>
      </c>
      <c r="AC88">
        <f t="shared" si="23"/>
        <v>-1.4024298785060781E-2</v>
      </c>
      <c r="AD88">
        <f t="shared" si="36"/>
        <v>-2.0707635009310995E-2</v>
      </c>
      <c r="AE88">
        <f t="shared" si="37"/>
        <v>7.2785779957093817E-3</v>
      </c>
      <c r="AF88">
        <f t="shared" si="38"/>
        <v>4.0851872377483937E-2</v>
      </c>
      <c r="AG88">
        <f t="shared" si="39"/>
        <v>2.6788503592627359E-2</v>
      </c>
      <c r="AH88">
        <f t="shared" si="40"/>
        <v>4.7653199458124185E-2</v>
      </c>
      <c r="AI88">
        <f t="shared" si="41"/>
        <v>5.6662915929914778E-2</v>
      </c>
      <c r="AJ88">
        <f t="shared" si="42"/>
        <v>8.9680895151263929E-2</v>
      </c>
      <c r="AK88">
        <f t="shared" si="24"/>
        <v>6.5397082658022632E-2</v>
      </c>
      <c r="AL88">
        <f t="shared" si="25"/>
        <v>3.9535067604965606E-2</v>
      </c>
      <c r="AM88">
        <f t="shared" si="26"/>
        <v>-7.3240712775596408E-3</v>
      </c>
      <c r="AN88">
        <f t="shared" si="27"/>
        <v>-7.9233323271959803E-3</v>
      </c>
      <c r="AO88">
        <f t="shared" si="28"/>
        <v>2.1522921522921606E-2</v>
      </c>
      <c r="AP88">
        <f t="shared" si="29"/>
        <v>1.4037794060933228E-2</v>
      </c>
      <c r="AQ88">
        <f t="shared" si="30"/>
        <v>5.8913542463658016E-3</v>
      </c>
      <c r="AR88">
        <f t="shared" si="31"/>
        <v>-7.1741428787191414E-3</v>
      </c>
      <c r="AS88">
        <f t="shared" si="32"/>
        <v>-1.0089601686620009E-2</v>
      </c>
      <c r="AT88">
        <f t="shared" si="33"/>
        <v>-5.5971560396339843E-3</v>
      </c>
      <c r="AU88">
        <f t="shared" si="34"/>
        <v>1.75251447729343E-3</v>
      </c>
      <c r="AV88">
        <f t="shared" si="35"/>
        <v>-1.2469015248253562E-2</v>
      </c>
    </row>
    <row r="89" spans="7:48" x14ac:dyDescent="0.25">
      <c r="G89" s="6">
        <f t="shared" si="22"/>
        <v>1.7614710431345691E-2</v>
      </c>
      <c r="H89">
        <v>116.38</v>
      </c>
      <c r="I89">
        <v>118.43</v>
      </c>
      <c r="J89">
        <v>117.17</v>
      </c>
      <c r="K89">
        <v>117.21</v>
      </c>
      <c r="L89">
        <v>116.7</v>
      </c>
      <c r="M89">
        <v>117.83</v>
      </c>
      <c r="N89">
        <v>116.29</v>
      </c>
      <c r="O89">
        <v>117.46</v>
      </c>
      <c r="P89">
        <v>117.47</v>
      </c>
      <c r="Q89">
        <v>115.86</v>
      </c>
      <c r="R89">
        <v>113.93</v>
      </c>
      <c r="S89">
        <v>112.56</v>
      </c>
      <c r="T89">
        <v>112.15</v>
      </c>
      <c r="U89">
        <v>112.6</v>
      </c>
      <c r="V89">
        <v>107.11</v>
      </c>
      <c r="W89">
        <v>109.04</v>
      </c>
      <c r="X89">
        <v>110.29</v>
      </c>
      <c r="Y89">
        <v>109.21</v>
      </c>
      <c r="Z89">
        <v>106.79</v>
      </c>
      <c r="AA89">
        <v>104.73</v>
      </c>
      <c r="AB89">
        <v>107</v>
      </c>
      <c r="AC89">
        <f t="shared" si="23"/>
        <v>-8.0598040900498338E-2</v>
      </c>
      <c r="AD89">
        <f t="shared" si="36"/>
        <v>-9.6512707928734329E-2</v>
      </c>
      <c r="AE89">
        <f t="shared" si="37"/>
        <v>-8.6796961679610832E-2</v>
      </c>
      <c r="AF89">
        <f t="shared" si="38"/>
        <v>-8.7108608480505029E-2</v>
      </c>
      <c r="AG89">
        <f t="shared" si="39"/>
        <v>-8.3119108826049726E-2</v>
      </c>
      <c r="AH89">
        <f t="shared" si="40"/>
        <v>-9.1912076720699301E-2</v>
      </c>
      <c r="AI89">
        <f t="shared" si="41"/>
        <v>-7.9886490669877075E-2</v>
      </c>
      <c r="AJ89">
        <f t="shared" si="42"/>
        <v>-8.9051592031329771E-2</v>
      </c>
      <c r="AK89">
        <f t="shared" si="24"/>
        <v>-8.9129139354728854E-2</v>
      </c>
      <c r="AL89">
        <f t="shared" si="25"/>
        <v>-7.647160365958916E-2</v>
      </c>
      <c r="AM89">
        <f t="shared" si="26"/>
        <v>-6.0826823488106786E-2</v>
      </c>
      <c r="AN89">
        <f t="shared" si="27"/>
        <v>-4.9395877754086728E-2</v>
      </c>
      <c r="AO89">
        <f t="shared" si="28"/>
        <v>-4.5920641997325061E-2</v>
      </c>
      <c r="AP89">
        <f t="shared" si="29"/>
        <v>-4.9733570159857854E-2</v>
      </c>
      <c r="AQ89">
        <f t="shared" si="30"/>
        <v>-1.0269816076930206E-3</v>
      </c>
      <c r="AR89">
        <f t="shared" si="31"/>
        <v>-1.8708730741012529E-2</v>
      </c>
      <c r="AS89">
        <f t="shared" si="32"/>
        <v>-2.9830447003354847E-2</v>
      </c>
      <c r="AT89">
        <f t="shared" si="33"/>
        <v>-2.0236242102371522E-2</v>
      </c>
      <c r="AU89">
        <f t="shared" si="34"/>
        <v>1.9664762618222093E-3</v>
      </c>
      <c r="AV89">
        <f t="shared" si="35"/>
        <v>2.1674782774754091E-2</v>
      </c>
    </row>
    <row r="90" spans="7:48" x14ac:dyDescent="0.25">
      <c r="G90" s="6">
        <f t="shared" si="22"/>
        <v>1.9460300985988582E-2</v>
      </c>
      <c r="H90">
        <v>77.08</v>
      </c>
      <c r="I90">
        <v>78.58</v>
      </c>
      <c r="J90">
        <v>79.260000000000005</v>
      </c>
      <c r="K90">
        <v>78.03</v>
      </c>
      <c r="L90">
        <v>77.900000000000006</v>
      </c>
      <c r="M90">
        <v>75.540000000000006</v>
      </c>
      <c r="N90">
        <v>76.27</v>
      </c>
      <c r="O90">
        <v>75.89</v>
      </c>
      <c r="P90">
        <v>76.5</v>
      </c>
      <c r="Q90">
        <v>76.22</v>
      </c>
      <c r="R90">
        <v>76.180000000000007</v>
      </c>
      <c r="S90">
        <v>75.95</v>
      </c>
      <c r="T90">
        <v>75.3</v>
      </c>
      <c r="U90">
        <v>75.16</v>
      </c>
      <c r="V90">
        <v>75.52</v>
      </c>
      <c r="W90">
        <v>75.64</v>
      </c>
      <c r="X90">
        <v>75.67</v>
      </c>
      <c r="Y90">
        <v>76.25</v>
      </c>
      <c r="Z90">
        <v>76.44</v>
      </c>
      <c r="AA90">
        <v>77.08</v>
      </c>
      <c r="AB90">
        <v>77.23</v>
      </c>
      <c r="AC90">
        <f t="shared" si="23"/>
        <v>1.946030098598932E-3</v>
      </c>
      <c r="AD90">
        <f t="shared" si="36"/>
        <v>-1.7179944006108352E-2</v>
      </c>
      <c r="AE90">
        <f t="shared" si="37"/>
        <v>-2.5611910169063855E-2</v>
      </c>
      <c r="AF90">
        <f t="shared" si="38"/>
        <v>-1.0252466999871807E-2</v>
      </c>
      <c r="AG90">
        <f t="shared" si="39"/>
        <v>-8.6007702182285192E-3</v>
      </c>
      <c r="AH90">
        <f t="shared" si="40"/>
        <v>2.2372253110934572E-2</v>
      </c>
      <c r="AI90">
        <f t="shared" si="41"/>
        <v>1.2586862462305073E-2</v>
      </c>
      <c r="AJ90">
        <f t="shared" si="42"/>
        <v>1.7657135327447667E-2</v>
      </c>
      <c r="AK90">
        <f t="shared" si="24"/>
        <v>9.5424836601307704E-3</v>
      </c>
      <c r="AL90">
        <f t="shared" si="25"/>
        <v>1.3251115192862832E-2</v>
      </c>
      <c r="AM90">
        <f t="shared" si="26"/>
        <v>1.378314518246255E-2</v>
      </c>
      <c r="AN90">
        <f t="shared" si="27"/>
        <v>1.6853192890059265E-2</v>
      </c>
      <c r="AO90">
        <f t="shared" si="28"/>
        <v>2.563081009296158E-2</v>
      </c>
      <c r="AP90">
        <f t="shared" si="29"/>
        <v>2.7541245343267795E-2</v>
      </c>
      <c r="AQ90">
        <f t="shared" si="30"/>
        <v>2.2643008474576377E-2</v>
      </c>
      <c r="AR90">
        <f t="shared" si="31"/>
        <v>2.1020624008461178E-2</v>
      </c>
      <c r="AS90">
        <f t="shared" si="32"/>
        <v>2.0615831901678369E-2</v>
      </c>
      <c r="AT90">
        <f t="shared" si="33"/>
        <v>1.2852459016393494E-2</v>
      </c>
      <c r="AU90">
        <f t="shared" si="34"/>
        <v>1.0334903192046132E-2</v>
      </c>
      <c r="AV90">
        <f t="shared" si="35"/>
        <v>1.946030098598932E-3</v>
      </c>
    </row>
    <row r="91" spans="7:48" x14ac:dyDescent="0.25">
      <c r="G91" s="6">
        <f t="shared" si="22"/>
        <v>6.0025273799494606E-2</v>
      </c>
      <c r="H91">
        <v>142.44</v>
      </c>
      <c r="I91">
        <v>150.99</v>
      </c>
      <c r="J91">
        <v>149.80000000000001</v>
      </c>
      <c r="K91">
        <v>148.86000000000001</v>
      </c>
      <c r="L91">
        <v>147.94999999999999</v>
      </c>
      <c r="M91">
        <v>148.22</v>
      </c>
      <c r="N91">
        <v>146.83000000000001</v>
      </c>
      <c r="O91">
        <v>146.28</v>
      </c>
      <c r="P91">
        <v>146.91999999999999</v>
      </c>
      <c r="Q91">
        <v>145.87</v>
      </c>
      <c r="R91">
        <v>146.68</v>
      </c>
      <c r="S91">
        <v>147.15</v>
      </c>
      <c r="T91">
        <v>148.63999999999999</v>
      </c>
      <c r="U91">
        <v>148.13</v>
      </c>
      <c r="V91">
        <v>144.41</v>
      </c>
      <c r="W91">
        <v>142.18</v>
      </c>
      <c r="X91">
        <v>140.61000000000001</v>
      </c>
      <c r="Y91">
        <v>142.09</v>
      </c>
      <c r="Z91">
        <v>144.13999999999999</v>
      </c>
      <c r="AA91">
        <v>144.46</v>
      </c>
      <c r="AB91">
        <v>143.87</v>
      </c>
      <c r="AC91">
        <f t="shared" si="23"/>
        <v>1.0039314799213751E-2</v>
      </c>
      <c r="AD91">
        <f t="shared" si="36"/>
        <v>-4.7155440757666096E-2</v>
      </c>
      <c r="AE91">
        <f t="shared" si="37"/>
        <v>-3.9586114819759724E-2</v>
      </c>
      <c r="AF91">
        <f t="shared" si="38"/>
        <v>-3.3521429531103111E-2</v>
      </c>
      <c r="AG91">
        <f t="shared" si="39"/>
        <v>-2.7576884082460184E-2</v>
      </c>
      <c r="AH91">
        <f t="shared" si="40"/>
        <v>-2.9348266090945853E-2</v>
      </c>
      <c r="AI91">
        <f t="shared" si="41"/>
        <v>-2.0159367976571599E-2</v>
      </c>
      <c r="AJ91">
        <f t="shared" si="42"/>
        <v>-1.647525293956793E-2</v>
      </c>
      <c r="AK91">
        <f t="shared" si="24"/>
        <v>-2.0759597059624171E-2</v>
      </c>
      <c r="AL91">
        <f t="shared" si="25"/>
        <v>-1.3710838417769246E-2</v>
      </c>
      <c r="AM91">
        <f t="shared" si="26"/>
        <v>-1.9157349331878935E-2</v>
      </c>
      <c r="AN91">
        <f t="shared" si="27"/>
        <v>-2.2290180088345234E-2</v>
      </c>
      <c r="AO91">
        <f t="shared" si="28"/>
        <v>-3.2090958019375553E-2</v>
      </c>
      <c r="AP91">
        <f t="shared" si="29"/>
        <v>-2.8758522919057523E-2</v>
      </c>
      <c r="AQ91">
        <f t="shared" si="30"/>
        <v>-3.7393532303856523E-3</v>
      </c>
      <c r="AR91">
        <f t="shared" si="31"/>
        <v>1.1886341257560822E-2</v>
      </c>
      <c r="AS91">
        <f t="shared" si="32"/>
        <v>2.3184695256382837E-2</v>
      </c>
      <c r="AT91">
        <f t="shared" si="33"/>
        <v>1.2527271447674017E-2</v>
      </c>
      <c r="AU91">
        <f t="shared" si="34"/>
        <v>-1.8731788538919234E-3</v>
      </c>
      <c r="AV91">
        <f t="shared" si="35"/>
        <v>-4.0841755503253727E-3</v>
      </c>
    </row>
    <row r="92" spans="7:48" x14ac:dyDescent="0.25">
      <c r="G92" s="6">
        <f t="shared" si="22"/>
        <v>4.4738961704620446E-2</v>
      </c>
      <c r="H92">
        <v>136.57</v>
      </c>
      <c r="I92">
        <v>142.68</v>
      </c>
      <c r="J92">
        <v>138.80000000000001</v>
      </c>
      <c r="K92">
        <v>137.43</v>
      </c>
      <c r="L92">
        <v>134.12</v>
      </c>
      <c r="M92">
        <v>134.65</v>
      </c>
      <c r="N92">
        <v>136</v>
      </c>
      <c r="O92">
        <v>137.85</v>
      </c>
      <c r="P92">
        <v>128.94</v>
      </c>
      <c r="Q92">
        <v>128.37</v>
      </c>
      <c r="R92">
        <v>124.62</v>
      </c>
      <c r="S92">
        <v>127.11</v>
      </c>
      <c r="T92">
        <v>130.15</v>
      </c>
      <c r="U92">
        <v>129.80000000000001</v>
      </c>
      <c r="V92">
        <v>128.91</v>
      </c>
      <c r="W92">
        <v>130.66</v>
      </c>
      <c r="X92">
        <v>132.63999999999999</v>
      </c>
      <c r="Y92">
        <v>131.46</v>
      </c>
      <c r="Z92">
        <v>132.91</v>
      </c>
      <c r="AA92">
        <v>133.75</v>
      </c>
      <c r="AB92">
        <v>133.09</v>
      </c>
      <c r="AC92">
        <f t="shared" si="23"/>
        <v>-2.5481438090356519E-2</v>
      </c>
      <c r="AD92">
        <f t="shared" si="36"/>
        <v>-6.7213344547238596E-2</v>
      </c>
      <c r="AE92">
        <f t="shared" si="37"/>
        <v>-4.1138328530259421E-2</v>
      </c>
      <c r="AF92">
        <f t="shared" si="38"/>
        <v>-3.1579713308593486E-2</v>
      </c>
      <c r="AG92">
        <f t="shared" si="39"/>
        <v>-7.6796898300029908E-3</v>
      </c>
      <c r="AH92">
        <f t="shared" si="40"/>
        <v>-1.1585592276271832E-2</v>
      </c>
      <c r="AI92">
        <f t="shared" si="41"/>
        <v>-2.1397058823529387E-2</v>
      </c>
      <c r="AJ92">
        <f t="shared" si="42"/>
        <v>-3.4530286543344148E-2</v>
      </c>
      <c r="AK92">
        <f t="shared" si="24"/>
        <v>3.2185512641538745E-2</v>
      </c>
      <c r="AL92">
        <f t="shared" si="25"/>
        <v>3.6768715431954493E-2</v>
      </c>
      <c r="AM92">
        <f t="shared" si="26"/>
        <v>6.7966618520301711E-2</v>
      </c>
      <c r="AN92">
        <f t="shared" si="27"/>
        <v>4.7045865785540118E-2</v>
      </c>
      <c r="AO92">
        <f t="shared" si="28"/>
        <v>2.2589320015366867E-2</v>
      </c>
      <c r="AP92">
        <f t="shared" si="29"/>
        <v>2.5346687211093927E-2</v>
      </c>
      <c r="AQ92">
        <f t="shared" si="30"/>
        <v>3.242572337289587E-2</v>
      </c>
      <c r="AR92">
        <f t="shared" si="31"/>
        <v>1.8597887647328996E-2</v>
      </c>
      <c r="AS92">
        <f t="shared" si="32"/>
        <v>3.3926417370326984E-3</v>
      </c>
      <c r="AT92">
        <f t="shared" si="33"/>
        <v>1.2399208884831852E-2</v>
      </c>
      <c r="AU92">
        <f t="shared" si="34"/>
        <v>1.3542999021895028E-3</v>
      </c>
      <c r="AV92">
        <f t="shared" si="35"/>
        <v>-4.9345794392523113E-3</v>
      </c>
    </row>
    <row r="93" spans="7:48" x14ac:dyDescent="0.25">
      <c r="G93" s="6">
        <f t="shared" si="22"/>
        <v>6.3216353538934289E-2</v>
      </c>
      <c r="H93">
        <v>84.63</v>
      </c>
      <c r="I93">
        <v>89.98</v>
      </c>
      <c r="J93">
        <v>94.03</v>
      </c>
      <c r="K93">
        <v>91.84</v>
      </c>
      <c r="L93">
        <v>90.97</v>
      </c>
      <c r="M93">
        <v>90.47</v>
      </c>
      <c r="N93">
        <v>90.48</v>
      </c>
      <c r="O93">
        <v>90.81</v>
      </c>
      <c r="P93">
        <v>90.48</v>
      </c>
      <c r="Q93">
        <v>87.96</v>
      </c>
      <c r="R93">
        <v>85.62</v>
      </c>
      <c r="S93">
        <v>85.11</v>
      </c>
      <c r="T93">
        <v>84.89</v>
      </c>
      <c r="U93">
        <v>85.29</v>
      </c>
      <c r="V93">
        <v>84.63</v>
      </c>
      <c r="W93">
        <v>84.8</v>
      </c>
      <c r="X93">
        <v>83.55</v>
      </c>
      <c r="Y93">
        <v>82.45</v>
      </c>
      <c r="Z93">
        <v>80.58</v>
      </c>
      <c r="AA93">
        <v>82.08</v>
      </c>
      <c r="AB93">
        <v>82.584999999999994</v>
      </c>
      <c r="AC93">
        <f t="shared" si="23"/>
        <v>-2.4164008034975797E-2</v>
      </c>
      <c r="AD93">
        <f t="shared" si="36"/>
        <v>-8.2184929984441102E-2</v>
      </c>
      <c r="AE93">
        <f t="shared" si="37"/>
        <v>-0.12171647346591521</v>
      </c>
      <c r="AF93">
        <f t="shared" si="38"/>
        <v>-0.10077308362369349</v>
      </c>
      <c r="AG93">
        <f t="shared" si="39"/>
        <v>-9.2173243926569254E-2</v>
      </c>
      <c r="AH93">
        <f t="shared" si="40"/>
        <v>-8.7155963302752354E-2</v>
      </c>
      <c r="AI93">
        <f t="shared" si="41"/>
        <v>-8.7256852343059355E-2</v>
      </c>
      <c r="AJ93">
        <f t="shared" si="42"/>
        <v>-9.057372536064319E-2</v>
      </c>
      <c r="AK93">
        <f t="shared" si="24"/>
        <v>-8.7256852343059355E-2</v>
      </c>
      <c r="AL93">
        <f t="shared" si="25"/>
        <v>-6.1107321509777178E-2</v>
      </c>
      <c r="AM93">
        <f t="shared" si="26"/>
        <v>-3.5447325391263849E-2</v>
      </c>
      <c r="AN93">
        <f t="shared" si="27"/>
        <v>-2.9667489131711969E-2</v>
      </c>
      <c r="AO93">
        <f t="shared" si="28"/>
        <v>-2.7152785958299057E-2</v>
      </c>
      <c r="AP93">
        <f t="shared" si="29"/>
        <v>-3.1715324188064394E-2</v>
      </c>
      <c r="AQ93">
        <f t="shared" si="30"/>
        <v>-2.4164008034975797E-2</v>
      </c>
      <c r="AR93">
        <f t="shared" si="31"/>
        <v>-2.6120283018867967E-2</v>
      </c>
      <c r="AS93">
        <f t="shared" si="32"/>
        <v>-1.1549970077797768E-2</v>
      </c>
      <c r="AT93">
        <f t="shared" si="33"/>
        <v>1.6373559733170516E-3</v>
      </c>
      <c r="AU93">
        <f t="shared" si="34"/>
        <v>2.4882104740630375E-2</v>
      </c>
      <c r="AV93">
        <f t="shared" si="35"/>
        <v>6.1525341130603739E-3</v>
      </c>
    </row>
    <row r="94" spans="7:48" x14ac:dyDescent="0.25">
      <c r="G94" s="6">
        <f t="shared" si="22"/>
        <v>6.7599067599067683E-2</v>
      </c>
      <c r="H94">
        <v>12.87</v>
      </c>
      <c r="I94">
        <v>13.74</v>
      </c>
      <c r="J94">
        <v>13.25</v>
      </c>
      <c r="K94">
        <v>12.45</v>
      </c>
      <c r="L94">
        <v>11.57</v>
      </c>
      <c r="M94">
        <v>11.65</v>
      </c>
      <c r="N94">
        <v>11.6</v>
      </c>
      <c r="O94">
        <v>11.22</v>
      </c>
      <c r="P94">
        <v>11.31</v>
      </c>
      <c r="Q94">
        <v>11.68</v>
      </c>
      <c r="R94">
        <v>11.78</v>
      </c>
      <c r="S94">
        <v>12.2</v>
      </c>
      <c r="T94">
        <v>12.19</v>
      </c>
      <c r="U94">
        <v>11.82</v>
      </c>
      <c r="V94">
        <v>12.02</v>
      </c>
      <c r="W94">
        <v>11.72</v>
      </c>
      <c r="X94">
        <v>11.84</v>
      </c>
      <c r="Y94">
        <v>12.07</v>
      </c>
      <c r="Z94">
        <v>12.42</v>
      </c>
      <c r="AA94">
        <v>12.53</v>
      </c>
      <c r="AB94">
        <v>12.11</v>
      </c>
      <c r="AC94">
        <f t="shared" si="23"/>
        <v>-5.9052059052059042E-2</v>
      </c>
      <c r="AD94">
        <f t="shared" si="36"/>
        <v>-0.11863173216885013</v>
      </c>
      <c r="AE94">
        <f t="shared" si="37"/>
        <v>-8.6037735849056649E-2</v>
      </c>
      <c r="AF94">
        <f t="shared" si="38"/>
        <v>-2.7309236947791155E-2</v>
      </c>
      <c r="AG94">
        <f t="shared" si="39"/>
        <v>4.6672428694900528E-2</v>
      </c>
      <c r="AH94">
        <f t="shared" si="40"/>
        <v>3.9484978540772452E-2</v>
      </c>
      <c r="AI94">
        <f t="shared" si="41"/>
        <v>4.3965517241379294E-2</v>
      </c>
      <c r="AJ94">
        <f t="shared" si="42"/>
        <v>7.932263814616744E-2</v>
      </c>
      <c r="AK94">
        <f t="shared" si="24"/>
        <v>7.0733863837312019E-2</v>
      </c>
      <c r="AL94">
        <f t="shared" si="25"/>
        <v>3.6815068493150659E-2</v>
      </c>
      <c r="AM94">
        <f t="shared" si="26"/>
        <v>2.8013582342954167E-2</v>
      </c>
      <c r="AN94">
        <f t="shared" si="27"/>
        <v>-7.3770491803278578E-3</v>
      </c>
      <c r="AO94">
        <f t="shared" si="28"/>
        <v>-6.562756357670228E-3</v>
      </c>
      <c r="AP94">
        <f t="shared" si="29"/>
        <v>2.4534686971235124E-2</v>
      </c>
      <c r="AQ94">
        <f t="shared" si="30"/>
        <v>7.4875207986688733E-3</v>
      </c>
      <c r="AR94">
        <f t="shared" si="31"/>
        <v>3.3276450511945291E-2</v>
      </c>
      <c r="AS94">
        <f t="shared" si="32"/>
        <v>2.2804054054054019E-2</v>
      </c>
      <c r="AT94">
        <f t="shared" si="33"/>
        <v>3.3140016570007576E-3</v>
      </c>
      <c r="AU94">
        <f t="shared" si="34"/>
        <v>-2.495974235104674E-2</v>
      </c>
      <c r="AV94">
        <f t="shared" si="35"/>
        <v>-3.3519553072625698E-2</v>
      </c>
    </row>
    <row r="95" spans="7:48" x14ac:dyDescent="0.25">
      <c r="G95" s="6">
        <f t="shared" si="22"/>
        <v>4.6066619418851908E-2</v>
      </c>
      <c r="H95">
        <v>14.11</v>
      </c>
      <c r="I95">
        <v>14.76</v>
      </c>
      <c r="J95">
        <v>14.12</v>
      </c>
      <c r="K95">
        <v>13.95</v>
      </c>
      <c r="L95">
        <v>13.61</v>
      </c>
      <c r="M95">
        <v>13.71</v>
      </c>
      <c r="N95">
        <v>13.37</v>
      </c>
      <c r="O95">
        <v>13.24</v>
      </c>
      <c r="P95">
        <v>13.12</v>
      </c>
      <c r="Q95">
        <v>13.43</v>
      </c>
      <c r="R95">
        <v>13.11</v>
      </c>
      <c r="S95">
        <v>12.83</v>
      </c>
      <c r="T95">
        <v>12.12</v>
      </c>
      <c r="U95">
        <v>12.23</v>
      </c>
      <c r="V95">
        <v>12.76</v>
      </c>
      <c r="W95">
        <v>13.02</v>
      </c>
      <c r="X95">
        <v>12.63</v>
      </c>
      <c r="Y95">
        <v>12.34</v>
      </c>
      <c r="Z95">
        <v>12.37</v>
      </c>
      <c r="AA95">
        <v>12.05</v>
      </c>
      <c r="AB95">
        <v>12.17</v>
      </c>
      <c r="AC95">
        <f t="shared" si="23"/>
        <v>-0.13749114103472712</v>
      </c>
      <c r="AD95">
        <f t="shared" si="36"/>
        <v>-0.17547425474254741</v>
      </c>
      <c r="AE95">
        <f t="shared" si="37"/>
        <v>-0.13810198300283283</v>
      </c>
      <c r="AF95">
        <f t="shared" si="38"/>
        <v>-0.12759856630824368</v>
      </c>
      <c r="AG95">
        <f t="shared" si="39"/>
        <v>-0.10580455547391621</v>
      </c>
      <c r="AH95">
        <f t="shared" si="40"/>
        <v>-0.11232676878191107</v>
      </c>
      <c r="AI95">
        <f t="shared" si="41"/>
        <v>-8.9753178758414306E-2</v>
      </c>
      <c r="AJ95">
        <f t="shared" si="42"/>
        <v>-8.0815709969788541E-2</v>
      </c>
      <c r="AK95">
        <f t="shared" si="24"/>
        <v>-7.2408536585365807E-2</v>
      </c>
      <c r="AL95">
        <f t="shared" si="25"/>
        <v>-9.3819806403574069E-2</v>
      </c>
      <c r="AM95">
        <f t="shared" si="26"/>
        <v>-7.1700991609458392E-2</v>
      </c>
      <c r="AN95">
        <f t="shared" si="27"/>
        <v>-5.1441932969602505E-2</v>
      </c>
      <c r="AO95">
        <f t="shared" si="28"/>
        <v>4.125412541254184E-3</v>
      </c>
      <c r="AP95">
        <f t="shared" si="29"/>
        <v>-4.9059689288634906E-3</v>
      </c>
      <c r="AQ95">
        <f t="shared" si="30"/>
        <v>-4.6238244514106575E-2</v>
      </c>
      <c r="AR95">
        <f t="shared" si="31"/>
        <v>-6.5284178187403966E-2</v>
      </c>
      <c r="AS95">
        <f t="shared" si="32"/>
        <v>-3.642121931908162E-2</v>
      </c>
      <c r="AT95">
        <f t="shared" si="33"/>
        <v>-1.3776337115072928E-2</v>
      </c>
      <c r="AU95">
        <f t="shared" si="34"/>
        <v>-1.6168148746968414E-2</v>
      </c>
      <c r="AV95">
        <f t="shared" si="35"/>
        <v>9.9585062240663252E-3</v>
      </c>
    </row>
    <row r="96" spans="7:48" x14ac:dyDescent="0.25">
      <c r="G96" s="6">
        <f t="shared" si="22"/>
        <v>3.9188566159520696E-2</v>
      </c>
      <c r="H96">
        <v>65.069999999999993</v>
      </c>
      <c r="I96">
        <v>67.62</v>
      </c>
      <c r="J96">
        <v>66.94</v>
      </c>
      <c r="K96">
        <v>66.430000000000007</v>
      </c>
      <c r="L96">
        <v>65.87</v>
      </c>
      <c r="M96">
        <v>63.79</v>
      </c>
      <c r="N96">
        <v>62.27</v>
      </c>
      <c r="O96">
        <v>63.74</v>
      </c>
      <c r="P96">
        <v>64.05</v>
      </c>
      <c r="Q96">
        <v>63.76</v>
      </c>
      <c r="R96">
        <v>62.03</v>
      </c>
      <c r="S96">
        <v>63.07</v>
      </c>
      <c r="T96">
        <v>61.6</v>
      </c>
      <c r="U96">
        <v>61.89</v>
      </c>
      <c r="V96">
        <v>65.08</v>
      </c>
      <c r="W96">
        <v>61.46</v>
      </c>
      <c r="X96">
        <v>60.96</v>
      </c>
      <c r="Y96">
        <v>55.63</v>
      </c>
      <c r="Z96">
        <v>55.2</v>
      </c>
      <c r="AA96">
        <v>55.12</v>
      </c>
      <c r="AB96">
        <v>55</v>
      </c>
      <c r="AC96">
        <f t="shared" si="23"/>
        <v>-0.15475641616720445</v>
      </c>
      <c r="AD96">
        <f t="shared" si="36"/>
        <v>-0.186631174208814</v>
      </c>
      <c r="AE96">
        <f t="shared" si="37"/>
        <v>-0.1783686883776516</v>
      </c>
      <c r="AF96">
        <f t="shared" si="38"/>
        <v>-0.17206081589643241</v>
      </c>
      <c r="AG96">
        <f t="shared" si="39"/>
        <v>-0.16502201305601949</v>
      </c>
      <c r="AH96">
        <f t="shared" si="40"/>
        <v>-0.13779589277316193</v>
      </c>
      <c r="AI96">
        <f t="shared" si="41"/>
        <v>-0.11674963867030677</v>
      </c>
      <c r="AJ96">
        <f t="shared" si="42"/>
        <v>-0.13711954816441799</v>
      </c>
      <c r="AK96">
        <f t="shared" si="24"/>
        <v>-0.14129586260733798</v>
      </c>
      <c r="AL96">
        <f t="shared" si="25"/>
        <v>-0.1373902132998745</v>
      </c>
      <c r="AM96">
        <f t="shared" si="26"/>
        <v>-0.11333225858455588</v>
      </c>
      <c r="AN96">
        <f t="shared" si="27"/>
        <v>-0.12795306801966069</v>
      </c>
      <c r="AO96">
        <f t="shared" si="28"/>
        <v>-0.10714285714285716</v>
      </c>
      <c r="AP96">
        <f t="shared" si="29"/>
        <v>-0.11132654709969302</v>
      </c>
      <c r="AQ96">
        <f t="shared" si="30"/>
        <v>-0.15488629379225566</v>
      </c>
      <c r="AR96">
        <f t="shared" si="31"/>
        <v>-0.10510901399284088</v>
      </c>
      <c r="AS96">
        <f t="shared" si="32"/>
        <v>-9.7769028871391092E-2</v>
      </c>
      <c r="AT96">
        <f t="shared" si="33"/>
        <v>-1.1324824734855339E-2</v>
      </c>
      <c r="AU96">
        <f t="shared" si="34"/>
        <v>-3.6231884057971527E-3</v>
      </c>
      <c r="AV96">
        <f t="shared" si="35"/>
        <v>-2.1770682148040173E-3</v>
      </c>
    </row>
    <row r="97" spans="7:48" x14ac:dyDescent="0.25">
      <c r="G97" s="6">
        <f t="shared" si="22"/>
        <v>6.3781890945473381E-3</v>
      </c>
      <c r="H97">
        <v>159.91999999999999</v>
      </c>
      <c r="I97">
        <v>160.94</v>
      </c>
      <c r="J97">
        <v>162.44</v>
      </c>
      <c r="K97">
        <v>161.55000000000001</v>
      </c>
      <c r="L97">
        <v>161.85</v>
      </c>
      <c r="M97">
        <v>162.32</v>
      </c>
      <c r="N97">
        <v>164</v>
      </c>
      <c r="O97">
        <v>167.55</v>
      </c>
      <c r="P97">
        <v>168.4</v>
      </c>
      <c r="Q97">
        <v>164.77</v>
      </c>
      <c r="R97">
        <v>169.24</v>
      </c>
      <c r="S97">
        <v>165.24</v>
      </c>
      <c r="T97">
        <v>165.27</v>
      </c>
      <c r="U97">
        <v>166.95</v>
      </c>
      <c r="V97">
        <v>165.01</v>
      </c>
      <c r="W97">
        <v>161.61000000000001</v>
      </c>
      <c r="X97">
        <v>156.91999999999999</v>
      </c>
      <c r="Y97">
        <v>147.77000000000001</v>
      </c>
      <c r="Z97">
        <v>147.16999999999999</v>
      </c>
      <c r="AA97">
        <v>150.08000000000001</v>
      </c>
      <c r="AB97">
        <v>143.46</v>
      </c>
      <c r="AC97">
        <f t="shared" si="23"/>
        <v>-0.10292646323161569</v>
      </c>
      <c r="AD97">
        <f t="shared" si="36"/>
        <v>-0.10861190505778545</v>
      </c>
      <c r="AE97">
        <f t="shared" si="37"/>
        <v>-0.11684314208323067</v>
      </c>
      <c r="AF97">
        <f t="shared" si="38"/>
        <v>-0.11197771587743734</v>
      </c>
      <c r="AG97">
        <f t="shared" si="39"/>
        <v>-0.11362372567191836</v>
      </c>
      <c r="AH97">
        <f t="shared" si="40"/>
        <v>-0.11619024149827492</v>
      </c>
      <c r="AI97">
        <f t="shared" si="41"/>
        <v>-0.12524390243902433</v>
      </c>
      <c r="AJ97">
        <f t="shared" si="42"/>
        <v>-0.14377797672336617</v>
      </c>
      <c r="AK97">
        <f t="shared" si="24"/>
        <v>-0.14809976247030876</v>
      </c>
      <c r="AL97">
        <f t="shared" si="25"/>
        <v>-0.12933179583662074</v>
      </c>
      <c r="AM97">
        <f t="shared" si="26"/>
        <v>-0.15232805483337272</v>
      </c>
      <c r="AN97">
        <f t="shared" si="27"/>
        <v>-0.13180827886710239</v>
      </c>
      <c r="AO97">
        <f t="shared" si="28"/>
        <v>-0.13196587402432383</v>
      </c>
      <c r="AP97">
        <f t="shared" si="29"/>
        <v>-0.14070080862533682</v>
      </c>
      <c r="AQ97">
        <f t="shared" si="30"/>
        <v>-0.13059814556693525</v>
      </c>
      <c r="AR97">
        <f t="shared" si="31"/>
        <v>-0.11230740671988122</v>
      </c>
      <c r="AS97">
        <f t="shared" si="32"/>
        <v>-8.5776191690033018E-2</v>
      </c>
      <c r="AT97">
        <f t="shared" si="33"/>
        <v>-2.9166948636394411E-2</v>
      </c>
      <c r="AU97">
        <f t="shared" si="34"/>
        <v>-2.5208942039817762E-2</v>
      </c>
      <c r="AV97">
        <f t="shared" si="35"/>
        <v>-4.4109808102345445E-2</v>
      </c>
    </row>
    <row r="98" spans="7:48" x14ac:dyDescent="0.25">
      <c r="G98" s="6">
        <f t="shared" si="22"/>
        <v>0.12682215743440248</v>
      </c>
      <c r="H98">
        <v>20.58</v>
      </c>
      <c r="I98">
        <v>23.19</v>
      </c>
      <c r="J98">
        <v>23.26</v>
      </c>
      <c r="K98">
        <v>23.3</v>
      </c>
      <c r="L98">
        <v>22.78</v>
      </c>
      <c r="M98">
        <v>22.27</v>
      </c>
      <c r="N98">
        <v>21.92</v>
      </c>
      <c r="O98">
        <v>22.55</v>
      </c>
      <c r="P98">
        <v>22.36</v>
      </c>
      <c r="Q98">
        <v>22.11</v>
      </c>
      <c r="R98">
        <v>22.04</v>
      </c>
      <c r="S98">
        <v>22.34</v>
      </c>
      <c r="T98">
        <v>22.48</v>
      </c>
      <c r="U98">
        <v>22.79</v>
      </c>
      <c r="V98">
        <v>22.31</v>
      </c>
      <c r="W98">
        <v>22.18</v>
      </c>
      <c r="X98">
        <v>21.74</v>
      </c>
      <c r="Y98">
        <v>22.32</v>
      </c>
      <c r="Z98">
        <v>21.71</v>
      </c>
      <c r="AA98">
        <v>21.96</v>
      </c>
      <c r="AB98">
        <v>21.89</v>
      </c>
      <c r="AC98">
        <f t="shared" si="23"/>
        <v>6.3654033041788266E-2</v>
      </c>
      <c r="AD98">
        <f t="shared" si="36"/>
        <v>-5.6058645968089724E-2</v>
      </c>
      <c r="AE98">
        <f t="shared" si="37"/>
        <v>-5.8899398108340537E-2</v>
      </c>
      <c r="AF98">
        <f t="shared" si="38"/>
        <v>-6.0515021459227471E-2</v>
      </c>
      <c r="AG98">
        <f t="shared" si="39"/>
        <v>-3.9069359086918373E-2</v>
      </c>
      <c r="AH98">
        <f t="shared" si="40"/>
        <v>-1.7063313875168344E-2</v>
      </c>
      <c r="AI98">
        <f t="shared" si="41"/>
        <v>-1.3686131386861831E-3</v>
      </c>
      <c r="AJ98">
        <f t="shared" si="42"/>
        <v>-2.9268292682926834E-2</v>
      </c>
      <c r="AK98">
        <f t="shared" si="24"/>
        <v>-2.1019677996422133E-2</v>
      </c>
      <c r="AL98">
        <f t="shared" si="25"/>
        <v>-9.950248756218855E-3</v>
      </c>
      <c r="AM98">
        <f t="shared" si="26"/>
        <v>-6.805807622504473E-3</v>
      </c>
      <c r="AN98">
        <f t="shared" si="27"/>
        <v>-2.0143240823634705E-2</v>
      </c>
      <c r="AO98">
        <f t="shared" si="28"/>
        <v>-2.6245551601423479E-2</v>
      </c>
      <c r="AP98">
        <f t="shared" si="29"/>
        <v>-3.9491004826678305E-2</v>
      </c>
      <c r="AQ98">
        <f t="shared" si="30"/>
        <v>-1.8825638727028155E-2</v>
      </c>
      <c r="AR98">
        <f t="shared" si="31"/>
        <v>-1.3074842200180304E-2</v>
      </c>
      <c r="AS98">
        <f t="shared" si="32"/>
        <v>6.8997240110396573E-3</v>
      </c>
      <c r="AT98">
        <f t="shared" si="33"/>
        <v>-1.9265232974910382E-2</v>
      </c>
      <c r="AU98">
        <f t="shared" si="34"/>
        <v>8.2911100875172599E-3</v>
      </c>
      <c r="AV98">
        <f t="shared" si="35"/>
        <v>-3.1876138433515611E-3</v>
      </c>
    </row>
    <row r="99" spans="7:48" x14ac:dyDescent="0.25">
      <c r="G99" s="6">
        <f t="shared" si="22"/>
        <v>8.1332912192040405E-2</v>
      </c>
      <c r="H99">
        <v>63.32</v>
      </c>
      <c r="I99">
        <v>68.47</v>
      </c>
      <c r="J99">
        <v>65.69</v>
      </c>
      <c r="K99">
        <v>67.31</v>
      </c>
      <c r="L99">
        <v>66.33</v>
      </c>
      <c r="M99">
        <v>66.47</v>
      </c>
      <c r="N99">
        <v>63.93</v>
      </c>
      <c r="O99">
        <v>64.42</v>
      </c>
      <c r="P99">
        <v>65.459999999999994</v>
      </c>
      <c r="Q99">
        <v>67.34</v>
      </c>
      <c r="R99">
        <v>67.09</v>
      </c>
      <c r="S99">
        <v>66.02</v>
      </c>
      <c r="T99">
        <v>66.39</v>
      </c>
      <c r="U99">
        <v>67.41</v>
      </c>
      <c r="V99">
        <v>67.459999999999994</v>
      </c>
      <c r="W99">
        <v>67.44</v>
      </c>
      <c r="X99">
        <v>67.27</v>
      </c>
      <c r="Y99">
        <v>66.14</v>
      </c>
      <c r="Z99">
        <v>67.11</v>
      </c>
      <c r="AA99">
        <v>65.45</v>
      </c>
      <c r="AB99">
        <v>64.34</v>
      </c>
      <c r="AC99">
        <f t="shared" si="23"/>
        <v>1.610865445356922E-2</v>
      </c>
      <c r="AD99">
        <f t="shared" si="36"/>
        <v>-6.0318387615013812E-2</v>
      </c>
      <c r="AE99">
        <f t="shared" si="37"/>
        <v>-2.0551073222712657E-2</v>
      </c>
      <c r="AF99">
        <f t="shared" si="38"/>
        <v>-4.4124201455950064E-2</v>
      </c>
      <c r="AG99">
        <f t="shared" si="39"/>
        <v>-3.0001507613447834E-2</v>
      </c>
      <c r="AH99">
        <f t="shared" si="40"/>
        <v>-3.2044531367534157E-2</v>
      </c>
      <c r="AI99">
        <f t="shared" si="41"/>
        <v>6.4132645080557434E-3</v>
      </c>
      <c r="AJ99">
        <f t="shared" si="42"/>
        <v>-1.2418503570319512E-3</v>
      </c>
      <c r="AK99">
        <f t="shared" si="24"/>
        <v>-1.7109685304002299E-2</v>
      </c>
      <c r="AL99">
        <f t="shared" si="25"/>
        <v>-4.4550044550044549E-2</v>
      </c>
      <c r="AM99">
        <f t="shared" si="26"/>
        <v>-4.0989715307795493E-2</v>
      </c>
      <c r="AN99">
        <f t="shared" si="27"/>
        <v>-2.5446834292638484E-2</v>
      </c>
      <c r="AO99">
        <f t="shared" si="28"/>
        <v>-3.0878144298840143E-2</v>
      </c>
      <c r="AP99">
        <f t="shared" si="29"/>
        <v>-4.5542204420708991E-2</v>
      </c>
      <c r="AQ99">
        <f t="shared" si="30"/>
        <v>-4.6249629410020615E-2</v>
      </c>
      <c r="AR99">
        <f t="shared" si="31"/>
        <v>-4.5966785290628621E-2</v>
      </c>
      <c r="AS99">
        <f t="shared" si="32"/>
        <v>-4.3555819830533561E-2</v>
      </c>
      <c r="AT99">
        <f t="shared" si="33"/>
        <v>-2.7214998488055597E-2</v>
      </c>
      <c r="AU99">
        <f t="shared" si="34"/>
        <v>-4.1275517806586143E-2</v>
      </c>
      <c r="AV99">
        <f t="shared" si="35"/>
        <v>-1.6959511077158127E-2</v>
      </c>
    </row>
    <row r="100" spans="7:48" x14ac:dyDescent="0.25">
      <c r="G100" s="6">
        <f t="shared" si="22"/>
        <v>0.10551876379690953</v>
      </c>
      <c r="H100">
        <v>45.3</v>
      </c>
      <c r="I100">
        <v>50.08</v>
      </c>
      <c r="J100">
        <v>49.98</v>
      </c>
      <c r="K100">
        <v>48.79</v>
      </c>
      <c r="L100">
        <v>48.14</v>
      </c>
      <c r="M100">
        <v>47.65</v>
      </c>
      <c r="N100">
        <v>46.15</v>
      </c>
      <c r="O100">
        <v>44.52</v>
      </c>
      <c r="P100">
        <v>44.91</v>
      </c>
      <c r="Q100">
        <v>45.2</v>
      </c>
      <c r="R100">
        <v>42.75</v>
      </c>
      <c r="S100">
        <v>43.95</v>
      </c>
      <c r="T100">
        <v>44.83</v>
      </c>
      <c r="U100">
        <v>44.46</v>
      </c>
      <c r="V100">
        <v>45.38</v>
      </c>
      <c r="W100">
        <v>45.92</v>
      </c>
      <c r="X100">
        <v>45.56</v>
      </c>
      <c r="Y100">
        <v>46.32</v>
      </c>
      <c r="Z100">
        <v>45.94</v>
      </c>
      <c r="AA100">
        <v>45.8</v>
      </c>
      <c r="AB100">
        <v>47.73</v>
      </c>
      <c r="AC100">
        <f t="shared" si="23"/>
        <v>5.3642384105960263E-2</v>
      </c>
      <c r="AD100">
        <f t="shared" si="36"/>
        <v>-4.6924920127795554E-2</v>
      </c>
      <c r="AE100">
        <f t="shared" si="37"/>
        <v>-4.5018007202881155E-2</v>
      </c>
      <c r="AF100">
        <f t="shared" si="38"/>
        <v>-2.1725763476122203E-2</v>
      </c>
      <c r="AG100">
        <f t="shared" si="39"/>
        <v>-8.5168259243872807E-3</v>
      </c>
      <c r="AH100">
        <f t="shared" si="40"/>
        <v>1.6789087093388941E-3</v>
      </c>
      <c r="AI100">
        <f t="shared" si="41"/>
        <v>3.4236186348862371E-2</v>
      </c>
      <c r="AJ100">
        <f t="shared" si="42"/>
        <v>7.2102425876010637E-2</v>
      </c>
      <c r="AK100">
        <f t="shared" si="24"/>
        <v>6.2792251169004693E-2</v>
      </c>
      <c r="AL100">
        <f t="shared" si="25"/>
        <v>5.597345132743349E-2</v>
      </c>
      <c r="AM100">
        <f t="shared" si="26"/>
        <v>0.11649122807017537</v>
      </c>
      <c r="AN100">
        <f t="shared" si="27"/>
        <v>8.6006825938566414E-2</v>
      </c>
      <c r="AO100">
        <f t="shared" si="28"/>
        <v>6.4688824447914309E-2</v>
      </c>
      <c r="AP100">
        <f t="shared" si="29"/>
        <v>7.3549257759783979E-2</v>
      </c>
      <c r="AQ100">
        <f t="shared" si="30"/>
        <v>5.1784927280740287E-2</v>
      </c>
      <c r="AR100">
        <f t="shared" si="31"/>
        <v>3.94163763066201E-2</v>
      </c>
      <c r="AS100">
        <f t="shared" si="32"/>
        <v>4.7629499561018314E-2</v>
      </c>
      <c r="AT100">
        <f t="shared" si="33"/>
        <v>3.0440414507771948E-2</v>
      </c>
      <c r="AU100">
        <f t="shared" si="34"/>
        <v>3.8963865912059192E-2</v>
      </c>
      <c r="AV100">
        <f t="shared" si="35"/>
        <v>4.2139737991266371E-2</v>
      </c>
    </row>
    <row r="101" spans="7:48" x14ac:dyDescent="0.25">
      <c r="G101" s="6">
        <f t="shared" si="22"/>
        <v>5.9417435472167442E-2</v>
      </c>
      <c r="H101">
        <v>482.35</v>
      </c>
      <c r="I101">
        <v>511.01</v>
      </c>
      <c r="J101">
        <v>513.95000000000005</v>
      </c>
      <c r="K101">
        <v>514.28</v>
      </c>
      <c r="L101">
        <v>499.57</v>
      </c>
      <c r="M101">
        <v>502.33</v>
      </c>
      <c r="N101">
        <v>496.47</v>
      </c>
      <c r="O101">
        <v>506.44</v>
      </c>
      <c r="P101">
        <v>498.64</v>
      </c>
      <c r="Q101">
        <v>494.46</v>
      </c>
      <c r="R101">
        <v>496.29</v>
      </c>
      <c r="S101">
        <v>478.98</v>
      </c>
      <c r="T101">
        <v>490.89</v>
      </c>
      <c r="U101">
        <v>483.53</v>
      </c>
      <c r="V101">
        <v>474</v>
      </c>
      <c r="W101">
        <v>472.95</v>
      </c>
      <c r="X101">
        <v>477.96</v>
      </c>
      <c r="Y101">
        <v>490.71</v>
      </c>
      <c r="Z101">
        <v>486.72</v>
      </c>
      <c r="AA101">
        <v>494.32</v>
      </c>
      <c r="AB101">
        <v>476.4</v>
      </c>
      <c r="AC101">
        <f t="shared" si="23"/>
        <v>-1.2335441069762714E-2</v>
      </c>
      <c r="AD101">
        <f t="shared" si="36"/>
        <v>-6.7728615878358572E-2</v>
      </c>
      <c r="AE101">
        <f t="shared" si="37"/>
        <v>-7.3061581865940389E-2</v>
      </c>
      <c r="AF101">
        <f t="shared" si="38"/>
        <v>-7.3656373959710655E-2</v>
      </c>
      <c r="AG101">
        <f t="shared" si="39"/>
        <v>-4.6379886702564238E-2</v>
      </c>
      <c r="AH101">
        <f t="shared" si="40"/>
        <v>-5.1619453347401124E-2</v>
      </c>
      <c r="AI101">
        <f t="shared" si="41"/>
        <v>-4.0425403347634399E-2</v>
      </c>
      <c r="AJ101">
        <f t="shared" si="42"/>
        <v>-5.9316009793855186E-2</v>
      </c>
      <c r="AK101">
        <f t="shared" si="24"/>
        <v>-4.4601315578373192E-2</v>
      </c>
      <c r="AL101">
        <f t="shared" si="25"/>
        <v>-3.6524693605145014E-2</v>
      </c>
      <c r="AM101">
        <f t="shared" si="26"/>
        <v>-4.007737411594036E-2</v>
      </c>
      <c r="AN101">
        <f t="shared" si="27"/>
        <v>-5.3864461981711987E-3</v>
      </c>
      <c r="AO101">
        <f t="shared" si="28"/>
        <v>-2.9517814581678195E-2</v>
      </c>
      <c r="AP101">
        <f t="shared" si="29"/>
        <v>-1.4745724153620243E-2</v>
      </c>
      <c r="AQ101">
        <f t="shared" si="30"/>
        <v>5.0632911392404587E-3</v>
      </c>
      <c r="AR101">
        <f t="shared" si="31"/>
        <v>7.294640025372637E-3</v>
      </c>
      <c r="AS101">
        <f t="shared" si="32"/>
        <v>-3.2638714536781369E-3</v>
      </c>
      <c r="AT101">
        <f t="shared" si="33"/>
        <v>-2.9161826740844905E-2</v>
      </c>
      <c r="AU101">
        <f t="shared" si="34"/>
        <v>-2.1203155818540535E-2</v>
      </c>
      <c r="AV101">
        <f t="shared" si="35"/>
        <v>-3.6251820682958437E-2</v>
      </c>
    </row>
    <row r="102" spans="7:48" x14ac:dyDescent="0.25">
      <c r="G102" s="6">
        <f t="shared" si="22"/>
        <v>3.0948801839242577E-3</v>
      </c>
      <c r="H102">
        <v>113.09</v>
      </c>
      <c r="I102">
        <v>113.44</v>
      </c>
      <c r="J102">
        <v>112.13</v>
      </c>
      <c r="K102">
        <v>109.41</v>
      </c>
      <c r="L102">
        <v>109.8</v>
      </c>
      <c r="M102">
        <v>111.15</v>
      </c>
      <c r="N102">
        <v>106.52</v>
      </c>
      <c r="O102">
        <v>101.2</v>
      </c>
      <c r="P102">
        <v>105.23</v>
      </c>
      <c r="Q102">
        <v>102.66</v>
      </c>
      <c r="R102">
        <v>98.54</v>
      </c>
      <c r="S102">
        <v>100.9</v>
      </c>
      <c r="T102">
        <v>103.91</v>
      </c>
      <c r="U102">
        <v>104.21</v>
      </c>
      <c r="V102">
        <v>107.47</v>
      </c>
      <c r="W102">
        <v>108.87</v>
      </c>
      <c r="X102">
        <v>107.52</v>
      </c>
      <c r="Y102">
        <v>110.55</v>
      </c>
      <c r="Z102">
        <v>109.67</v>
      </c>
      <c r="AA102">
        <v>108.91</v>
      </c>
      <c r="AB102">
        <v>110.47</v>
      </c>
      <c r="AC102">
        <f t="shared" si="23"/>
        <v>-2.3167388805376287E-2</v>
      </c>
      <c r="AD102">
        <f t="shared" si="36"/>
        <v>-2.6181241184767268E-2</v>
      </c>
      <c r="AE102">
        <f t="shared" si="37"/>
        <v>-1.4804245072683462E-2</v>
      </c>
      <c r="AF102">
        <f t="shared" si="38"/>
        <v>9.6883283063705534E-3</v>
      </c>
      <c r="AG102">
        <f t="shared" si="39"/>
        <v>6.1020036429872649E-3</v>
      </c>
      <c r="AH102">
        <f t="shared" si="40"/>
        <v>-6.1178587494377578E-3</v>
      </c>
      <c r="AI102">
        <f t="shared" si="41"/>
        <v>3.7082238077356396E-2</v>
      </c>
      <c r="AJ102">
        <f t="shared" si="42"/>
        <v>9.1600790513833949E-2</v>
      </c>
      <c r="AK102">
        <f t="shared" si="24"/>
        <v>4.9795685640976854E-2</v>
      </c>
      <c r="AL102">
        <f t="shared" si="25"/>
        <v>7.6076368595363361E-2</v>
      </c>
      <c r="AM102">
        <f t="shared" si="26"/>
        <v>0.12106758676679513</v>
      </c>
      <c r="AN102">
        <f t="shared" si="27"/>
        <v>9.4846382556987047E-2</v>
      </c>
      <c r="AO102">
        <f t="shared" si="28"/>
        <v>6.3131556154364374E-2</v>
      </c>
      <c r="AP102">
        <f t="shared" si="29"/>
        <v>6.0071010459648841E-2</v>
      </c>
      <c r="AQ102">
        <f t="shared" si="30"/>
        <v>2.7914766911696288E-2</v>
      </c>
      <c r="AR102">
        <f t="shared" si="31"/>
        <v>1.4696426931202298E-2</v>
      </c>
      <c r="AS102">
        <f t="shared" si="32"/>
        <v>2.743675595238098E-2</v>
      </c>
      <c r="AT102">
        <f t="shared" si="33"/>
        <v>-7.2365445499772321E-4</v>
      </c>
      <c r="AU102">
        <f t="shared" si="34"/>
        <v>7.2946111060453829E-3</v>
      </c>
      <c r="AV102">
        <f t="shared" si="35"/>
        <v>1.4323753557983678E-2</v>
      </c>
    </row>
    <row r="103" spans="7:48" x14ac:dyDescent="0.25">
      <c r="G103" s="6">
        <f t="shared" si="22"/>
        <v>5.4287305122494509E-3</v>
      </c>
      <c r="H103">
        <v>71.84</v>
      </c>
      <c r="I103">
        <v>72.23</v>
      </c>
      <c r="J103">
        <v>70.819999999999993</v>
      </c>
      <c r="K103">
        <v>69.94</v>
      </c>
      <c r="L103">
        <v>70.069999999999993</v>
      </c>
      <c r="M103">
        <v>69.63</v>
      </c>
      <c r="N103">
        <v>69.099999999999994</v>
      </c>
      <c r="O103">
        <v>69.39</v>
      </c>
      <c r="P103">
        <v>69.36</v>
      </c>
      <c r="Q103">
        <v>69.14</v>
      </c>
      <c r="R103">
        <v>69.849999999999994</v>
      </c>
      <c r="S103">
        <v>69.7</v>
      </c>
      <c r="T103">
        <v>68.819999999999993</v>
      </c>
      <c r="U103">
        <v>68.599999999999994</v>
      </c>
      <c r="V103">
        <v>67.900000000000006</v>
      </c>
      <c r="W103">
        <v>67.77</v>
      </c>
      <c r="X103">
        <v>68.209999999999994</v>
      </c>
      <c r="Y103">
        <v>67.88</v>
      </c>
      <c r="Z103">
        <v>69.59</v>
      </c>
      <c r="AA103">
        <v>69.75</v>
      </c>
      <c r="AB103">
        <v>70.989999999999995</v>
      </c>
      <c r="AC103">
        <f t="shared" si="23"/>
        <v>-1.1831848552338648E-2</v>
      </c>
      <c r="AD103">
        <f t="shared" si="36"/>
        <v>-1.7167381974249052E-2</v>
      </c>
      <c r="AE103">
        <f t="shared" si="37"/>
        <v>2.400451849759979E-3</v>
      </c>
      <c r="AF103">
        <f t="shared" si="38"/>
        <v>1.5012868172719433E-2</v>
      </c>
      <c r="AG103">
        <f t="shared" si="39"/>
        <v>1.3129727415441727E-2</v>
      </c>
      <c r="AH103">
        <f t="shared" si="40"/>
        <v>1.9531811001005307E-2</v>
      </c>
      <c r="AI103">
        <f t="shared" si="41"/>
        <v>2.735166425470334E-2</v>
      </c>
      <c r="AJ103">
        <f t="shared" si="42"/>
        <v>2.3058077532785621E-2</v>
      </c>
      <c r="AK103">
        <f t="shared" si="24"/>
        <v>2.3500576701268677E-2</v>
      </c>
      <c r="AL103">
        <f t="shared" si="25"/>
        <v>2.6757304020827224E-2</v>
      </c>
      <c r="AM103">
        <f t="shared" si="26"/>
        <v>1.6320687186828928E-2</v>
      </c>
      <c r="AN103">
        <f t="shared" si="27"/>
        <v>1.850789096126244E-2</v>
      </c>
      <c r="AO103">
        <f t="shared" si="28"/>
        <v>3.1531531531531556E-2</v>
      </c>
      <c r="AP103">
        <f t="shared" si="29"/>
        <v>3.4839650145772609E-2</v>
      </c>
      <c r="AQ103">
        <f t="shared" si="30"/>
        <v>4.5508100147275243E-2</v>
      </c>
      <c r="AR103">
        <f t="shared" si="31"/>
        <v>4.751364910727459E-2</v>
      </c>
      <c r="AS103">
        <f t="shared" si="32"/>
        <v>4.0756487318575008E-2</v>
      </c>
      <c r="AT103">
        <f t="shared" si="33"/>
        <v>4.5816146140247489E-2</v>
      </c>
      <c r="AU103">
        <f t="shared" si="34"/>
        <v>2.0117833021985793E-2</v>
      </c>
      <c r="AV103">
        <f t="shared" si="35"/>
        <v>1.7777777777777705E-2</v>
      </c>
    </row>
    <row r="104" spans="7:48" x14ac:dyDescent="0.25">
      <c r="G104" s="6">
        <f t="shared" si="22"/>
        <v>4.1739301234992261E-2</v>
      </c>
      <c r="H104">
        <v>407.29</v>
      </c>
      <c r="I104">
        <v>424.29</v>
      </c>
      <c r="J104">
        <v>433.32</v>
      </c>
      <c r="K104">
        <v>479.27</v>
      </c>
      <c r="L104">
        <v>487.57</v>
      </c>
      <c r="M104">
        <v>461.88</v>
      </c>
      <c r="N104">
        <v>457.35</v>
      </c>
      <c r="O104">
        <v>450.11</v>
      </c>
      <c r="P104">
        <v>431.41</v>
      </c>
      <c r="Q104">
        <v>455.14</v>
      </c>
      <c r="R104">
        <v>461.44</v>
      </c>
      <c r="S104">
        <v>458.7</v>
      </c>
      <c r="T104">
        <v>436.6</v>
      </c>
      <c r="U104">
        <v>453.45</v>
      </c>
      <c r="V104">
        <v>430</v>
      </c>
      <c r="W104">
        <v>413.78</v>
      </c>
      <c r="X104">
        <v>381.5</v>
      </c>
      <c r="Y104">
        <v>394.44</v>
      </c>
      <c r="Z104">
        <v>418.16</v>
      </c>
      <c r="AA104">
        <v>409.06</v>
      </c>
      <c r="AB104">
        <v>395.74</v>
      </c>
      <c r="AC104">
        <f t="shared" si="23"/>
        <v>-2.8358172309656537E-2</v>
      </c>
      <c r="AD104">
        <f t="shared" si="36"/>
        <v>-6.7288882603879441E-2</v>
      </c>
      <c r="AE104">
        <f t="shared" si="37"/>
        <v>-8.6725745407550972E-2</v>
      </c>
      <c r="AF104">
        <f t="shared" si="38"/>
        <v>-0.17428589312913384</v>
      </c>
      <c r="AG104">
        <f t="shared" si="39"/>
        <v>-0.18834218676292633</v>
      </c>
      <c r="AH104">
        <f t="shared" si="40"/>
        <v>-0.14319736728154497</v>
      </c>
      <c r="AI104">
        <f t="shared" si="41"/>
        <v>-0.13471083415327431</v>
      </c>
      <c r="AJ104">
        <f t="shared" si="42"/>
        <v>-0.12079269511897092</v>
      </c>
      <c r="AK104">
        <f t="shared" si="24"/>
        <v>-8.268236712176355E-2</v>
      </c>
      <c r="AL104">
        <f t="shared" si="25"/>
        <v>-0.13050929384365245</v>
      </c>
      <c r="AM104">
        <f t="shared" si="26"/>
        <v>-0.14238037447988902</v>
      </c>
      <c r="AN104">
        <f t="shared" si="27"/>
        <v>-0.1372574667538696</v>
      </c>
      <c r="AO104">
        <f t="shared" si="28"/>
        <v>-9.35868071461292E-2</v>
      </c>
      <c r="AP104">
        <f t="shared" si="29"/>
        <v>-0.1272687176094387</v>
      </c>
      <c r="AQ104">
        <f t="shared" si="30"/>
        <v>-7.9674418604651145E-2</v>
      </c>
      <c r="AR104">
        <f t="shared" si="31"/>
        <v>-4.3598047271496847E-2</v>
      </c>
      <c r="AS104">
        <f t="shared" si="32"/>
        <v>3.7326343381389279E-2</v>
      </c>
      <c r="AT104">
        <f t="shared" si="33"/>
        <v>3.2958117837947757E-3</v>
      </c>
      <c r="AU104">
        <f t="shared" si="34"/>
        <v>-5.361584082647794E-2</v>
      </c>
      <c r="AV104">
        <f t="shared" si="35"/>
        <v>-3.25624602747763E-2</v>
      </c>
    </row>
    <row r="105" spans="7:48" x14ac:dyDescent="0.25">
      <c r="G105" s="6">
        <f t="shared" si="22"/>
        <v>0.13101281121585695</v>
      </c>
      <c r="H105">
        <v>41.37</v>
      </c>
      <c r="I105">
        <v>46.79</v>
      </c>
      <c r="J105">
        <v>45.27</v>
      </c>
      <c r="K105">
        <v>43.98</v>
      </c>
      <c r="L105">
        <v>42.7</v>
      </c>
      <c r="M105">
        <v>42.09</v>
      </c>
      <c r="N105">
        <v>42.41</v>
      </c>
      <c r="O105">
        <v>42.75</v>
      </c>
      <c r="P105">
        <v>41.29</v>
      </c>
      <c r="Q105">
        <v>42.41</v>
      </c>
      <c r="R105">
        <v>42.38</v>
      </c>
      <c r="S105">
        <v>41.66</v>
      </c>
      <c r="T105">
        <v>42</v>
      </c>
      <c r="U105">
        <v>42.8</v>
      </c>
      <c r="V105">
        <v>44.95</v>
      </c>
      <c r="W105">
        <v>44.11</v>
      </c>
      <c r="X105">
        <v>42.85</v>
      </c>
      <c r="Y105">
        <v>43.25</v>
      </c>
      <c r="Z105">
        <v>45.12</v>
      </c>
      <c r="AA105">
        <v>44.63</v>
      </c>
      <c r="AB105">
        <v>44.38</v>
      </c>
      <c r="AC105">
        <f t="shared" si="23"/>
        <v>7.2758037225042427E-2</v>
      </c>
      <c r="AD105">
        <f t="shared" si="36"/>
        <v>-5.1506732207736626E-2</v>
      </c>
      <c r="AE105">
        <f t="shared" si="37"/>
        <v>-1.9659818864590249E-2</v>
      </c>
      <c r="AF105">
        <f t="shared" si="38"/>
        <v>9.0950432014553374E-3</v>
      </c>
      <c r="AG105">
        <f t="shared" si="39"/>
        <v>3.9344262295081957E-2</v>
      </c>
      <c r="AH105">
        <f t="shared" si="40"/>
        <v>5.4407222618199073E-2</v>
      </c>
      <c r="AI105">
        <f t="shared" si="41"/>
        <v>4.6451308653619572E-2</v>
      </c>
      <c r="AJ105">
        <f t="shared" si="42"/>
        <v>3.8128654970760296E-2</v>
      </c>
      <c r="AK105">
        <f t="shared" si="24"/>
        <v>7.4836522160329461E-2</v>
      </c>
      <c r="AL105">
        <f t="shared" si="25"/>
        <v>4.6451308653619572E-2</v>
      </c>
      <c r="AM105">
        <f t="shared" si="26"/>
        <v>4.7192071731949031E-2</v>
      </c>
      <c r="AN105">
        <f t="shared" si="27"/>
        <v>6.5290446471435573E-2</v>
      </c>
      <c r="AO105">
        <f t="shared" si="28"/>
        <v>5.6666666666666726E-2</v>
      </c>
      <c r="AP105">
        <f t="shared" si="29"/>
        <v>3.691588785046742E-2</v>
      </c>
      <c r="AQ105">
        <f t="shared" si="30"/>
        <v>-1.2680756395995555E-2</v>
      </c>
      <c r="AR105">
        <f t="shared" si="31"/>
        <v>6.1210609839039472E-3</v>
      </c>
      <c r="AS105">
        <f t="shared" si="32"/>
        <v>3.5705950991831999E-2</v>
      </c>
      <c r="AT105">
        <f t="shared" si="33"/>
        <v>2.6127167630057863E-2</v>
      </c>
      <c r="AU105">
        <f t="shared" si="34"/>
        <v>-1.6400709219858044E-2</v>
      </c>
      <c r="AV105">
        <f t="shared" si="35"/>
        <v>-5.6016132646202104E-3</v>
      </c>
    </row>
    <row r="106" spans="7:48" x14ac:dyDescent="0.25">
      <c r="G106" s="6">
        <f t="shared" si="22"/>
        <v>5.9588821072920031E-2</v>
      </c>
      <c r="H106">
        <v>62.26</v>
      </c>
      <c r="I106">
        <v>65.97</v>
      </c>
      <c r="J106">
        <v>67.08</v>
      </c>
      <c r="K106">
        <v>63.42</v>
      </c>
      <c r="L106">
        <v>58.97</v>
      </c>
      <c r="M106">
        <v>58.66</v>
      </c>
      <c r="N106">
        <v>62.24</v>
      </c>
      <c r="O106">
        <v>63.11</v>
      </c>
      <c r="P106">
        <v>60.19</v>
      </c>
      <c r="Q106">
        <v>60.2</v>
      </c>
      <c r="R106">
        <v>58.44</v>
      </c>
      <c r="S106">
        <v>57.75</v>
      </c>
      <c r="T106">
        <v>61.08</v>
      </c>
      <c r="U106">
        <v>63.5</v>
      </c>
      <c r="V106">
        <v>62.61</v>
      </c>
      <c r="W106">
        <v>59.65</v>
      </c>
      <c r="X106">
        <v>62.87</v>
      </c>
      <c r="Y106">
        <v>61.51</v>
      </c>
      <c r="Z106">
        <v>58.33</v>
      </c>
      <c r="AA106">
        <v>53.52</v>
      </c>
      <c r="AB106">
        <v>55.79</v>
      </c>
      <c r="AC106">
        <f t="shared" si="23"/>
        <v>-0.10391904914873111</v>
      </c>
      <c r="AD106">
        <f t="shared" si="36"/>
        <v>-0.15431256631802334</v>
      </c>
      <c r="AE106">
        <f t="shared" si="37"/>
        <v>-0.16830649970184852</v>
      </c>
      <c r="AF106">
        <f t="shared" si="38"/>
        <v>-0.12030905077262696</v>
      </c>
      <c r="AG106">
        <f t="shared" si="39"/>
        <v>-5.3925724944887225E-2</v>
      </c>
      <c r="AH106">
        <f t="shared" si="40"/>
        <v>-4.892601431980903E-2</v>
      </c>
      <c r="AI106">
        <f t="shared" si="41"/>
        <v>-0.10363110539845763</v>
      </c>
      <c r="AJ106">
        <f t="shared" si="42"/>
        <v>-0.11598795753446364</v>
      </c>
      <c r="AK106">
        <f t="shared" si="24"/>
        <v>-7.3101844160159468E-2</v>
      </c>
      <c r="AL106">
        <f t="shared" si="25"/>
        <v>-7.325581395348843E-2</v>
      </c>
      <c r="AM106">
        <f t="shared" si="26"/>
        <v>-4.5345653661875408E-2</v>
      </c>
      <c r="AN106">
        <f t="shared" si="27"/>
        <v>-3.3939393939393957E-2</v>
      </c>
      <c r="AO106">
        <f t="shared" si="28"/>
        <v>-8.6607727570399459E-2</v>
      </c>
      <c r="AP106">
        <f t="shared" si="29"/>
        <v>-0.12141732283464568</v>
      </c>
      <c r="AQ106">
        <f t="shared" si="30"/>
        <v>-0.10892828621625938</v>
      </c>
      <c r="AR106">
        <f t="shared" si="31"/>
        <v>-6.4710813076278281E-2</v>
      </c>
      <c r="AS106">
        <f t="shared" si="32"/>
        <v>-0.11261332909177665</v>
      </c>
      <c r="AT106">
        <f t="shared" si="33"/>
        <v>-9.2993009266785873E-2</v>
      </c>
      <c r="AU106">
        <f t="shared" si="34"/>
        <v>-4.3545345448311318E-2</v>
      </c>
      <c r="AV106">
        <f t="shared" si="35"/>
        <v>4.2414050822122497E-2</v>
      </c>
    </row>
    <row r="107" spans="7:48" x14ac:dyDescent="0.25">
      <c r="G107" s="6">
        <f t="shared" si="22"/>
        <v>3.5602663405353854E-2</v>
      </c>
      <c r="H107">
        <v>73.59</v>
      </c>
      <c r="I107">
        <v>76.209999999999994</v>
      </c>
      <c r="J107">
        <v>72.099999999999994</v>
      </c>
      <c r="K107">
        <v>69.489999999999995</v>
      </c>
      <c r="L107">
        <v>71.150000000000006</v>
      </c>
      <c r="M107">
        <v>70.025000000000006</v>
      </c>
      <c r="N107">
        <v>68.849999999999994</v>
      </c>
      <c r="O107">
        <v>65.989999999999995</v>
      </c>
      <c r="P107">
        <v>67.8</v>
      </c>
      <c r="Q107">
        <v>70.47</v>
      </c>
      <c r="R107">
        <v>71.28</v>
      </c>
      <c r="S107">
        <v>71.37</v>
      </c>
      <c r="T107">
        <v>69.45</v>
      </c>
      <c r="U107">
        <v>70.55</v>
      </c>
      <c r="V107">
        <v>72.400000000000006</v>
      </c>
      <c r="W107">
        <v>73.099999999999994</v>
      </c>
      <c r="X107">
        <v>72.58</v>
      </c>
      <c r="Y107">
        <v>70.16</v>
      </c>
      <c r="Z107">
        <v>67.39</v>
      </c>
      <c r="AA107">
        <v>67.98</v>
      </c>
      <c r="AB107">
        <v>67.89</v>
      </c>
      <c r="AC107">
        <f t="shared" si="23"/>
        <v>-7.7456176110884664E-2</v>
      </c>
      <c r="AD107">
        <f t="shared" si="36"/>
        <v>-0.10917202466867858</v>
      </c>
      <c r="AE107">
        <f t="shared" si="37"/>
        <v>-5.8391123439667049E-2</v>
      </c>
      <c r="AF107">
        <f t="shared" si="38"/>
        <v>-2.3024895668441424E-2</v>
      </c>
      <c r="AG107">
        <f t="shared" si="39"/>
        <v>-4.5818692902319109E-2</v>
      </c>
      <c r="AH107">
        <f t="shared" si="40"/>
        <v>-3.0489111031774437E-2</v>
      </c>
      <c r="AI107">
        <f t="shared" si="41"/>
        <v>-1.3943355119825619E-2</v>
      </c>
      <c r="AJ107">
        <f t="shared" si="42"/>
        <v>2.879224124867413E-2</v>
      </c>
      <c r="AK107">
        <f t="shared" si="24"/>
        <v>1.3274336283186344E-3</v>
      </c>
      <c r="AL107">
        <f t="shared" si="25"/>
        <v>-3.6611323967645784E-2</v>
      </c>
      <c r="AM107">
        <f t="shared" si="26"/>
        <v>-4.7558922558922564E-2</v>
      </c>
      <c r="AN107">
        <f t="shared" si="27"/>
        <v>-4.8759983186212746E-2</v>
      </c>
      <c r="AO107">
        <f t="shared" si="28"/>
        <v>-2.2462203023758131E-2</v>
      </c>
      <c r="AP107">
        <f t="shared" si="29"/>
        <v>-3.7703756201275647E-2</v>
      </c>
      <c r="AQ107">
        <f t="shared" si="30"/>
        <v>-6.2292817679558077E-2</v>
      </c>
      <c r="AR107">
        <f t="shared" si="31"/>
        <v>-7.1272229822161345E-2</v>
      </c>
      <c r="AS107">
        <f t="shared" si="32"/>
        <v>-6.4618352163130305E-2</v>
      </c>
      <c r="AT107">
        <f t="shared" si="33"/>
        <v>-3.2354618015963454E-2</v>
      </c>
      <c r="AU107">
        <f t="shared" si="34"/>
        <v>7.4194984419053275E-3</v>
      </c>
      <c r="AV107">
        <f t="shared" si="35"/>
        <v>-1.3239187996470052E-3</v>
      </c>
    </row>
    <row r="108" spans="7:48" x14ac:dyDescent="0.25">
      <c r="G108" s="6">
        <f t="shared" si="22"/>
        <v>6.3893016344725065E-2</v>
      </c>
      <c r="H108">
        <v>40.380000000000003</v>
      </c>
      <c r="I108">
        <v>42.96</v>
      </c>
      <c r="J108">
        <v>44.02</v>
      </c>
      <c r="K108">
        <v>44.25</v>
      </c>
      <c r="L108">
        <v>43.22</v>
      </c>
      <c r="M108">
        <v>43.25</v>
      </c>
      <c r="N108">
        <v>43.29</v>
      </c>
      <c r="O108">
        <v>43.57</v>
      </c>
      <c r="P108">
        <v>43.75</v>
      </c>
      <c r="Q108">
        <v>43.98</v>
      </c>
      <c r="R108">
        <v>44.01</v>
      </c>
      <c r="S108">
        <v>43.93</v>
      </c>
      <c r="T108">
        <v>42.71</v>
      </c>
      <c r="U108">
        <v>41.71</v>
      </c>
      <c r="V108">
        <v>41.62</v>
      </c>
      <c r="W108">
        <v>41.88</v>
      </c>
      <c r="X108">
        <v>40.369999999999997</v>
      </c>
      <c r="Y108">
        <v>40.22</v>
      </c>
      <c r="Z108">
        <v>39.26</v>
      </c>
      <c r="AA108">
        <v>39.15</v>
      </c>
      <c r="AB108">
        <v>39.880000000000003</v>
      </c>
      <c r="AC108">
        <f t="shared" si="23"/>
        <v>-1.2382367508667657E-2</v>
      </c>
      <c r="AD108">
        <f t="shared" si="36"/>
        <v>-7.1694599627560474E-2</v>
      </c>
      <c r="AE108">
        <f t="shared" si="37"/>
        <v>-9.404815992730578E-2</v>
      </c>
      <c r="AF108">
        <f t="shared" si="38"/>
        <v>-9.8757062146892602E-2</v>
      </c>
      <c r="AG108">
        <f t="shared" si="39"/>
        <v>-7.7279037482646834E-2</v>
      </c>
      <c r="AH108">
        <f t="shared" si="40"/>
        <v>-7.7919075144508618E-2</v>
      </c>
      <c r="AI108">
        <f t="shared" si="41"/>
        <v>-7.8771078771078695E-2</v>
      </c>
      <c r="AJ108">
        <f t="shared" si="42"/>
        <v>-8.4691301354142712E-2</v>
      </c>
      <c r="AK108">
        <f t="shared" si="24"/>
        <v>-8.8457142857142804E-2</v>
      </c>
      <c r="AL108">
        <f t="shared" si="25"/>
        <v>-9.3224192814915743E-2</v>
      </c>
      <c r="AM108">
        <f t="shared" si="26"/>
        <v>-9.384230856623485E-2</v>
      </c>
      <c r="AN108">
        <f t="shared" si="27"/>
        <v>-9.2192123833371206E-2</v>
      </c>
      <c r="AO108">
        <f t="shared" si="28"/>
        <v>-6.6260828845703543E-2</v>
      </c>
      <c r="AP108">
        <f t="shared" si="29"/>
        <v>-4.3874370654519261E-2</v>
      </c>
      <c r="AQ108">
        <f t="shared" si="30"/>
        <v>-4.1806823642479458E-2</v>
      </c>
      <c r="AR108">
        <f t="shared" si="31"/>
        <v>-4.775549188156638E-2</v>
      </c>
      <c r="AS108">
        <f t="shared" si="32"/>
        <v>-1.2137726034183675E-2</v>
      </c>
      <c r="AT108">
        <f t="shared" si="33"/>
        <v>-8.4535057185478948E-3</v>
      </c>
      <c r="AU108">
        <f t="shared" si="34"/>
        <v>1.5792154865002662E-2</v>
      </c>
      <c r="AV108">
        <f t="shared" si="35"/>
        <v>1.864623243933599E-2</v>
      </c>
    </row>
    <row r="109" spans="7:48" x14ac:dyDescent="0.25">
      <c r="G109" s="6">
        <f t="shared" si="22"/>
        <v>7.6399170861711524E-2</v>
      </c>
      <c r="H109">
        <v>33.770000000000003</v>
      </c>
      <c r="I109">
        <v>36.35</v>
      </c>
      <c r="J109">
        <v>35.270000000000003</v>
      </c>
      <c r="K109">
        <v>35.78</v>
      </c>
      <c r="L109">
        <v>35.85</v>
      </c>
      <c r="M109">
        <v>35.42</v>
      </c>
      <c r="N109">
        <v>35.58</v>
      </c>
      <c r="O109">
        <v>35.6</v>
      </c>
      <c r="P109">
        <v>35.369999999999997</v>
      </c>
      <c r="Q109">
        <v>35.49</v>
      </c>
      <c r="R109">
        <v>35.6</v>
      </c>
      <c r="S109">
        <v>35.64</v>
      </c>
      <c r="T109">
        <v>35.229999999999997</v>
      </c>
      <c r="U109">
        <v>35.75</v>
      </c>
      <c r="V109">
        <v>35.78</v>
      </c>
      <c r="W109">
        <v>33.86</v>
      </c>
      <c r="X109">
        <v>34.659999999999997</v>
      </c>
      <c r="Y109">
        <v>34.85</v>
      </c>
      <c r="Z109">
        <v>34.909999999999997</v>
      </c>
      <c r="AA109">
        <v>34.909999999999997</v>
      </c>
      <c r="AB109">
        <v>35.15</v>
      </c>
      <c r="AC109">
        <f t="shared" si="23"/>
        <v>4.0864672786496754E-2</v>
      </c>
      <c r="AD109">
        <f t="shared" si="36"/>
        <v>-3.3012379642365967E-2</v>
      </c>
      <c r="AE109">
        <f t="shared" si="37"/>
        <v>-3.4023249220301826E-3</v>
      </c>
      <c r="AF109">
        <f t="shared" si="38"/>
        <v>-1.7607602012297444E-2</v>
      </c>
      <c r="AG109">
        <f t="shared" si="39"/>
        <v>-1.9525801952580274E-2</v>
      </c>
      <c r="AH109">
        <f t="shared" si="40"/>
        <v>-7.6228119706381455E-3</v>
      </c>
      <c r="AI109">
        <f t="shared" si="41"/>
        <v>-1.2085441259134338E-2</v>
      </c>
      <c r="AJ109">
        <f t="shared" si="42"/>
        <v>-1.2640449438202327E-2</v>
      </c>
      <c r="AK109">
        <f t="shared" si="24"/>
        <v>-6.2199604184336689E-3</v>
      </c>
      <c r="AL109">
        <f t="shared" si="25"/>
        <v>-9.5801634263173677E-3</v>
      </c>
      <c r="AM109">
        <f t="shared" si="26"/>
        <v>-1.2640449438202327E-2</v>
      </c>
      <c r="AN109">
        <f t="shared" si="27"/>
        <v>-1.3748597081930471E-2</v>
      </c>
      <c r="AO109">
        <f t="shared" si="28"/>
        <v>-2.2707919386885695E-3</v>
      </c>
      <c r="AP109">
        <f t="shared" si="29"/>
        <v>-1.6783216783216821E-2</v>
      </c>
      <c r="AQ109">
        <f t="shared" si="30"/>
        <v>-1.7607602012297444E-2</v>
      </c>
      <c r="AR109">
        <f t="shared" si="31"/>
        <v>3.8098050797401035E-2</v>
      </c>
      <c r="AS109">
        <f t="shared" si="32"/>
        <v>1.4137334102712118E-2</v>
      </c>
      <c r="AT109">
        <f t="shared" si="33"/>
        <v>8.6083213773313384E-3</v>
      </c>
      <c r="AU109">
        <f t="shared" si="34"/>
        <v>6.8748209682040103E-3</v>
      </c>
      <c r="AV109">
        <f t="shared" si="35"/>
        <v>6.8748209682040103E-3</v>
      </c>
    </row>
    <row r="110" spans="7:48" x14ac:dyDescent="0.25">
      <c r="G110" s="6">
        <f t="shared" si="22"/>
        <v>9.4408133623820473E-3</v>
      </c>
      <c r="H110">
        <v>13.77</v>
      </c>
      <c r="I110">
        <v>13.9</v>
      </c>
      <c r="J110">
        <v>13.51</v>
      </c>
      <c r="K110">
        <v>13.29</v>
      </c>
      <c r="L110">
        <v>13.61</v>
      </c>
      <c r="M110">
        <v>13.58</v>
      </c>
      <c r="N110">
        <v>13.48</v>
      </c>
      <c r="O110">
        <v>13.1</v>
      </c>
      <c r="P110">
        <v>13.17</v>
      </c>
      <c r="Q110">
        <v>13.22</v>
      </c>
      <c r="R110">
        <v>13.32</v>
      </c>
      <c r="S110">
        <v>13.15</v>
      </c>
      <c r="T110">
        <v>12.91</v>
      </c>
      <c r="U110">
        <v>12.96</v>
      </c>
      <c r="V110">
        <v>13.15</v>
      </c>
      <c r="W110">
        <v>12.84</v>
      </c>
      <c r="X110">
        <v>13.22</v>
      </c>
      <c r="Y110">
        <v>13.11</v>
      </c>
      <c r="Z110">
        <v>13.5</v>
      </c>
      <c r="AA110">
        <v>13.53</v>
      </c>
      <c r="AB110">
        <v>13.85</v>
      </c>
      <c r="AC110">
        <f t="shared" si="23"/>
        <v>5.8097312999273835E-3</v>
      </c>
      <c r="AD110">
        <f t="shared" si="36"/>
        <v>-3.5971223021583243E-3</v>
      </c>
      <c r="AE110">
        <f t="shared" si="37"/>
        <v>2.5166543301258316E-2</v>
      </c>
      <c r="AF110">
        <f t="shared" si="38"/>
        <v>4.2136945071482357E-2</v>
      </c>
      <c r="AG110">
        <f t="shared" si="39"/>
        <v>1.7634092578986058E-2</v>
      </c>
      <c r="AH110">
        <f t="shared" si="40"/>
        <v>1.9882179675994077E-2</v>
      </c>
      <c r="AI110">
        <f t="shared" si="41"/>
        <v>2.7448071216617152E-2</v>
      </c>
      <c r="AJ110">
        <f t="shared" si="42"/>
        <v>5.7251908396946563E-2</v>
      </c>
      <c r="AK110">
        <f t="shared" si="24"/>
        <v>5.1632498101746374E-2</v>
      </c>
      <c r="AL110">
        <f t="shared" si="25"/>
        <v>4.7655068078668608E-2</v>
      </c>
      <c r="AM110">
        <f t="shared" si="26"/>
        <v>3.978978978978974E-2</v>
      </c>
      <c r="AN110">
        <f t="shared" si="27"/>
        <v>5.323193916349804E-2</v>
      </c>
      <c r="AO110">
        <f t="shared" si="28"/>
        <v>7.2811773818745124E-2</v>
      </c>
      <c r="AP110">
        <f t="shared" si="29"/>
        <v>6.8672839506172742E-2</v>
      </c>
      <c r="AQ110">
        <f t="shared" si="30"/>
        <v>5.323193916349804E-2</v>
      </c>
      <c r="AR110">
        <f t="shared" si="31"/>
        <v>7.8660436137071632E-2</v>
      </c>
      <c r="AS110">
        <f t="shared" si="32"/>
        <v>4.7655068078668608E-2</v>
      </c>
      <c r="AT110">
        <f t="shared" si="33"/>
        <v>5.6445461479786442E-2</v>
      </c>
      <c r="AU110">
        <f t="shared" si="34"/>
        <v>2.5925925925925901E-2</v>
      </c>
      <c r="AV110">
        <f t="shared" si="35"/>
        <v>2.3651145602365135E-2</v>
      </c>
    </row>
    <row r="111" spans="7:48" x14ac:dyDescent="0.25">
      <c r="G111" s="6">
        <f t="shared" si="22"/>
        <v>5.7705363204344244E-3</v>
      </c>
      <c r="H111">
        <v>14.73</v>
      </c>
      <c r="I111">
        <v>14.815</v>
      </c>
      <c r="J111">
        <v>14.71</v>
      </c>
      <c r="K111">
        <v>14.5</v>
      </c>
      <c r="L111">
        <v>14.67</v>
      </c>
      <c r="M111">
        <v>14.72</v>
      </c>
      <c r="N111">
        <v>14.68</v>
      </c>
      <c r="O111">
        <v>14.75</v>
      </c>
      <c r="P111">
        <v>14.7</v>
      </c>
      <c r="Q111">
        <v>14.68</v>
      </c>
      <c r="R111">
        <v>14.44</v>
      </c>
      <c r="S111">
        <v>14.45</v>
      </c>
      <c r="T111">
        <v>14.71</v>
      </c>
      <c r="U111">
        <v>14.47</v>
      </c>
      <c r="V111">
        <v>14.33</v>
      </c>
      <c r="W111">
        <v>13.82</v>
      </c>
      <c r="X111">
        <v>13.72</v>
      </c>
      <c r="Y111">
        <v>13.26</v>
      </c>
      <c r="Z111">
        <v>13.08</v>
      </c>
      <c r="AA111">
        <v>13.47</v>
      </c>
      <c r="AB111">
        <v>13.68</v>
      </c>
      <c r="AC111">
        <f t="shared" si="23"/>
        <v>-7.1283095723014306E-2</v>
      </c>
      <c r="AD111">
        <f t="shared" si="36"/>
        <v>-7.6611542355720541E-2</v>
      </c>
      <c r="AE111">
        <f t="shared" si="37"/>
        <v>-7.0020394289598983E-2</v>
      </c>
      <c r="AF111">
        <f t="shared" si="38"/>
        <v>-5.6551724137931053E-2</v>
      </c>
      <c r="AG111">
        <f t="shared" si="39"/>
        <v>-6.7484662576687129E-2</v>
      </c>
      <c r="AH111">
        <f t="shared" si="40"/>
        <v>-7.0652173913043542E-2</v>
      </c>
      <c r="AI111">
        <f t="shared" si="41"/>
        <v>-6.8119891008174394E-2</v>
      </c>
      <c r="AJ111">
        <f t="shared" si="42"/>
        <v>-7.2542372881355954E-2</v>
      </c>
      <c r="AK111">
        <f t="shared" si="24"/>
        <v>-6.9387755102040788E-2</v>
      </c>
      <c r="AL111">
        <f t="shared" si="25"/>
        <v>-6.8119891008174394E-2</v>
      </c>
      <c r="AM111">
        <f t="shared" si="26"/>
        <v>-5.2631578947368411E-2</v>
      </c>
      <c r="AN111">
        <f t="shared" si="27"/>
        <v>-5.328719723183388E-2</v>
      </c>
      <c r="AO111">
        <f t="shared" si="28"/>
        <v>-7.0020394289598983E-2</v>
      </c>
      <c r="AP111">
        <f t="shared" si="29"/>
        <v>-5.4595715272978636E-2</v>
      </c>
      <c r="AQ111">
        <f t="shared" si="30"/>
        <v>-4.5359385903698562E-2</v>
      </c>
      <c r="AR111">
        <f t="shared" si="31"/>
        <v>-1.0130246020260534E-2</v>
      </c>
      <c r="AS111">
        <f t="shared" si="32"/>
        <v>-2.915451895043799E-3</v>
      </c>
      <c r="AT111">
        <f t="shared" si="33"/>
        <v>3.1674208144796379E-2</v>
      </c>
      <c r="AU111">
        <f t="shared" si="34"/>
        <v>4.5871559633027498E-2</v>
      </c>
      <c r="AV111">
        <f t="shared" si="35"/>
        <v>1.559020044543423E-2</v>
      </c>
    </row>
    <row r="112" spans="7:48" x14ac:dyDescent="0.25">
      <c r="G112" s="6">
        <f t="shared" si="22"/>
        <v>3.9349143890248274E-3</v>
      </c>
      <c r="H112">
        <v>94.03</v>
      </c>
      <c r="I112">
        <v>94.4</v>
      </c>
      <c r="J112">
        <v>99.58</v>
      </c>
      <c r="K112">
        <v>89.92</v>
      </c>
      <c r="L112">
        <v>91.95</v>
      </c>
      <c r="M112">
        <v>90.31</v>
      </c>
      <c r="N112">
        <v>87.64</v>
      </c>
      <c r="O112">
        <v>90.28</v>
      </c>
      <c r="P112">
        <v>87.47</v>
      </c>
      <c r="Q112">
        <v>84.65</v>
      </c>
      <c r="R112">
        <v>89.31</v>
      </c>
      <c r="S112">
        <v>82.51</v>
      </c>
      <c r="T112">
        <v>84.3</v>
      </c>
      <c r="U112">
        <v>86.81</v>
      </c>
      <c r="V112">
        <v>84.95</v>
      </c>
      <c r="W112">
        <v>80.64</v>
      </c>
      <c r="X112">
        <v>75.61</v>
      </c>
      <c r="Y112">
        <v>74.61</v>
      </c>
      <c r="Z112">
        <v>71.67</v>
      </c>
      <c r="AA112">
        <v>73.78</v>
      </c>
      <c r="AB112">
        <v>73.099999999999994</v>
      </c>
      <c r="AC112">
        <f t="shared" si="23"/>
        <v>-0.22258853557375313</v>
      </c>
      <c r="AD112">
        <f t="shared" si="36"/>
        <v>-0.2256355932203391</v>
      </c>
      <c r="AE112">
        <f t="shared" si="37"/>
        <v>-0.26591685077324767</v>
      </c>
      <c r="AF112">
        <f t="shared" si="38"/>
        <v>-0.18705516014234883</v>
      </c>
      <c r="AG112">
        <f t="shared" si="39"/>
        <v>-0.20500271886895061</v>
      </c>
      <c r="AH112">
        <f t="shared" si="40"/>
        <v>-0.19056582881187031</v>
      </c>
      <c r="AI112">
        <f t="shared" si="41"/>
        <v>-0.1659059790050206</v>
      </c>
      <c r="AJ112">
        <f t="shared" si="42"/>
        <v>-0.19029685423128054</v>
      </c>
      <c r="AK112">
        <f t="shared" si="24"/>
        <v>-0.16428489767920434</v>
      </c>
      <c r="AL112">
        <f t="shared" si="25"/>
        <v>-0.13644418192557603</v>
      </c>
      <c r="AM112">
        <f t="shared" si="26"/>
        <v>-0.18150263128429076</v>
      </c>
      <c r="AN112">
        <f t="shared" si="27"/>
        <v>-0.1140467822082173</v>
      </c>
      <c r="AO112">
        <f t="shared" si="28"/>
        <v>-0.13285883748517205</v>
      </c>
      <c r="AP112">
        <f t="shared" si="29"/>
        <v>-0.15793111392696702</v>
      </c>
      <c r="AQ112">
        <f t="shared" si="30"/>
        <v>-0.13949381989405543</v>
      </c>
      <c r="AR112">
        <f t="shared" si="31"/>
        <v>-9.3501984126984197E-2</v>
      </c>
      <c r="AS112">
        <f t="shared" si="32"/>
        <v>-3.3196667107525529E-2</v>
      </c>
      <c r="AT112">
        <f t="shared" si="33"/>
        <v>-2.023857391770547E-2</v>
      </c>
      <c r="AU112">
        <f t="shared" si="34"/>
        <v>1.9952560346030313E-2</v>
      </c>
      <c r="AV112">
        <f t="shared" si="35"/>
        <v>-9.216589861751244E-3</v>
      </c>
    </row>
    <row r="113" spans="7:48" x14ac:dyDescent="0.25">
      <c r="G113" s="6">
        <f t="shared" si="22"/>
        <v>9.7475044039929543E-2</v>
      </c>
      <c r="H113">
        <v>17.03</v>
      </c>
      <c r="I113">
        <v>18.690000000000001</v>
      </c>
      <c r="J113">
        <v>18.13</v>
      </c>
      <c r="K113">
        <v>18.149999999999999</v>
      </c>
      <c r="L113">
        <v>17.989999999999998</v>
      </c>
      <c r="M113">
        <v>18.05</v>
      </c>
      <c r="N113">
        <v>17.97</v>
      </c>
      <c r="O113">
        <v>17.72</v>
      </c>
      <c r="P113">
        <v>17.84</v>
      </c>
      <c r="Q113">
        <v>17.899999999999999</v>
      </c>
      <c r="R113">
        <v>17.72</v>
      </c>
      <c r="S113">
        <v>17.79</v>
      </c>
      <c r="T113">
        <v>17.82</v>
      </c>
      <c r="U113">
        <v>17.63</v>
      </c>
      <c r="V113">
        <v>16.690000000000001</v>
      </c>
      <c r="W113">
        <v>16.62</v>
      </c>
      <c r="X113">
        <v>16.96</v>
      </c>
      <c r="Y113">
        <v>16.77</v>
      </c>
      <c r="Z113">
        <v>16.89</v>
      </c>
      <c r="AA113">
        <v>16.89</v>
      </c>
      <c r="AB113">
        <v>16.46</v>
      </c>
      <c r="AC113">
        <f t="shared" si="23"/>
        <v>-3.3470346447445697E-2</v>
      </c>
      <c r="AD113">
        <f t="shared" si="36"/>
        <v>-0.11931514178705191</v>
      </c>
      <c r="AE113">
        <f t="shared" si="37"/>
        <v>-9.2112520683949164E-2</v>
      </c>
      <c r="AF113">
        <f t="shared" si="38"/>
        <v>-9.3112947658402084E-2</v>
      </c>
      <c r="AG113">
        <f t="shared" si="39"/>
        <v>-8.5047248471372863E-2</v>
      </c>
      <c r="AH113">
        <f t="shared" si="40"/>
        <v>-8.8088642659279764E-2</v>
      </c>
      <c r="AI113">
        <f t="shared" si="41"/>
        <v>-8.402893711741781E-2</v>
      </c>
      <c r="AJ113">
        <f t="shared" si="42"/>
        <v>-7.1106094808126297E-2</v>
      </c>
      <c r="AK113">
        <f t="shared" si="24"/>
        <v>-7.7354260089686044E-2</v>
      </c>
      <c r="AL113">
        <f t="shared" si="25"/>
        <v>-8.0446927374301549E-2</v>
      </c>
      <c r="AM113">
        <f t="shared" si="26"/>
        <v>-7.1106094808126297E-2</v>
      </c>
      <c r="AN113">
        <f t="shared" si="27"/>
        <v>-7.4761101742551905E-2</v>
      </c>
      <c r="AO113">
        <f t="shared" si="28"/>
        <v>-7.6318742985409624E-2</v>
      </c>
      <c r="AP113">
        <f t="shared" si="29"/>
        <v>-6.6364152013613065E-2</v>
      </c>
      <c r="AQ113">
        <f t="shared" si="30"/>
        <v>-1.3780707010185765E-2</v>
      </c>
      <c r="AR113">
        <f t="shared" si="31"/>
        <v>-9.6269554753309339E-3</v>
      </c>
      <c r="AS113">
        <f t="shared" si="32"/>
        <v>-2.9481132075471695E-2</v>
      </c>
      <c r="AT113">
        <f t="shared" si="33"/>
        <v>-1.8485390578413759E-2</v>
      </c>
      <c r="AU113">
        <f t="shared" si="34"/>
        <v>-2.5458851391355813E-2</v>
      </c>
      <c r="AV113">
        <f t="shared" si="35"/>
        <v>-2.5458851391355813E-2</v>
      </c>
    </row>
    <row r="114" spans="7:48" x14ac:dyDescent="0.25">
      <c r="G114" s="6">
        <f t="shared" si="22"/>
        <v>7.2513645040733418E-2</v>
      </c>
      <c r="H114">
        <v>3.7193000000000001</v>
      </c>
      <c r="I114">
        <v>3.9889999999999999</v>
      </c>
      <c r="J114">
        <v>4.2694999999999999</v>
      </c>
      <c r="K114">
        <v>4.1967999999999996</v>
      </c>
      <c r="L114">
        <v>4.2807000000000004</v>
      </c>
      <c r="M114">
        <v>4.2869999999999999</v>
      </c>
      <c r="N114">
        <v>4.0609999999999999</v>
      </c>
      <c r="O114">
        <v>4.1361999999999997</v>
      </c>
      <c r="P114">
        <v>4.0449999999999999</v>
      </c>
      <c r="Q114">
        <v>4.0305</v>
      </c>
      <c r="R114">
        <v>4.1749999999999998</v>
      </c>
      <c r="S114">
        <v>4.1877000000000004</v>
      </c>
      <c r="T114">
        <v>4.1041999999999996</v>
      </c>
      <c r="U114">
        <v>4.2190000000000003</v>
      </c>
      <c r="V114">
        <v>4.4935</v>
      </c>
      <c r="W114">
        <v>4.4663000000000004</v>
      </c>
      <c r="X114">
        <v>4.5125000000000002</v>
      </c>
      <c r="Y114">
        <v>4.5795000000000003</v>
      </c>
      <c r="Z114">
        <v>4.6082999999999998</v>
      </c>
      <c r="AA114">
        <v>4.6067999999999998</v>
      </c>
      <c r="AB114">
        <v>4.5484999999999998</v>
      </c>
      <c r="AC114">
        <f t="shared" si="23"/>
        <v>0.22294517785604809</v>
      </c>
      <c r="AD114">
        <f t="shared" si="36"/>
        <v>0.14026071697167208</v>
      </c>
      <c r="AE114">
        <f t="shared" si="37"/>
        <v>6.5347230354842467E-2</v>
      </c>
      <c r="AF114">
        <f t="shared" si="38"/>
        <v>8.3801944338543682E-2</v>
      </c>
      <c r="AG114">
        <f t="shared" si="39"/>
        <v>6.2559861704861205E-2</v>
      </c>
      <c r="AH114">
        <f t="shared" si="40"/>
        <v>6.0998367156519677E-2</v>
      </c>
      <c r="AI114">
        <f t="shared" si="41"/>
        <v>0.12004432405811372</v>
      </c>
      <c r="AJ114">
        <f t="shared" si="42"/>
        <v>9.968086649581745E-2</v>
      </c>
      <c r="AK114">
        <f t="shared" si="24"/>
        <v>0.12447466007416561</v>
      </c>
      <c r="AL114">
        <f t="shared" si="25"/>
        <v>0.12852003473514448</v>
      </c>
      <c r="AM114">
        <f t="shared" si="26"/>
        <v>8.9461077844311371E-2</v>
      </c>
      <c r="AN114">
        <f t="shared" si="27"/>
        <v>8.6157079064880321E-2</v>
      </c>
      <c r="AO114">
        <f t="shared" si="28"/>
        <v>0.10825495833536382</v>
      </c>
      <c r="AP114">
        <f t="shared" si="29"/>
        <v>7.8099075610334065E-2</v>
      </c>
      <c r="AQ114">
        <f t="shared" si="30"/>
        <v>1.223990208078329E-2</v>
      </c>
      <c r="AR114">
        <f t="shared" si="31"/>
        <v>1.8404495891453636E-2</v>
      </c>
      <c r="AS114">
        <f t="shared" si="32"/>
        <v>7.9778393351799641E-3</v>
      </c>
      <c r="AT114">
        <f t="shared" si="33"/>
        <v>-6.769297958292517E-3</v>
      </c>
      <c r="AU114">
        <f t="shared" si="34"/>
        <v>-1.2976585725755718E-2</v>
      </c>
      <c r="AV114">
        <f t="shared" si="35"/>
        <v>-1.2655205348615096E-2</v>
      </c>
    </row>
    <row r="115" spans="7:48" x14ac:dyDescent="0.25">
      <c r="G115" s="6">
        <f t="shared" si="22"/>
        <v>0.15202968627010008</v>
      </c>
      <c r="H115">
        <v>0.88929999999999998</v>
      </c>
      <c r="I115">
        <v>1.0245</v>
      </c>
      <c r="J115">
        <v>1.0547</v>
      </c>
      <c r="K115">
        <v>1.0569999999999999</v>
      </c>
      <c r="L115">
        <v>1.0840000000000001</v>
      </c>
      <c r="M115">
        <v>1.0887</v>
      </c>
      <c r="N115">
        <v>1.1083000000000001</v>
      </c>
      <c r="O115">
        <v>1.1100000000000001</v>
      </c>
      <c r="P115">
        <v>1.1339999999999999</v>
      </c>
      <c r="Q115">
        <v>1.1293</v>
      </c>
      <c r="R115">
        <v>1.1412</v>
      </c>
      <c r="S115">
        <v>1.1475</v>
      </c>
      <c r="T115">
        <v>1.1679999999999999</v>
      </c>
      <c r="U115">
        <v>1.1702999999999999</v>
      </c>
      <c r="V115">
        <v>1.1785000000000001</v>
      </c>
      <c r="W115">
        <v>1.1619999999999999</v>
      </c>
      <c r="X115">
        <v>1.1559999999999999</v>
      </c>
      <c r="Y115">
        <v>1.1583000000000001</v>
      </c>
      <c r="Z115">
        <v>1.1545000000000001</v>
      </c>
      <c r="AA115">
        <v>1.1845000000000001</v>
      </c>
      <c r="AB115">
        <v>1.155</v>
      </c>
      <c r="AC115">
        <f t="shared" si="23"/>
        <v>0.2987743168784438</v>
      </c>
      <c r="AD115">
        <f t="shared" si="36"/>
        <v>0.12737920937042466</v>
      </c>
      <c r="AE115">
        <f t="shared" si="37"/>
        <v>9.509813217028544E-2</v>
      </c>
      <c r="AF115">
        <f t="shared" si="38"/>
        <v>9.2715231788079555E-2</v>
      </c>
      <c r="AG115">
        <f t="shared" si="39"/>
        <v>6.5498154981549761E-2</v>
      </c>
      <c r="AH115">
        <f t="shared" si="40"/>
        <v>6.0898319096169766E-2</v>
      </c>
      <c r="AI115">
        <f t="shared" si="41"/>
        <v>4.2136605612198827E-2</v>
      </c>
      <c r="AJ115">
        <f t="shared" si="42"/>
        <v>4.0540540540540473E-2</v>
      </c>
      <c r="AK115">
        <f t="shared" si="24"/>
        <v>1.8518518518518635E-2</v>
      </c>
      <c r="AL115">
        <f t="shared" si="25"/>
        <v>2.2757460373682863E-2</v>
      </c>
      <c r="AM115">
        <f t="shared" si="26"/>
        <v>1.2092534174553133E-2</v>
      </c>
      <c r="AN115">
        <f t="shared" si="27"/>
        <v>6.5359477124183546E-3</v>
      </c>
      <c r="AO115">
        <f t="shared" si="28"/>
        <v>-1.1130136986301286E-2</v>
      </c>
      <c r="AP115">
        <f t="shared" si="29"/>
        <v>-1.3073570879261618E-2</v>
      </c>
      <c r="AQ115">
        <f t="shared" si="30"/>
        <v>-1.9940602460755262E-2</v>
      </c>
      <c r="AR115">
        <f t="shared" si="31"/>
        <v>-6.0240963855420788E-3</v>
      </c>
      <c r="AS115">
        <f t="shared" si="32"/>
        <v>-8.6505190311409168E-4</v>
      </c>
      <c r="AT115">
        <f t="shared" si="33"/>
        <v>-2.8490028490029185E-3</v>
      </c>
      <c r="AU115">
        <f t="shared" si="34"/>
        <v>4.3308791684707224E-4</v>
      </c>
      <c r="AV115">
        <f t="shared" si="35"/>
        <v>-2.4905023216547133E-2</v>
      </c>
    </row>
    <row r="116" spans="7:48" x14ac:dyDescent="0.25">
      <c r="G116" s="6">
        <f t="shared" si="22"/>
        <v>8.6044830079537227E-2</v>
      </c>
      <c r="H116">
        <v>0.6915</v>
      </c>
      <c r="I116">
        <v>0.751</v>
      </c>
      <c r="J116">
        <v>0.76100000000000001</v>
      </c>
      <c r="K116">
        <v>0.78800000000000003</v>
      </c>
      <c r="L116">
        <v>0.79</v>
      </c>
      <c r="M116">
        <v>0.79549999999999998</v>
      </c>
      <c r="N116">
        <v>0.79730000000000001</v>
      </c>
      <c r="O116">
        <v>0.79200000000000004</v>
      </c>
      <c r="P116">
        <v>0.78400000000000003</v>
      </c>
      <c r="Q116">
        <v>0.81879999999999997</v>
      </c>
      <c r="R116">
        <v>0.82350000000000001</v>
      </c>
      <c r="S116">
        <v>0.81620000000000004</v>
      </c>
      <c r="T116">
        <v>0.81379999999999997</v>
      </c>
      <c r="U116">
        <v>0.8085</v>
      </c>
      <c r="V116">
        <v>0.79379999999999995</v>
      </c>
      <c r="W116">
        <v>0.79330000000000001</v>
      </c>
      <c r="X116">
        <v>0.79200000000000004</v>
      </c>
      <c r="Y116">
        <v>0.80549999999999999</v>
      </c>
      <c r="Z116">
        <v>0.8075</v>
      </c>
      <c r="AA116">
        <v>0.80349999999999999</v>
      </c>
      <c r="AB116">
        <v>0.82750000000000001</v>
      </c>
      <c r="AC116">
        <f t="shared" si="23"/>
        <v>0.19667389732465657</v>
      </c>
      <c r="AD116">
        <f t="shared" si="36"/>
        <v>0.10186418109187752</v>
      </c>
      <c r="AE116">
        <f t="shared" si="37"/>
        <v>8.7385019710906703E-2</v>
      </c>
      <c r="AF116">
        <f t="shared" si="38"/>
        <v>5.0126903553299462E-2</v>
      </c>
      <c r="AG116">
        <f t="shared" si="39"/>
        <v>4.7468354430379715E-2</v>
      </c>
      <c r="AH116">
        <f t="shared" si="40"/>
        <v>4.0226272784412355E-2</v>
      </c>
      <c r="AI116">
        <f t="shared" si="41"/>
        <v>3.7877837702245079E-2</v>
      </c>
      <c r="AJ116">
        <f t="shared" si="42"/>
        <v>4.4823232323232293E-2</v>
      </c>
      <c r="AK116">
        <f t="shared" si="24"/>
        <v>5.5484693877550999E-2</v>
      </c>
      <c r="AL116">
        <f t="shared" si="25"/>
        <v>1.0625305324865707E-2</v>
      </c>
      <c r="AM116">
        <f t="shared" si="26"/>
        <v>4.8573163327261734E-3</v>
      </c>
      <c r="AN116">
        <f t="shared" si="27"/>
        <v>1.3844645920117589E-2</v>
      </c>
      <c r="AO116">
        <f t="shared" si="28"/>
        <v>1.6834603096583984E-2</v>
      </c>
      <c r="AP116">
        <f t="shared" si="29"/>
        <v>2.350030921459495E-2</v>
      </c>
      <c r="AQ116">
        <f t="shared" si="30"/>
        <v>4.2454018644494919E-2</v>
      </c>
      <c r="AR116">
        <f t="shared" si="31"/>
        <v>4.3111055086348174E-2</v>
      </c>
      <c r="AS116">
        <f t="shared" si="32"/>
        <v>4.4823232323232293E-2</v>
      </c>
      <c r="AT116">
        <f t="shared" si="33"/>
        <v>2.7312228429546889E-2</v>
      </c>
      <c r="AU116">
        <f t="shared" si="34"/>
        <v>2.4767801857585162E-2</v>
      </c>
      <c r="AV116">
        <f t="shared" si="35"/>
        <v>2.9869321717486026E-2</v>
      </c>
    </row>
    <row r="117" spans="7:48" x14ac:dyDescent="0.25">
      <c r="G117" s="6">
        <f t="shared" si="22"/>
        <v>5.644527708950265E-2</v>
      </c>
      <c r="H117">
        <v>165.47</v>
      </c>
      <c r="I117">
        <v>174.81</v>
      </c>
      <c r="J117">
        <v>175.25</v>
      </c>
      <c r="K117">
        <v>177.48</v>
      </c>
      <c r="L117">
        <v>179.29</v>
      </c>
      <c r="M117">
        <v>176.42</v>
      </c>
      <c r="N117">
        <v>175.2</v>
      </c>
      <c r="O117">
        <v>175.8</v>
      </c>
      <c r="P117">
        <v>178.91</v>
      </c>
      <c r="Q117">
        <v>181.67</v>
      </c>
      <c r="R117">
        <v>182.67</v>
      </c>
      <c r="S117">
        <v>183.95</v>
      </c>
      <c r="T117">
        <v>185.32</v>
      </c>
      <c r="U117">
        <v>187.05</v>
      </c>
      <c r="V117">
        <v>187.82</v>
      </c>
      <c r="W117">
        <v>191.13</v>
      </c>
      <c r="X117">
        <v>195.53</v>
      </c>
      <c r="Y117">
        <v>194.97</v>
      </c>
      <c r="Z117">
        <v>195.02</v>
      </c>
      <c r="AA117">
        <v>199.2</v>
      </c>
      <c r="AB117">
        <v>199.01</v>
      </c>
      <c r="AC117">
        <f t="shared" si="23"/>
        <v>0.20269535263189697</v>
      </c>
      <c r="AD117">
        <f t="shared" si="36"/>
        <v>0.1384360162462101</v>
      </c>
      <c r="AE117">
        <f t="shared" si="37"/>
        <v>0.13557774607703277</v>
      </c>
      <c r="AF117">
        <f t="shared" si="38"/>
        <v>0.12130944331755693</v>
      </c>
      <c r="AG117">
        <f t="shared" si="39"/>
        <v>0.1099894026437615</v>
      </c>
      <c r="AH117">
        <f t="shared" si="40"/>
        <v>0.12804670672259383</v>
      </c>
      <c r="AI117">
        <f t="shared" si="41"/>
        <v>0.13590182648401827</v>
      </c>
      <c r="AJ117">
        <f t="shared" si="42"/>
        <v>0.13202502844141056</v>
      </c>
      <c r="AK117">
        <f t="shared" si="24"/>
        <v>0.11234699010675755</v>
      </c>
      <c r="AL117">
        <f t="shared" si="25"/>
        <v>9.5447789948808301E-2</v>
      </c>
      <c r="AM117">
        <f t="shared" si="26"/>
        <v>8.9450922428422869E-2</v>
      </c>
      <c r="AN117">
        <f t="shared" si="27"/>
        <v>8.1870073389508038E-2</v>
      </c>
      <c r="AO117">
        <f t="shared" si="28"/>
        <v>7.387222102309518E-2</v>
      </c>
      <c r="AP117">
        <f t="shared" si="29"/>
        <v>6.3940122961774815E-2</v>
      </c>
      <c r="AQ117">
        <f t="shared" si="30"/>
        <v>5.9578319667766999E-2</v>
      </c>
      <c r="AR117">
        <f t="shared" si="31"/>
        <v>4.122848323130851E-2</v>
      </c>
      <c r="AS117">
        <f t="shared" si="32"/>
        <v>1.779778039175569E-2</v>
      </c>
      <c r="AT117">
        <f t="shared" si="33"/>
        <v>2.0721136585115617E-2</v>
      </c>
      <c r="AU117">
        <f t="shared" si="34"/>
        <v>2.0459440057429907E-2</v>
      </c>
      <c r="AV117">
        <f t="shared" si="35"/>
        <v>-9.5381526104416534E-4</v>
      </c>
    </row>
    <row r="118" spans="7:48" x14ac:dyDescent="0.25">
      <c r="G118" s="6">
        <f t="shared" si="22"/>
        <v>0.1273108030040441</v>
      </c>
      <c r="H118">
        <v>138.47999999999999</v>
      </c>
      <c r="I118">
        <v>156.11000000000001</v>
      </c>
      <c r="J118">
        <v>163.03</v>
      </c>
      <c r="K118">
        <v>165.85</v>
      </c>
      <c r="L118">
        <v>166.74</v>
      </c>
      <c r="M118">
        <v>159.80000000000001</v>
      </c>
      <c r="N118">
        <v>164.42</v>
      </c>
      <c r="O118">
        <v>164.94</v>
      </c>
      <c r="P118">
        <v>168.51</v>
      </c>
      <c r="Q118">
        <v>181.81</v>
      </c>
      <c r="R118">
        <v>183.54</v>
      </c>
      <c r="S118">
        <v>186.32</v>
      </c>
      <c r="T118">
        <v>185</v>
      </c>
      <c r="U118">
        <v>181.4</v>
      </c>
      <c r="V118">
        <v>180.94</v>
      </c>
      <c r="W118">
        <v>180.71</v>
      </c>
      <c r="X118">
        <v>175.74</v>
      </c>
      <c r="Y118">
        <v>183.74</v>
      </c>
      <c r="Z118">
        <v>180.56</v>
      </c>
      <c r="AA118">
        <v>175.63</v>
      </c>
      <c r="AB118">
        <v>177.03</v>
      </c>
      <c r="AC118">
        <f t="shared" si="23"/>
        <v>0.27837954939341431</v>
      </c>
      <c r="AD118">
        <f t="shared" si="36"/>
        <v>0.13400807123182362</v>
      </c>
      <c r="AE118">
        <f t="shared" si="37"/>
        <v>8.5873765564620008E-2</v>
      </c>
      <c r="AF118">
        <f t="shared" si="38"/>
        <v>6.7410310521555661E-2</v>
      </c>
      <c r="AG118">
        <f t="shared" si="39"/>
        <v>6.1712846347607E-2</v>
      </c>
      <c r="AH118">
        <f t="shared" si="40"/>
        <v>0.10782227784730906</v>
      </c>
      <c r="AI118">
        <f t="shared" si="41"/>
        <v>7.6693832867047895E-2</v>
      </c>
      <c r="AJ118">
        <f t="shared" si="42"/>
        <v>7.3299381593306678E-2</v>
      </c>
      <c r="AK118">
        <f t="shared" si="24"/>
        <v>5.0560797578778773E-2</v>
      </c>
      <c r="AL118">
        <f t="shared" si="25"/>
        <v>-2.6291183103239652E-2</v>
      </c>
      <c r="AM118">
        <f t="shared" si="26"/>
        <v>-3.5469107551487369E-2</v>
      </c>
      <c r="AN118">
        <f t="shared" si="27"/>
        <v>-4.9860455130957451E-2</v>
      </c>
      <c r="AO118">
        <f t="shared" si="28"/>
        <v>-4.3081081081081073E-2</v>
      </c>
      <c r="AP118">
        <f t="shared" si="29"/>
        <v>-2.4090407938258018E-2</v>
      </c>
      <c r="AQ118">
        <f t="shared" si="30"/>
        <v>-2.1609373272908128E-2</v>
      </c>
      <c r="AR118">
        <f t="shared" si="31"/>
        <v>-2.0364119307177284E-2</v>
      </c>
      <c r="AS118">
        <f t="shared" si="32"/>
        <v>7.3403892113348811E-3</v>
      </c>
      <c r="AT118">
        <f t="shared" si="33"/>
        <v>-3.6518994230978596E-2</v>
      </c>
      <c r="AU118">
        <f t="shared" si="34"/>
        <v>-1.9550287992910951E-2</v>
      </c>
      <c r="AV118">
        <f t="shared" si="35"/>
        <v>7.971303308090906E-3</v>
      </c>
    </row>
    <row r="119" spans="7:48" x14ac:dyDescent="0.25">
      <c r="G119" s="6">
        <f t="shared" si="22"/>
        <v>2.5813692480359196E-2</v>
      </c>
      <c r="H119">
        <v>53.46</v>
      </c>
      <c r="I119">
        <v>54.84</v>
      </c>
      <c r="J119">
        <v>61.81</v>
      </c>
      <c r="K119">
        <v>62.52</v>
      </c>
      <c r="L119">
        <v>64.099999999999994</v>
      </c>
      <c r="M119">
        <v>65.489999999999995</v>
      </c>
      <c r="N119">
        <v>64.599999999999994</v>
      </c>
      <c r="O119">
        <v>64.569999999999993</v>
      </c>
      <c r="P119">
        <v>66.489999999999995</v>
      </c>
      <c r="Q119">
        <v>66</v>
      </c>
      <c r="R119">
        <v>65.61</v>
      </c>
      <c r="S119">
        <v>66.11</v>
      </c>
      <c r="T119">
        <v>66.72</v>
      </c>
      <c r="U119">
        <v>66.47</v>
      </c>
      <c r="V119">
        <v>66.67</v>
      </c>
      <c r="W119">
        <v>68.13</v>
      </c>
      <c r="X119">
        <v>68.91</v>
      </c>
      <c r="Y119">
        <v>68.14</v>
      </c>
      <c r="Z119">
        <v>68.38</v>
      </c>
      <c r="AA119">
        <v>66.52</v>
      </c>
      <c r="AB119">
        <v>66.34</v>
      </c>
      <c r="AC119">
        <f t="shared" si="23"/>
        <v>0.24092779648335208</v>
      </c>
      <c r="AD119">
        <f t="shared" si="36"/>
        <v>0.20970094821298321</v>
      </c>
      <c r="AE119">
        <f t="shared" si="37"/>
        <v>7.3289111794208078E-2</v>
      </c>
      <c r="AF119">
        <f t="shared" si="38"/>
        <v>6.1100447856685863E-2</v>
      </c>
      <c r="AG119">
        <f t="shared" si="39"/>
        <v>3.4945397815912785E-2</v>
      </c>
      <c r="AH119">
        <f t="shared" si="40"/>
        <v>1.2979080775691076E-2</v>
      </c>
      <c r="AI119">
        <f t="shared" si="41"/>
        <v>2.6934984520123981E-2</v>
      </c>
      <c r="AJ119">
        <f t="shared" si="42"/>
        <v>2.7412110887409174E-2</v>
      </c>
      <c r="AK119">
        <f t="shared" si="24"/>
        <v>-2.2559783426077829E-3</v>
      </c>
      <c r="AL119">
        <f t="shared" si="25"/>
        <v>5.1515151515152029E-3</v>
      </c>
      <c r="AM119">
        <f t="shared" si="26"/>
        <v>1.1126352690138759E-2</v>
      </c>
      <c r="AN119">
        <f t="shared" si="27"/>
        <v>3.4790500680684311E-3</v>
      </c>
      <c r="AO119">
        <f t="shared" si="28"/>
        <v>-5.6954436450838645E-3</v>
      </c>
      <c r="AP119">
        <f t="shared" si="29"/>
        <v>-1.9557695200841801E-3</v>
      </c>
      <c r="AQ119">
        <f t="shared" si="30"/>
        <v>-4.9497525123743556E-3</v>
      </c>
      <c r="AR119">
        <f t="shared" si="31"/>
        <v>-2.6273301042125233E-2</v>
      </c>
      <c r="AS119">
        <f t="shared" si="32"/>
        <v>-3.7295022493106851E-2</v>
      </c>
      <c r="AT119">
        <f t="shared" si="33"/>
        <v>-2.6416201937188102E-2</v>
      </c>
      <c r="AU119">
        <f t="shared" si="34"/>
        <v>-2.9833284586136183E-2</v>
      </c>
      <c r="AV119">
        <f t="shared" si="35"/>
        <v>-2.7059530968128777E-3</v>
      </c>
    </row>
    <row r="120" spans="7:48" x14ac:dyDescent="0.25">
      <c r="G120" s="6">
        <f t="shared" si="22"/>
        <v>7.3629523468290922E-2</v>
      </c>
      <c r="H120">
        <v>55.82</v>
      </c>
      <c r="I120">
        <v>59.93</v>
      </c>
      <c r="J120">
        <v>61.15</v>
      </c>
      <c r="K120">
        <v>60.73</v>
      </c>
      <c r="L120">
        <v>61.35</v>
      </c>
      <c r="M120">
        <v>62.51</v>
      </c>
      <c r="N120">
        <v>62.43</v>
      </c>
      <c r="O120">
        <v>62.58</v>
      </c>
      <c r="P120">
        <v>61.85</v>
      </c>
      <c r="Q120">
        <v>60.6</v>
      </c>
      <c r="R120">
        <v>61.01</v>
      </c>
      <c r="S120">
        <v>60.98</v>
      </c>
      <c r="T120">
        <v>62</v>
      </c>
      <c r="U120">
        <v>61.58</v>
      </c>
      <c r="V120">
        <v>61.99</v>
      </c>
      <c r="W120">
        <v>61.71</v>
      </c>
      <c r="X120">
        <v>61.74</v>
      </c>
      <c r="Y120">
        <v>61.71</v>
      </c>
      <c r="Z120">
        <v>62.43</v>
      </c>
      <c r="AA120">
        <v>62.07</v>
      </c>
      <c r="AB120">
        <v>62.28</v>
      </c>
      <c r="AC120">
        <f t="shared" si="23"/>
        <v>0.11572912934432104</v>
      </c>
      <c r="AD120">
        <f t="shared" si="36"/>
        <v>3.9212414483564183E-2</v>
      </c>
      <c r="AE120">
        <f t="shared" si="37"/>
        <v>1.8479149632052373E-2</v>
      </c>
      <c r="AF120">
        <f t="shared" si="38"/>
        <v>2.5522805862012256E-2</v>
      </c>
      <c r="AG120">
        <f t="shared" si="39"/>
        <v>1.5158924205378968E-2</v>
      </c>
      <c r="AH120">
        <f t="shared" si="40"/>
        <v>-3.6794112941928793E-3</v>
      </c>
      <c r="AI120">
        <f t="shared" si="41"/>
        <v>-2.4026910139355851E-3</v>
      </c>
      <c r="AJ120">
        <f t="shared" si="42"/>
        <v>-4.7938638542664933E-3</v>
      </c>
      <c r="AK120">
        <f t="shared" si="24"/>
        <v>6.9523039611964384E-3</v>
      </c>
      <c r="AL120">
        <f t="shared" si="25"/>
        <v>2.7722772277227716E-2</v>
      </c>
      <c r="AM120">
        <f t="shared" si="26"/>
        <v>2.0816259629568973E-2</v>
      </c>
      <c r="AN120">
        <f t="shared" si="27"/>
        <v>2.1318465070514995E-2</v>
      </c>
      <c r="AO120">
        <f t="shared" si="28"/>
        <v>4.5161290322580832E-3</v>
      </c>
      <c r="AP120">
        <f t="shared" si="29"/>
        <v>1.1367327054238435E-2</v>
      </c>
      <c r="AQ120">
        <f t="shared" si="30"/>
        <v>4.6781738990159562E-3</v>
      </c>
      <c r="AR120">
        <f t="shared" si="31"/>
        <v>9.2367525522605784E-3</v>
      </c>
      <c r="AS120">
        <f t="shared" si="32"/>
        <v>8.7463556851311818E-3</v>
      </c>
      <c r="AT120">
        <f t="shared" si="33"/>
        <v>9.2367525522605784E-3</v>
      </c>
      <c r="AU120">
        <f t="shared" si="34"/>
        <v>-2.4026910139355851E-3</v>
      </c>
      <c r="AV120">
        <f t="shared" si="35"/>
        <v>3.3832769453842572E-3</v>
      </c>
    </row>
    <row r="121" spans="7:48" x14ac:dyDescent="0.25">
      <c r="G121" s="6">
        <f t="shared" si="22"/>
        <v>7.5799187081182093E-2</v>
      </c>
      <c r="H121">
        <v>91.03</v>
      </c>
      <c r="I121">
        <v>97.93</v>
      </c>
      <c r="J121">
        <v>102.95</v>
      </c>
      <c r="K121">
        <v>106.19</v>
      </c>
      <c r="L121">
        <v>108.63</v>
      </c>
      <c r="M121">
        <v>112.56</v>
      </c>
      <c r="N121">
        <v>118.77</v>
      </c>
      <c r="O121">
        <v>112.35</v>
      </c>
      <c r="P121">
        <v>110.11</v>
      </c>
      <c r="Q121">
        <v>107.58</v>
      </c>
      <c r="R121">
        <v>106.48</v>
      </c>
      <c r="S121">
        <v>107.68</v>
      </c>
      <c r="T121">
        <v>106.5</v>
      </c>
      <c r="U121">
        <v>110.55</v>
      </c>
      <c r="V121">
        <v>107.48</v>
      </c>
      <c r="W121">
        <v>107.56</v>
      </c>
      <c r="X121">
        <v>103.44</v>
      </c>
      <c r="Y121">
        <v>103.7</v>
      </c>
      <c r="Z121">
        <v>104.65</v>
      </c>
      <c r="AA121">
        <v>108.77</v>
      </c>
      <c r="AB121">
        <v>107.65</v>
      </c>
      <c r="AC121">
        <f t="shared" si="23"/>
        <v>0.18257717236076024</v>
      </c>
      <c r="AD121">
        <f t="shared" si="36"/>
        <v>9.9254569590523825E-2</v>
      </c>
      <c r="AE121">
        <f t="shared" si="37"/>
        <v>4.5653229723166613E-2</v>
      </c>
      <c r="AF121">
        <f t="shared" si="38"/>
        <v>1.3748940578208945E-2</v>
      </c>
      <c r="AG121">
        <f t="shared" si="39"/>
        <v>-9.0214489551688291E-3</v>
      </c>
      <c r="AH121">
        <f t="shared" si="40"/>
        <v>-4.3621179815209632E-2</v>
      </c>
      <c r="AI121">
        <f t="shared" si="41"/>
        <v>-9.3626336616990741E-2</v>
      </c>
      <c r="AJ121">
        <f t="shared" si="42"/>
        <v>-4.1833555852247344E-2</v>
      </c>
      <c r="AK121">
        <f t="shared" si="24"/>
        <v>-2.2341295068567739E-2</v>
      </c>
      <c r="AL121">
        <f t="shared" si="25"/>
        <v>6.5067856478906298E-4</v>
      </c>
      <c r="AM121">
        <f t="shared" si="26"/>
        <v>1.0987978963185591E-2</v>
      </c>
      <c r="AN121">
        <f t="shared" si="27"/>
        <v>-2.7860326894503285E-4</v>
      </c>
      <c r="AO121">
        <f t="shared" si="28"/>
        <v>1.0798122065727753E-2</v>
      </c>
      <c r="AP121">
        <f t="shared" si="29"/>
        <v>-2.6232473993667946E-2</v>
      </c>
      <c r="AQ121">
        <f t="shared" si="30"/>
        <v>1.5816896166728851E-3</v>
      </c>
      <c r="AR121">
        <f t="shared" si="31"/>
        <v>8.3674228337675166E-4</v>
      </c>
      <c r="AS121">
        <f t="shared" si="32"/>
        <v>4.069992266047958E-2</v>
      </c>
      <c r="AT121">
        <f t="shared" si="33"/>
        <v>3.8090646094503404E-2</v>
      </c>
      <c r="AU121">
        <f t="shared" si="34"/>
        <v>2.8666985188724316E-2</v>
      </c>
      <c r="AV121">
        <f t="shared" si="35"/>
        <v>-1.029695688149297E-2</v>
      </c>
    </row>
    <row r="122" spans="7:48" x14ac:dyDescent="0.25">
      <c r="G122" s="6">
        <f t="shared" si="22"/>
        <v>0.12542523295370514</v>
      </c>
      <c r="H122">
        <v>67.61</v>
      </c>
      <c r="I122">
        <v>76.09</v>
      </c>
      <c r="J122">
        <v>78.2</v>
      </c>
      <c r="K122">
        <v>77.430000000000007</v>
      </c>
      <c r="L122">
        <v>77.67</v>
      </c>
      <c r="M122">
        <v>85.04</v>
      </c>
      <c r="N122">
        <v>85.31</v>
      </c>
      <c r="O122">
        <v>86.71</v>
      </c>
      <c r="P122">
        <v>84.85</v>
      </c>
      <c r="Q122">
        <v>82.24</v>
      </c>
      <c r="R122">
        <v>76.88</v>
      </c>
      <c r="S122">
        <v>82.61</v>
      </c>
      <c r="T122">
        <v>81.84</v>
      </c>
      <c r="U122">
        <v>81.3</v>
      </c>
      <c r="V122">
        <v>82.42</v>
      </c>
      <c r="W122">
        <v>81.66</v>
      </c>
      <c r="X122">
        <v>81.09</v>
      </c>
      <c r="Y122">
        <v>82.77</v>
      </c>
      <c r="Z122">
        <v>83.81</v>
      </c>
      <c r="AA122">
        <v>83.08</v>
      </c>
      <c r="AB122">
        <v>86.35</v>
      </c>
      <c r="AC122">
        <f t="shared" si="23"/>
        <v>0.27717793225854154</v>
      </c>
      <c r="AD122">
        <f t="shared" si="36"/>
        <v>0.13484032067288723</v>
      </c>
      <c r="AE122">
        <f t="shared" si="37"/>
        <v>0.10421994884910475</v>
      </c>
      <c r="AF122">
        <f t="shared" si="38"/>
        <v>0.11520082655301546</v>
      </c>
      <c r="AG122">
        <f t="shared" si="39"/>
        <v>0.11175486030642452</v>
      </c>
      <c r="AH122">
        <f t="shared" si="40"/>
        <v>1.5404515522107103E-2</v>
      </c>
      <c r="AI122">
        <f t="shared" si="41"/>
        <v>1.21908334310162E-2</v>
      </c>
      <c r="AJ122">
        <f t="shared" si="42"/>
        <v>-4.1517702687117915E-3</v>
      </c>
      <c r="AK122">
        <f t="shared" si="24"/>
        <v>1.7678255745433118E-2</v>
      </c>
      <c r="AL122">
        <f t="shared" si="25"/>
        <v>4.9975680933852136E-2</v>
      </c>
      <c r="AM122">
        <f t="shared" si="26"/>
        <v>0.12317898022892819</v>
      </c>
      <c r="AN122">
        <f t="shared" si="27"/>
        <v>4.5272969374167714E-2</v>
      </c>
      <c r="AO122">
        <f t="shared" si="28"/>
        <v>5.5107526881720319E-2</v>
      </c>
      <c r="AP122">
        <f t="shared" si="29"/>
        <v>6.2115621156211533E-2</v>
      </c>
      <c r="AQ122">
        <f t="shared" si="30"/>
        <v>4.7682601310361471E-2</v>
      </c>
      <c r="AR122">
        <f t="shared" si="31"/>
        <v>5.7433259857947561E-2</v>
      </c>
      <c r="AS122">
        <f t="shared" si="32"/>
        <v>6.4866198051547544E-2</v>
      </c>
      <c r="AT122">
        <f t="shared" si="33"/>
        <v>4.3252386130240406E-2</v>
      </c>
      <c r="AU122">
        <f t="shared" si="34"/>
        <v>3.0306645984965897E-2</v>
      </c>
      <c r="AV122">
        <f t="shared" si="35"/>
        <v>3.9359653346172314E-2</v>
      </c>
    </row>
    <row r="123" spans="7:48" x14ac:dyDescent="0.25">
      <c r="G123" s="6">
        <f t="shared" si="22"/>
        <v>0.16297010607521711</v>
      </c>
      <c r="H123">
        <v>10.37</v>
      </c>
      <c r="I123">
        <v>12.06</v>
      </c>
      <c r="J123">
        <v>12.28</v>
      </c>
      <c r="K123">
        <v>12.24</v>
      </c>
      <c r="L123">
        <v>13.63</v>
      </c>
      <c r="M123">
        <v>13.29</v>
      </c>
      <c r="N123">
        <v>13.56</v>
      </c>
      <c r="O123">
        <v>13.42</v>
      </c>
      <c r="P123">
        <v>13.58</v>
      </c>
      <c r="Q123">
        <v>13.49</v>
      </c>
      <c r="R123">
        <v>13.26</v>
      </c>
      <c r="S123">
        <v>13.3</v>
      </c>
      <c r="T123">
        <v>12.97</v>
      </c>
      <c r="U123">
        <v>13.13</v>
      </c>
      <c r="V123">
        <v>14</v>
      </c>
      <c r="W123">
        <v>14.28</v>
      </c>
      <c r="X123">
        <v>14.32</v>
      </c>
      <c r="Y123">
        <v>14.12</v>
      </c>
      <c r="Z123">
        <v>15.2</v>
      </c>
      <c r="AA123">
        <v>14.46</v>
      </c>
      <c r="AB123">
        <v>14.96</v>
      </c>
      <c r="AC123">
        <f t="shared" si="23"/>
        <v>0.44262295081967235</v>
      </c>
      <c r="AD123">
        <f t="shared" si="36"/>
        <v>0.2404643449419569</v>
      </c>
      <c r="AE123">
        <f t="shared" si="37"/>
        <v>0.218241042345277</v>
      </c>
      <c r="AF123">
        <f t="shared" si="38"/>
        <v>0.22222222222222227</v>
      </c>
      <c r="AG123">
        <f t="shared" si="39"/>
        <v>9.757887013939838E-2</v>
      </c>
      <c r="AH123">
        <f t="shared" si="40"/>
        <v>0.12565838976674204</v>
      </c>
      <c r="AI123">
        <f t="shared" si="41"/>
        <v>0.10324483775811212</v>
      </c>
      <c r="AJ123">
        <f t="shared" si="42"/>
        <v>0.11475409836065581</v>
      </c>
      <c r="AK123">
        <f t="shared" si="24"/>
        <v>0.10162002945508106</v>
      </c>
      <c r="AL123">
        <f t="shared" si="25"/>
        <v>0.10896960711638255</v>
      </c>
      <c r="AM123">
        <f t="shared" si="26"/>
        <v>0.12820512820512828</v>
      </c>
      <c r="AN123">
        <f t="shared" si="27"/>
        <v>0.12481203007518797</v>
      </c>
      <c r="AO123">
        <f t="shared" si="28"/>
        <v>0.15343099460292986</v>
      </c>
      <c r="AP123">
        <f t="shared" si="29"/>
        <v>0.13937547600913938</v>
      </c>
      <c r="AQ123">
        <f t="shared" si="30"/>
        <v>6.857142857142863E-2</v>
      </c>
      <c r="AR123">
        <f t="shared" si="31"/>
        <v>4.7619047619047727E-2</v>
      </c>
      <c r="AS123">
        <f t="shared" si="32"/>
        <v>4.4692737430167634E-2</v>
      </c>
      <c r="AT123">
        <f t="shared" si="33"/>
        <v>5.9490084985835814E-2</v>
      </c>
      <c r="AU123">
        <f t="shared" si="34"/>
        <v>-1.5789473684210423E-2</v>
      </c>
      <c r="AV123">
        <f t="shared" si="35"/>
        <v>3.4578146611341627E-2</v>
      </c>
    </row>
    <row r="124" spans="7:48" x14ac:dyDescent="0.25">
      <c r="G124" s="6">
        <f t="shared" si="22"/>
        <v>0.11877394636015329</v>
      </c>
      <c r="H124">
        <v>5.22</v>
      </c>
      <c r="I124">
        <v>5.84</v>
      </c>
      <c r="J124">
        <v>6.7</v>
      </c>
      <c r="K124">
        <v>6.98</v>
      </c>
      <c r="L124">
        <v>6.85</v>
      </c>
      <c r="M124">
        <v>6.82</v>
      </c>
      <c r="N124">
        <v>6.86</v>
      </c>
      <c r="O124">
        <v>6.64</v>
      </c>
      <c r="P124">
        <v>6.26</v>
      </c>
      <c r="Q124">
        <v>6.3</v>
      </c>
      <c r="R124">
        <v>6.47</v>
      </c>
      <c r="S124">
        <v>6.61</v>
      </c>
      <c r="T124">
        <v>6.68</v>
      </c>
      <c r="U124">
        <v>6.6</v>
      </c>
      <c r="V124">
        <v>6.49</v>
      </c>
      <c r="W124">
        <v>6.58</v>
      </c>
      <c r="X124">
        <v>6.73</v>
      </c>
      <c r="Y124">
        <v>6.95</v>
      </c>
      <c r="Z124">
        <v>6.78</v>
      </c>
      <c r="AA124">
        <v>6.68</v>
      </c>
      <c r="AB124">
        <v>7.04</v>
      </c>
      <c r="AC124">
        <f t="shared" si="23"/>
        <v>0.34865900383141768</v>
      </c>
      <c r="AD124">
        <f t="shared" si="36"/>
        <v>0.20547945205479456</v>
      </c>
      <c r="AE124">
        <f t="shared" si="37"/>
        <v>5.0746268656716394E-2</v>
      </c>
      <c r="AF124">
        <f t="shared" si="38"/>
        <v>8.5959885386818913E-3</v>
      </c>
      <c r="AG124">
        <f t="shared" si="39"/>
        <v>2.773722627737232E-2</v>
      </c>
      <c r="AH124">
        <f t="shared" si="40"/>
        <v>3.2258064516128997E-2</v>
      </c>
      <c r="AI124">
        <f t="shared" si="41"/>
        <v>2.6239067055393542E-2</v>
      </c>
      <c r="AJ124">
        <f t="shared" si="42"/>
        <v>6.0240963855421742E-2</v>
      </c>
      <c r="AK124">
        <f t="shared" si="24"/>
        <v>0.12460063897763583</v>
      </c>
      <c r="AL124">
        <f t="shared" si="25"/>
        <v>0.1174603174603175</v>
      </c>
      <c r="AM124">
        <f t="shared" si="26"/>
        <v>8.809891808346218E-2</v>
      </c>
      <c r="AN124">
        <f t="shared" si="27"/>
        <v>6.5052950075642921E-2</v>
      </c>
      <c r="AO124">
        <f t="shared" si="28"/>
        <v>5.3892215568862326E-2</v>
      </c>
      <c r="AP124">
        <f t="shared" si="29"/>
        <v>6.6666666666666735E-2</v>
      </c>
      <c r="AQ124">
        <f t="shared" si="30"/>
        <v>8.4745762711864375E-2</v>
      </c>
      <c r="AR124">
        <f t="shared" si="31"/>
        <v>6.9908814589665649E-2</v>
      </c>
      <c r="AS124">
        <f t="shared" si="32"/>
        <v>4.6062407132243625E-2</v>
      </c>
      <c r="AT124">
        <f t="shared" si="33"/>
        <v>1.2949640287769763E-2</v>
      </c>
      <c r="AU124">
        <f t="shared" si="34"/>
        <v>3.8348082595870171E-2</v>
      </c>
      <c r="AV124">
        <f t="shared" si="35"/>
        <v>5.3892215568862326E-2</v>
      </c>
    </row>
    <row r="125" spans="7:48" x14ac:dyDescent="0.25">
      <c r="G125" s="6">
        <f t="shared" si="22"/>
        <v>0.13341493268053853</v>
      </c>
      <c r="H125">
        <v>32.68</v>
      </c>
      <c r="I125">
        <v>37.04</v>
      </c>
      <c r="J125">
        <v>38.07</v>
      </c>
      <c r="K125">
        <v>38.590000000000003</v>
      </c>
      <c r="L125">
        <v>40.11</v>
      </c>
      <c r="M125">
        <v>39.6</v>
      </c>
      <c r="N125">
        <v>39.590000000000003</v>
      </c>
      <c r="O125">
        <v>39.42</v>
      </c>
      <c r="P125">
        <v>40.409999999999997</v>
      </c>
      <c r="Q125">
        <v>41.35</v>
      </c>
      <c r="R125">
        <v>42.9</v>
      </c>
      <c r="S125">
        <v>43.48</v>
      </c>
      <c r="T125">
        <v>44.51</v>
      </c>
      <c r="U125">
        <v>44.4</v>
      </c>
      <c r="V125">
        <v>43.06</v>
      </c>
      <c r="W125">
        <v>43.37</v>
      </c>
      <c r="X125">
        <v>44.67</v>
      </c>
      <c r="Y125">
        <v>45.52</v>
      </c>
      <c r="Z125">
        <v>47.19</v>
      </c>
      <c r="AA125">
        <v>46.95</v>
      </c>
      <c r="AB125">
        <v>47.99</v>
      </c>
      <c r="AC125">
        <f t="shared" si="23"/>
        <v>0.46848225214198291</v>
      </c>
      <c r="AD125">
        <f t="shared" si="36"/>
        <v>0.2956263498920087</v>
      </c>
      <c r="AE125">
        <f t="shared" si="37"/>
        <v>0.26057262936695563</v>
      </c>
      <c r="AF125">
        <f t="shared" si="38"/>
        <v>0.24358642135268199</v>
      </c>
      <c r="AG125">
        <f t="shared" si="39"/>
        <v>0.19645973572675149</v>
      </c>
      <c r="AH125">
        <f t="shared" si="40"/>
        <v>0.21186868686868687</v>
      </c>
      <c r="AI125">
        <f t="shared" si="41"/>
        <v>0.2121747916140439</v>
      </c>
      <c r="AJ125">
        <f t="shared" si="42"/>
        <v>0.21740233384068999</v>
      </c>
      <c r="AK125">
        <f t="shared" si="24"/>
        <v>0.18757733234347948</v>
      </c>
      <c r="AL125">
        <f t="shared" si="25"/>
        <v>0.16058041112454657</v>
      </c>
      <c r="AM125">
        <f t="shared" si="26"/>
        <v>0.11864801864801873</v>
      </c>
      <c r="AN125">
        <f t="shared" si="27"/>
        <v>0.10372585096596149</v>
      </c>
      <c r="AO125">
        <f t="shared" si="28"/>
        <v>7.8184677600539293E-2</v>
      </c>
      <c r="AP125">
        <f t="shared" si="29"/>
        <v>8.0855855855855932E-2</v>
      </c>
      <c r="AQ125">
        <f t="shared" si="30"/>
        <v>0.11449140733859729</v>
      </c>
      <c r="AR125">
        <f t="shared" si="31"/>
        <v>0.10652524786718941</v>
      </c>
      <c r="AS125">
        <f t="shared" si="32"/>
        <v>7.4322811730467883E-2</v>
      </c>
      <c r="AT125">
        <f t="shared" si="33"/>
        <v>5.4261862917398915E-2</v>
      </c>
      <c r="AU125">
        <f t="shared" si="34"/>
        <v>1.6952744225471588E-2</v>
      </c>
      <c r="AV125">
        <f t="shared" si="35"/>
        <v>2.2151224707135229E-2</v>
      </c>
    </row>
    <row r="126" spans="7:48" x14ac:dyDescent="0.25">
      <c r="G126" s="6">
        <f t="shared" si="22"/>
        <v>7.718348002708196E-2</v>
      </c>
      <c r="H126">
        <v>14.77</v>
      </c>
      <c r="I126">
        <v>15.91</v>
      </c>
      <c r="J126">
        <v>17.57</v>
      </c>
      <c r="K126">
        <v>18.22</v>
      </c>
      <c r="L126">
        <v>18.62</v>
      </c>
      <c r="M126">
        <v>18.72</v>
      </c>
      <c r="N126">
        <v>18.16</v>
      </c>
      <c r="O126">
        <v>18.03</v>
      </c>
      <c r="P126">
        <v>18.18</v>
      </c>
      <c r="Q126">
        <v>18.82</v>
      </c>
      <c r="R126">
        <v>18.66</v>
      </c>
      <c r="S126">
        <v>18.5</v>
      </c>
      <c r="T126">
        <v>19.16</v>
      </c>
      <c r="U126">
        <v>17.09</v>
      </c>
      <c r="V126">
        <v>16.43</v>
      </c>
      <c r="W126">
        <v>16.72</v>
      </c>
      <c r="X126">
        <v>17.239999999999998</v>
      </c>
      <c r="Y126">
        <v>16.579999999999998</v>
      </c>
      <c r="Z126">
        <v>16.68</v>
      </c>
      <c r="AA126">
        <v>16.920000000000002</v>
      </c>
      <c r="AB126">
        <v>16.21</v>
      </c>
      <c r="AC126">
        <f t="shared" si="23"/>
        <v>9.7494922139471987E-2</v>
      </c>
      <c r="AD126">
        <f t="shared" si="36"/>
        <v>1.8856065367693318E-2</v>
      </c>
      <c r="AE126">
        <f t="shared" si="37"/>
        <v>-7.7404667046101272E-2</v>
      </c>
      <c r="AF126">
        <f t="shared" si="38"/>
        <v>-0.11031833150384183</v>
      </c>
      <c r="AG126">
        <f t="shared" si="39"/>
        <v>-0.12943071965628355</v>
      </c>
      <c r="AH126">
        <f t="shared" si="40"/>
        <v>-0.13408119658119649</v>
      </c>
      <c r="AI126">
        <f t="shared" si="41"/>
        <v>-0.10737885462555062</v>
      </c>
      <c r="AJ126">
        <f t="shared" si="42"/>
        <v>-0.10094287298946202</v>
      </c>
      <c r="AK126">
        <f t="shared" si="24"/>
        <v>-0.1083608360836083</v>
      </c>
      <c r="AL126">
        <f t="shared" si="25"/>
        <v>-0.13868225292242292</v>
      </c>
      <c r="AM126">
        <f t="shared" si="26"/>
        <v>-0.13129689174705247</v>
      </c>
      <c r="AN126">
        <f t="shared" si="27"/>
        <v>-0.12378378378378374</v>
      </c>
      <c r="AO126">
        <f t="shared" si="28"/>
        <v>-0.15396659707724422</v>
      </c>
      <c r="AP126">
        <f t="shared" si="29"/>
        <v>-5.1492100643651201E-2</v>
      </c>
      <c r="AQ126">
        <f t="shared" si="30"/>
        <v>-1.3390139987827076E-2</v>
      </c>
      <c r="AR126">
        <f t="shared" si="31"/>
        <v>-3.0502392344497489E-2</v>
      </c>
      <c r="AS126">
        <f t="shared" si="32"/>
        <v>-5.9744779582366452E-2</v>
      </c>
      <c r="AT126">
        <f t="shared" si="33"/>
        <v>-2.2316043425814083E-2</v>
      </c>
      <c r="AU126">
        <f t="shared" si="34"/>
        <v>-2.8177458033573074E-2</v>
      </c>
      <c r="AV126">
        <f t="shared" si="35"/>
        <v>-4.1962174940898392E-2</v>
      </c>
    </row>
    <row r="127" spans="7:48" x14ac:dyDescent="0.25">
      <c r="G127" s="6">
        <f t="shared" si="22"/>
        <v>9.2865928659286459E-2</v>
      </c>
      <c r="H127">
        <v>32.520000000000003</v>
      </c>
      <c r="I127">
        <v>35.54</v>
      </c>
      <c r="J127">
        <v>35.69</v>
      </c>
      <c r="K127">
        <v>36.5</v>
      </c>
      <c r="L127">
        <v>37.29</v>
      </c>
      <c r="M127">
        <v>37.700000000000003</v>
      </c>
      <c r="N127">
        <v>38.14</v>
      </c>
      <c r="O127">
        <v>37.950000000000003</v>
      </c>
      <c r="P127">
        <v>38.770000000000003</v>
      </c>
      <c r="Q127">
        <v>37.92</v>
      </c>
      <c r="R127">
        <v>37.799999999999997</v>
      </c>
      <c r="S127">
        <v>38.86</v>
      </c>
      <c r="T127">
        <v>38.229999999999997</v>
      </c>
      <c r="U127">
        <v>39.409999999999997</v>
      </c>
      <c r="V127">
        <v>40.61</v>
      </c>
      <c r="W127">
        <v>43.35</v>
      </c>
      <c r="X127">
        <v>43.81</v>
      </c>
      <c r="Y127">
        <v>44.74</v>
      </c>
      <c r="Z127">
        <v>43.64</v>
      </c>
      <c r="AA127">
        <v>43.67</v>
      </c>
      <c r="AB127">
        <v>43.96</v>
      </c>
      <c r="AC127">
        <f t="shared" si="23"/>
        <v>0.35178351783517825</v>
      </c>
      <c r="AD127">
        <f t="shared" si="36"/>
        <v>0.23691615081598205</v>
      </c>
      <c r="AE127">
        <f t="shared" si="37"/>
        <v>0.23171756794620352</v>
      </c>
      <c r="AF127">
        <f t="shared" si="38"/>
        <v>0.20438356164383564</v>
      </c>
      <c r="AG127">
        <f t="shared" si="39"/>
        <v>0.17886832931080723</v>
      </c>
      <c r="AH127">
        <f t="shared" si="40"/>
        <v>0.16604774535809011</v>
      </c>
      <c r="AI127">
        <f t="shared" si="41"/>
        <v>0.15259570005243839</v>
      </c>
      <c r="AJ127">
        <f t="shared" si="42"/>
        <v>0.1583662714097496</v>
      </c>
      <c r="AK127">
        <f t="shared" si="24"/>
        <v>0.13386639153985033</v>
      </c>
      <c r="AL127">
        <f t="shared" si="25"/>
        <v>0.1592827004219409</v>
      </c>
      <c r="AM127">
        <f t="shared" si="26"/>
        <v>0.16296296296296306</v>
      </c>
      <c r="AN127">
        <f t="shared" si="27"/>
        <v>0.13124034997426665</v>
      </c>
      <c r="AO127">
        <f t="shared" si="28"/>
        <v>0.14988229139419315</v>
      </c>
      <c r="AP127">
        <f t="shared" si="29"/>
        <v>0.11545293072824168</v>
      </c>
      <c r="AQ127">
        <f t="shared" si="30"/>
        <v>8.2491997045062826E-2</v>
      </c>
      <c r="AR127">
        <f t="shared" si="31"/>
        <v>1.4071510957324092E-2</v>
      </c>
      <c r="AS127">
        <f t="shared" si="32"/>
        <v>3.4238758274366256E-3</v>
      </c>
      <c r="AT127">
        <f t="shared" si="33"/>
        <v>-1.7434063477872176E-2</v>
      </c>
      <c r="AU127">
        <f t="shared" si="34"/>
        <v>7.332722273143911E-3</v>
      </c>
      <c r="AV127">
        <f t="shared" si="35"/>
        <v>6.640714449278661E-3</v>
      </c>
    </row>
    <row r="128" spans="7:48" x14ac:dyDescent="0.25">
      <c r="G128" s="6">
        <f t="shared" si="22"/>
        <v>8.1919060052220889E-3</v>
      </c>
      <c r="H128">
        <v>306.39999999999998</v>
      </c>
      <c r="I128">
        <v>308.91000000000003</v>
      </c>
      <c r="J128">
        <v>321.5</v>
      </c>
      <c r="K128">
        <v>316.45</v>
      </c>
      <c r="L128">
        <v>321.18</v>
      </c>
      <c r="M128">
        <v>312.42</v>
      </c>
      <c r="N128">
        <v>314.44</v>
      </c>
      <c r="O128">
        <v>328.03</v>
      </c>
      <c r="P128">
        <v>337.17</v>
      </c>
      <c r="Q128">
        <v>342.13</v>
      </c>
      <c r="R128">
        <v>337.52</v>
      </c>
      <c r="S128">
        <v>368.25</v>
      </c>
      <c r="T128">
        <v>380.21</v>
      </c>
      <c r="U128">
        <v>377.91</v>
      </c>
      <c r="V128">
        <v>385.55</v>
      </c>
      <c r="W128">
        <v>370.42</v>
      </c>
      <c r="X128">
        <v>375.99</v>
      </c>
      <c r="Y128">
        <v>376.34</v>
      </c>
      <c r="Z128">
        <v>372.11</v>
      </c>
      <c r="AA128">
        <v>382.18</v>
      </c>
      <c r="AB128">
        <v>385.63</v>
      </c>
      <c r="AC128">
        <f t="shared" si="23"/>
        <v>0.25858355091383822</v>
      </c>
      <c r="AD128">
        <f t="shared" si="36"/>
        <v>0.24835712667119861</v>
      </c>
      <c r="AE128">
        <f t="shared" si="37"/>
        <v>0.19947122861586314</v>
      </c>
      <c r="AF128">
        <f t="shared" si="38"/>
        <v>0.21861273502923056</v>
      </c>
      <c r="AG128">
        <f t="shared" si="39"/>
        <v>0.20066629304439873</v>
      </c>
      <c r="AH128">
        <f t="shared" si="40"/>
        <v>0.23433198898918114</v>
      </c>
      <c r="AI128">
        <f t="shared" si="41"/>
        <v>0.22640249332146037</v>
      </c>
      <c r="AJ128">
        <f t="shared" si="42"/>
        <v>0.17559369569856423</v>
      </c>
      <c r="AK128">
        <f t="shared" si="24"/>
        <v>0.14372571699736031</v>
      </c>
      <c r="AL128">
        <f t="shared" si="25"/>
        <v>0.12714465261742613</v>
      </c>
      <c r="AM128">
        <f t="shared" si="26"/>
        <v>0.14253970135103111</v>
      </c>
      <c r="AN128">
        <f t="shared" si="27"/>
        <v>4.7196198234894758E-2</v>
      </c>
      <c r="AO128">
        <f t="shared" si="28"/>
        <v>1.4255279976854938E-2</v>
      </c>
      <c r="AP128">
        <f t="shared" si="29"/>
        <v>2.0428144267153475E-2</v>
      </c>
      <c r="AQ128">
        <f t="shared" si="30"/>
        <v>2.0749578524182098E-4</v>
      </c>
      <c r="AR128">
        <f t="shared" si="31"/>
        <v>4.1061497759300195E-2</v>
      </c>
      <c r="AS128">
        <f t="shared" si="32"/>
        <v>2.5638979760099965E-2</v>
      </c>
      <c r="AT128">
        <f t="shared" si="33"/>
        <v>2.4685125152787431E-2</v>
      </c>
      <c r="AU128">
        <f t="shared" si="34"/>
        <v>3.6333342291257911E-2</v>
      </c>
      <c r="AV128">
        <f t="shared" si="35"/>
        <v>9.0271599769741716E-3</v>
      </c>
    </row>
    <row r="129" spans="7:48" x14ac:dyDescent="0.25">
      <c r="G129" s="6">
        <f t="shared" si="22"/>
        <v>2.2919849979163853E-2</v>
      </c>
      <c r="H129">
        <v>71.989999999999995</v>
      </c>
      <c r="I129">
        <v>73.64</v>
      </c>
      <c r="J129">
        <v>74.56</v>
      </c>
      <c r="K129">
        <v>74.900000000000006</v>
      </c>
      <c r="L129">
        <v>75.290000000000006</v>
      </c>
      <c r="M129">
        <v>74.72</v>
      </c>
      <c r="N129">
        <v>74.66</v>
      </c>
      <c r="O129">
        <v>75.11</v>
      </c>
      <c r="P129">
        <v>73.900000000000006</v>
      </c>
      <c r="Q129">
        <v>74.73</v>
      </c>
      <c r="R129">
        <v>74.680000000000007</v>
      </c>
      <c r="S129">
        <v>74.52</v>
      </c>
      <c r="T129">
        <v>75.540000000000006</v>
      </c>
      <c r="U129">
        <v>75.53</v>
      </c>
      <c r="V129">
        <v>75.489999999999995</v>
      </c>
      <c r="W129">
        <v>74.510000000000005</v>
      </c>
      <c r="X129">
        <v>75.459999999999994</v>
      </c>
      <c r="Y129">
        <v>75.48</v>
      </c>
      <c r="Z129">
        <v>77.75</v>
      </c>
      <c r="AA129">
        <v>77.7</v>
      </c>
      <c r="AB129">
        <v>79.05</v>
      </c>
      <c r="AC129">
        <f t="shared" si="23"/>
        <v>9.8069176274482611E-2</v>
      </c>
      <c r="AD129">
        <f t="shared" si="36"/>
        <v>7.3465507876154218E-2</v>
      </c>
      <c r="AE129">
        <f t="shared" si="37"/>
        <v>6.0219957081544991E-2</v>
      </c>
      <c r="AF129">
        <f t="shared" si="38"/>
        <v>5.540720961281697E-2</v>
      </c>
      <c r="AG129">
        <f t="shared" si="39"/>
        <v>4.9940231106388504E-2</v>
      </c>
      <c r="AH129">
        <f t="shared" si="40"/>
        <v>5.7949678800856511E-2</v>
      </c>
      <c r="AI129">
        <f t="shared" si="41"/>
        <v>5.879989284757569E-2</v>
      </c>
      <c r="AJ129">
        <f t="shared" si="42"/>
        <v>5.2456397283983464E-2</v>
      </c>
      <c r="AK129">
        <f t="shared" si="24"/>
        <v>6.9688768606224513E-2</v>
      </c>
      <c r="AL129">
        <f t="shared" si="25"/>
        <v>5.780810919309505E-2</v>
      </c>
      <c r="AM129">
        <f t="shared" si="26"/>
        <v>5.8516336368505492E-2</v>
      </c>
      <c r="AN129">
        <f t="shared" si="27"/>
        <v>6.0789049919484722E-2</v>
      </c>
      <c r="AO129">
        <f t="shared" si="28"/>
        <v>4.6465448768864055E-2</v>
      </c>
      <c r="AP129">
        <f t="shared" si="29"/>
        <v>4.6603998411227275E-2</v>
      </c>
      <c r="AQ129">
        <f t="shared" si="30"/>
        <v>4.7158564048218339E-2</v>
      </c>
      <c r="AR129">
        <f t="shared" si="31"/>
        <v>6.0931418601529883E-2</v>
      </c>
      <c r="AS129">
        <f t="shared" si="32"/>
        <v>4.75748741054864E-2</v>
      </c>
      <c r="AT129">
        <f t="shared" si="33"/>
        <v>4.7297297297297203E-2</v>
      </c>
      <c r="AU129">
        <f t="shared" si="34"/>
        <v>1.672025723472665E-2</v>
      </c>
      <c r="AV129">
        <f t="shared" si="35"/>
        <v>1.7374517374517302E-2</v>
      </c>
    </row>
    <row r="130" spans="7:48" x14ac:dyDescent="0.25">
      <c r="G130" s="6">
        <f t="shared" si="22"/>
        <v>1.4379493591747559E-2</v>
      </c>
      <c r="H130">
        <v>63.98</v>
      </c>
      <c r="I130">
        <v>64.900000000000006</v>
      </c>
      <c r="J130">
        <v>65.349999999999994</v>
      </c>
      <c r="K130">
        <v>65.290000000000006</v>
      </c>
      <c r="L130">
        <v>65.34</v>
      </c>
      <c r="M130">
        <v>65.81</v>
      </c>
      <c r="N130">
        <v>66.319999999999993</v>
      </c>
      <c r="O130">
        <v>67.12</v>
      </c>
      <c r="P130">
        <v>66.55</v>
      </c>
      <c r="Q130">
        <v>66.5</v>
      </c>
      <c r="R130">
        <v>66.83</v>
      </c>
      <c r="S130">
        <v>67</v>
      </c>
      <c r="T130">
        <v>66.849999999999994</v>
      </c>
      <c r="U130">
        <v>66.92</v>
      </c>
      <c r="V130">
        <v>66.760000000000005</v>
      </c>
      <c r="W130">
        <v>66.900000000000006</v>
      </c>
      <c r="X130">
        <v>65.86</v>
      </c>
      <c r="Y130">
        <v>65.680000000000007</v>
      </c>
      <c r="Z130">
        <v>66.349999999999994</v>
      </c>
      <c r="AA130">
        <v>66.69</v>
      </c>
      <c r="AB130">
        <v>67.099999999999994</v>
      </c>
      <c r="AC130">
        <f t="shared" si="23"/>
        <v>4.8765239137230347E-2</v>
      </c>
      <c r="AD130">
        <f t="shared" si="36"/>
        <v>3.3898305084745582E-2</v>
      </c>
      <c r="AE130">
        <f t="shared" si="37"/>
        <v>2.6778882938026015E-2</v>
      </c>
      <c r="AF130">
        <f t="shared" si="38"/>
        <v>2.7722468984530371E-2</v>
      </c>
      <c r="AG130">
        <f t="shared" si="39"/>
        <v>2.6936026936026796E-2</v>
      </c>
      <c r="AH130">
        <f t="shared" si="40"/>
        <v>1.9601884212125695E-2</v>
      </c>
      <c r="AI130">
        <f t="shared" si="41"/>
        <v>1.1761158021712926E-2</v>
      </c>
      <c r="AJ130">
        <f t="shared" si="42"/>
        <v>-2.9797377830766136E-4</v>
      </c>
      <c r="AK130">
        <f t="shared" si="24"/>
        <v>8.2644628099173122E-3</v>
      </c>
      <c r="AL130">
        <f t="shared" si="25"/>
        <v>9.0225563909773574E-3</v>
      </c>
      <c r="AM130">
        <f t="shared" si="26"/>
        <v>4.0401017507106993E-3</v>
      </c>
      <c r="AN130">
        <f t="shared" si="27"/>
        <v>1.4925373134327511E-3</v>
      </c>
      <c r="AO130">
        <f t="shared" si="28"/>
        <v>3.7397157816005987E-3</v>
      </c>
      <c r="AP130">
        <f t="shared" si="29"/>
        <v>2.6897788404063451E-3</v>
      </c>
      <c r="AQ130">
        <f t="shared" si="30"/>
        <v>5.0928699820250029E-3</v>
      </c>
      <c r="AR130">
        <f t="shared" si="31"/>
        <v>2.989536621823447E-3</v>
      </c>
      <c r="AS130">
        <f t="shared" si="32"/>
        <v>1.8827816580625493E-2</v>
      </c>
      <c r="AT130">
        <f t="shared" si="33"/>
        <v>2.1619975639463877E-2</v>
      </c>
      <c r="AU130">
        <f t="shared" si="34"/>
        <v>1.1303692539562924E-2</v>
      </c>
      <c r="AV130">
        <f t="shared" si="35"/>
        <v>6.14784825311136E-3</v>
      </c>
    </row>
    <row r="131" spans="7:48" x14ac:dyDescent="0.25">
      <c r="G131" s="6">
        <f t="shared" ref="G131:G142" si="43">(I131-H131)/H131</f>
        <v>8.8421755088421705E-2</v>
      </c>
      <c r="H131">
        <v>29.97</v>
      </c>
      <c r="I131">
        <v>32.619999999999997</v>
      </c>
      <c r="J131">
        <v>32.979999999999997</v>
      </c>
      <c r="K131">
        <v>34.61</v>
      </c>
      <c r="L131">
        <v>35.96</v>
      </c>
      <c r="M131">
        <v>35.89</v>
      </c>
      <c r="N131">
        <v>35.89</v>
      </c>
      <c r="O131">
        <v>34.950000000000003</v>
      </c>
      <c r="P131">
        <v>35.17</v>
      </c>
      <c r="Q131">
        <v>35.06</v>
      </c>
      <c r="R131">
        <v>33.32</v>
      </c>
      <c r="S131">
        <v>33.729999999999997</v>
      </c>
      <c r="T131">
        <v>34.39</v>
      </c>
      <c r="U131">
        <v>34.74</v>
      </c>
      <c r="V131">
        <v>34.979999999999997</v>
      </c>
      <c r="W131">
        <v>34.49</v>
      </c>
      <c r="X131">
        <v>33.979999999999997</v>
      </c>
      <c r="Y131">
        <v>34.71</v>
      </c>
      <c r="Z131">
        <v>34.36</v>
      </c>
      <c r="AA131">
        <v>33.630000000000003</v>
      </c>
      <c r="AB131">
        <v>33.869999999999997</v>
      </c>
      <c r="AC131">
        <f t="shared" ref="AC131:AC142" si="44">($AB131-H131)/H131</f>
        <v>0.13013013013013008</v>
      </c>
      <c r="AD131">
        <f t="shared" si="36"/>
        <v>3.832004904966279E-2</v>
      </c>
      <c r="AE131">
        <f t="shared" si="37"/>
        <v>2.6986052152819909E-2</v>
      </c>
      <c r="AF131">
        <f t="shared" si="38"/>
        <v>-2.1381103727246518E-2</v>
      </c>
      <c r="AG131">
        <f t="shared" si="39"/>
        <v>-5.8120133481646366E-2</v>
      </c>
      <c r="AH131">
        <f t="shared" si="40"/>
        <v>-5.6283087210922352E-2</v>
      </c>
      <c r="AI131">
        <f t="shared" si="41"/>
        <v>-5.6283087210922352E-2</v>
      </c>
      <c r="AJ131">
        <f t="shared" si="42"/>
        <v>-3.0901287553648221E-2</v>
      </c>
      <c r="AK131">
        <f t="shared" si="24"/>
        <v>-3.6963321012226449E-2</v>
      </c>
      <c r="AL131">
        <f t="shared" si="25"/>
        <v>-3.3941814033086271E-2</v>
      </c>
      <c r="AM131">
        <f t="shared" si="26"/>
        <v>1.6506602641056339E-2</v>
      </c>
      <c r="AN131">
        <f t="shared" si="27"/>
        <v>4.1506077675659819E-3</v>
      </c>
      <c r="AO131">
        <f t="shared" si="28"/>
        <v>-1.5120674614713669E-2</v>
      </c>
      <c r="AP131">
        <f t="shared" si="29"/>
        <v>-2.5043177892918954E-2</v>
      </c>
      <c r="AQ131">
        <f t="shared" si="30"/>
        <v>-3.1732418524871339E-2</v>
      </c>
      <c r="AR131">
        <f t="shared" si="31"/>
        <v>-1.7976224992751654E-2</v>
      </c>
      <c r="AS131">
        <f t="shared" si="32"/>
        <v>-3.2371983519717319E-3</v>
      </c>
      <c r="AT131">
        <f t="shared" si="33"/>
        <v>-2.4200518582541151E-2</v>
      </c>
      <c r="AU131">
        <f t="shared" si="34"/>
        <v>-1.4260768335273632E-2</v>
      </c>
      <c r="AV131">
        <f t="shared" si="35"/>
        <v>7.1364852809989556E-3</v>
      </c>
    </row>
    <row r="132" spans="7:48" x14ac:dyDescent="0.25">
      <c r="G132" s="6">
        <f t="shared" si="43"/>
        <v>4.9571879224875812E-3</v>
      </c>
      <c r="H132">
        <v>22.19</v>
      </c>
      <c r="I132">
        <v>22.3</v>
      </c>
      <c r="J132">
        <v>22.35</v>
      </c>
      <c r="K132">
        <v>23.42</v>
      </c>
      <c r="L132">
        <v>23.17</v>
      </c>
      <c r="M132">
        <v>23.69</v>
      </c>
      <c r="N132">
        <v>24.05</v>
      </c>
      <c r="O132">
        <v>24.45</v>
      </c>
      <c r="P132">
        <v>24.67</v>
      </c>
      <c r="Q132">
        <v>24.06</v>
      </c>
      <c r="R132">
        <v>24.26</v>
      </c>
      <c r="S132">
        <v>23.83</v>
      </c>
      <c r="T132">
        <v>23.72</v>
      </c>
      <c r="U132">
        <v>24.55</v>
      </c>
      <c r="V132">
        <v>24.31</v>
      </c>
      <c r="W132">
        <v>24.12</v>
      </c>
      <c r="X132">
        <v>23.97</v>
      </c>
      <c r="Y132">
        <v>23.78</v>
      </c>
      <c r="Z132">
        <v>23.41</v>
      </c>
      <c r="AA132">
        <v>23.71</v>
      </c>
      <c r="AB132">
        <v>23.89</v>
      </c>
      <c r="AC132">
        <f t="shared" si="44"/>
        <v>7.6611086074808432E-2</v>
      </c>
      <c r="AD132">
        <f t="shared" si="36"/>
        <v>7.1300448430493268E-2</v>
      </c>
      <c r="AE132">
        <f t="shared" si="37"/>
        <v>6.8903803131991015E-2</v>
      </c>
      <c r="AF132">
        <f t="shared" si="38"/>
        <v>2.0068317677198924E-2</v>
      </c>
      <c r="AG132">
        <f t="shared" si="39"/>
        <v>3.1074665515753077E-2</v>
      </c>
      <c r="AH132">
        <f t="shared" si="40"/>
        <v>8.4423807513718564E-3</v>
      </c>
      <c r="AI132">
        <f t="shared" si="41"/>
        <v>-6.6528066528066584E-3</v>
      </c>
      <c r="AJ132">
        <f t="shared" si="42"/>
        <v>-2.2903885480572546E-2</v>
      </c>
      <c r="AK132">
        <f t="shared" si="24"/>
        <v>-3.1617349006891005E-2</v>
      </c>
      <c r="AL132">
        <f t="shared" si="25"/>
        <v>-7.0656691604321763E-3</v>
      </c>
      <c r="AM132">
        <f t="shared" si="26"/>
        <v>-1.5251442704039612E-2</v>
      </c>
      <c r="AN132">
        <f t="shared" si="27"/>
        <v>2.5178346621906119E-3</v>
      </c>
      <c r="AO132">
        <f t="shared" si="28"/>
        <v>7.1669477234402069E-3</v>
      </c>
      <c r="AP132">
        <f t="shared" si="29"/>
        <v>-2.688391038696538E-2</v>
      </c>
      <c r="AQ132">
        <f t="shared" si="30"/>
        <v>-1.7276840806252497E-2</v>
      </c>
      <c r="AR132">
        <f t="shared" si="31"/>
        <v>-9.5356550580431351E-3</v>
      </c>
      <c r="AS132">
        <f t="shared" si="32"/>
        <v>-3.337505214851827E-3</v>
      </c>
      <c r="AT132">
        <f t="shared" si="33"/>
        <v>4.6257359125315154E-3</v>
      </c>
      <c r="AU132">
        <f t="shared" si="34"/>
        <v>2.0504058094831287E-2</v>
      </c>
      <c r="AV132">
        <f t="shared" si="35"/>
        <v>7.5917334458034461E-3</v>
      </c>
    </row>
    <row r="133" spans="7:48" x14ac:dyDescent="0.25">
      <c r="G133" s="6">
        <f t="shared" si="43"/>
        <v>3.8136747480250767E-3</v>
      </c>
      <c r="H133">
        <v>36.71</v>
      </c>
      <c r="I133">
        <v>36.85</v>
      </c>
      <c r="J133">
        <v>36.9</v>
      </c>
      <c r="K133">
        <v>38.11</v>
      </c>
      <c r="L133">
        <v>38.39</v>
      </c>
      <c r="M133">
        <v>39.81</v>
      </c>
      <c r="N133">
        <v>40.61</v>
      </c>
      <c r="O133">
        <v>39.93</v>
      </c>
      <c r="P133">
        <v>40.450000000000003</v>
      </c>
      <c r="Q133">
        <v>41.27</v>
      </c>
      <c r="R133">
        <v>41.85</v>
      </c>
      <c r="S133">
        <v>41.08</v>
      </c>
      <c r="T133">
        <v>39.869999999999997</v>
      </c>
      <c r="U133">
        <v>41.87</v>
      </c>
      <c r="V133">
        <v>40.44</v>
      </c>
      <c r="W133">
        <v>40.28</v>
      </c>
      <c r="X133">
        <v>40.659999999999997</v>
      </c>
      <c r="Y133">
        <v>37.74</v>
      </c>
      <c r="Z133">
        <v>40.270000000000003</v>
      </c>
      <c r="AA133">
        <v>42.27</v>
      </c>
      <c r="AB133">
        <v>40.43</v>
      </c>
      <c r="AC133">
        <f t="shared" si="44"/>
        <v>0.10133478616180874</v>
      </c>
      <c r="AD133">
        <f t="shared" si="36"/>
        <v>9.7150610583446359E-2</v>
      </c>
      <c r="AE133">
        <f t="shared" si="37"/>
        <v>9.5663956639566436E-2</v>
      </c>
      <c r="AF133">
        <f t="shared" si="38"/>
        <v>6.0876410390973509E-2</v>
      </c>
      <c r="AG133">
        <f t="shared" si="39"/>
        <v>5.3138838239124749E-2</v>
      </c>
      <c r="AH133">
        <f t="shared" si="40"/>
        <v>1.5573976387842185E-2</v>
      </c>
      <c r="AI133">
        <f t="shared" si="41"/>
        <v>-4.4324058113765011E-3</v>
      </c>
      <c r="AJ133">
        <f t="shared" si="42"/>
        <v>1.252191334835963E-2</v>
      </c>
      <c r="AK133">
        <f t="shared" si="24"/>
        <v>-4.9443757725594869E-4</v>
      </c>
      <c r="AL133">
        <f t="shared" si="25"/>
        <v>-2.0353767870123659E-2</v>
      </c>
      <c r="AM133">
        <f t="shared" si="26"/>
        <v>-3.3930704898446871E-2</v>
      </c>
      <c r="AN133">
        <f t="shared" si="27"/>
        <v>-1.5822784810126549E-2</v>
      </c>
      <c r="AO133">
        <f t="shared" si="28"/>
        <v>1.4045648357160831E-2</v>
      </c>
      <c r="AP133">
        <f t="shared" si="29"/>
        <v>-3.4392166228803388E-2</v>
      </c>
      <c r="AQ133">
        <f t="shared" si="30"/>
        <v>-2.4727992087037614E-4</v>
      </c>
      <c r="AR133">
        <f t="shared" si="31"/>
        <v>3.7239324726911264E-3</v>
      </c>
      <c r="AS133">
        <f t="shared" si="32"/>
        <v>-5.6566650270535391E-3</v>
      </c>
      <c r="AT133">
        <f t="shared" si="33"/>
        <v>7.1277159512453572E-2</v>
      </c>
      <c r="AU133">
        <f t="shared" si="34"/>
        <v>3.9731810280605063E-3</v>
      </c>
      <c r="AV133">
        <f t="shared" si="35"/>
        <v>-4.3529690087532609E-2</v>
      </c>
    </row>
    <row r="134" spans="7:48" x14ac:dyDescent="0.25">
      <c r="G134" s="6">
        <f t="shared" si="43"/>
        <v>2.8325123152709412E-2</v>
      </c>
      <c r="H134">
        <v>24.36</v>
      </c>
      <c r="I134">
        <v>25.05</v>
      </c>
      <c r="J134">
        <v>25.89</v>
      </c>
      <c r="K134">
        <v>26.45</v>
      </c>
      <c r="L134">
        <v>26.58</v>
      </c>
      <c r="M134">
        <v>27.53</v>
      </c>
      <c r="N134">
        <v>27.09</v>
      </c>
      <c r="O134">
        <v>27.93</v>
      </c>
      <c r="P134">
        <v>27.48</v>
      </c>
      <c r="Q134">
        <v>28.055</v>
      </c>
      <c r="R134">
        <v>28.58</v>
      </c>
      <c r="S134">
        <v>28.16</v>
      </c>
      <c r="T134">
        <v>27.6</v>
      </c>
      <c r="U134">
        <v>27.85</v>
      </c>
      <c r="V134">
        <v>27.44</v>
      </c>
      <c r="W134">
        <v>28.41</v>
      </c>
      <c r="X134">
        <v>28.61</v>
      </c>
      <c r="Y134">
        <v>28.58</v>
      </c>
      <c r="Z134">
        <v>28.65</v>
      </c>
      <c r="AA134">
        <v>28.75</v>
      </c>
      <c r="AB134">
        <v>29.27</v>
      </c>
      <c r="AC134">
        <f t="shared" si="44"/>
        <v>0.20155993431855501</v>
      </c>
      <c r="AD134">
        <f t="shared" si="36"/>
        <v>0.16846307385229536</v>
      </c>
      <c r="AE134">
        <f t="shared" si="37"/>
        <v>0.13055233680957895</v>
      </c>
      <c r="AF134">
        <f t="shared" si="38"/>
        <v>0.10661625708884689</v>
      </c>
      <c r="AG134">
        <f t="shared" si="39"/>
        <v>0.10120391271632811</v>
      </c>
      <c r="AH134">
        <f t="shared" si="40"/>
        <v>6.3203777697057692E-2</v>
      </c>
      <c r="AI134">
        <f t="shared" si="41"/>
        <v>8.0472499077150234E-2</v>
      </c>
      <c r="AJ134">
        <f t="shared" si="42"/>
        <v>4.7977085571070527E-2</v>
      </c>
      <c r="AK134">
        <f t="shared" si="24"/>
        <v>6.5138282387190646E-2</v>
      </c>
      <c r="AL134">
        <f t="shared" si="25"/>
        <v>4.3307788273035108E-2</v>
      </c>
      <c r="AM134">
        <f t="shared" si="26"/>
        <v>2.4142757172848191E-2</v>
      </c>
      <c r="AN134">
        <f t="shared" si="27"/>
        <v>3.9417613636363619E-2</v>
      </c>
      <c r="AO134">
        <f t="shared" si="28"/>
        <v>6.0507246376811527E-2</v>
      </c>
      <c r="AP134">
        <f t="shared" si="29"/>
        <v>5.0987432675044811E-2</v>
      </c>
      <c r="AQ134">
        <f t="shared" si="30"/>
        <v>6.6690962099125298E-2</v>
      </c>
      <c r="AR134">
        <f t="shared" si="31"/>
        <v>3.0271031326997516E-2</v>
      </c>
      <c r="AS134">
        <f t="shared" si="32"/>
        <v>2.3068857042991966E-2</v>
      </c>
      <c r="AT134">
        <f t="shared" si="33"/>
        <v>2.4142757172848191E-2</v>
      </c>
      <c r="AU134">
        <f t="shared" si="34"/>
        <v>2.1640488656195497E-2</v>
      </c>
      <c r="AV134">
        <f t="shared" si="35"/>
        <v>1.8086956521739115E-2</v>
      </c>
    </row>
    <row r="135" spans="7:48" x14ac:dyDescent="0.25">
      <c r="G135" s="6">
        <f t="shared" si="43"/>
        <v>8.1529294935451774E-2</v>
      </c>
      <c r="H135">
        <v>100.7</v>
      </c>
      <c r="I135">
        <v>108.91</v>
      </c>
      <c r="J135">
        <v>114.13</v>
      </c>
      <c r="K135">
        <v>118.29</v>
      </c>
      <c r="L135">
        <v>116.32</v>
      </c>
      <c r="M135">
        <v>113.74</v>
      </c>
      <c r="N135">
        <v>117.39</v>
      </c>
      <c r="O135">
        <v>120.44</v>
      </c>
      <c r="P135">
        <v>121.95</v>
      </c>
      <c r="Q135">
        <v>121.09</v>
      </c>
      <c r="R135">
        <v>120.43</v>
      </c>
      <c r="S135">
        <v>122.61</v>
      </c>
      <c r="T135">
        <v>122.92</v>
      </c>
      <c r="U135">
        <v>124.85</v>
      </c>
      <c r="V135">
        <v>127.11</v>
      </c>
      <c r="W135">
        <v>131.94999999999999</v>
      </c>
      <c r="X135">
        <v>131.49</v>
      </c>
      <c r="Y135">
        <v>131.91</v>
      </c>
      <c r="Z135">
        <v>139.51</v>
      </c>
      <c r="AA135">
        <v>140.27000000000001</v>
      </c>
      <c r="AB135">
        <v>142.86000000000001</v>
      </c>
      <c r="AC135">
        <f t="shared" si="44"/>
        <v>0.41866931479642511</v>
      </c>
      <c r="AD135">
        <f t="shared" si="36"/>
        <v>0.31172527775227271</v>
      </c>
      <c r="AE135">
        <f t="shared" si="37"/>
        <v>0.2517304827827917</v>
      </c>
      <c r="AF135">
        <f t="shared" si="38"/>
        <v>0.20770986558458032</v>
      </c>
      <c r="AG135">
        <f t="shared" si="39"/>
        <v>0.22816368638239359</v>
      </c>
      <c r="AH135">
        <f t="shared" si="40"/>
        <v>0.25602250747318461</v>
      </c>
      <c r="AI135">
        <f t="shared" si="41"/>
        <v>0.21696907743419383</v>
      </c>
      <c r="AJ135">
        <f t="shared" si="42"/>
        <v>0.18615078047160424</v>
      </c>
      <c r="AK135">
        <f t="shared" si="24"/>
        <v>0.17146371463714646</v>
      </c>
      <c r="AL135">
        <f t="shared" si="25"/>
        <v>0.17978363200924941</v>
      </c>
      <c r="AM135">
        <f t="shared" si="26"/>
        <v>0.18624927343685133</v>
      </c>
      <c r="AN135">
        <f t="shared" si="27"/>
        <v>0.16515781747002703</v>
      </c>
      <c r="AO135">
        <f t="shared" si="28"/>
        <v>0.16221932964529784</v>
      </c>
      <c r="AP135">
        <f t="shared" si="29"/>
        <v>0.14425310372446953</v>
      </c>
      <c r="AQ135">
        <f t="shared" si="30"/>
        <v>0.12390842577295268</v>
      </c>
      <c r="AR135">
        <f t="shared" si="31"/>
        <v>8.2682834406972536E-2</v>
      </c>
      <c r="AS135">
        <f t="shared" si="32"/>
        <v>8.647045402692223E-2</v>
      </c>
      <c r="AT135">
        <f t="shared" si="33"/>
        <v>8.3011143961792266E-2</v>
      </c>
      <c r="AU135">
        <f t="shared" si="34"/>
        <v>2.4012615583112486E-2</v>
      </c>
      <c r="AV135">
        <f t="shared" si="35"/>
        <v>1.8464390104797914E-2</v>
      </c>
    </row>
    <row r="136" spans="7:48" x14ac:dyDescent="0.25">
      <c r="G136" s="6">
        <f t="shared" si="43"/>
        <v>6.8779852366478392E-2</v>
      </c>
      <c r="H136">
        <v>115.15</v>
      </c>
      <c r="I136">
        <v>123.07</v>
      </c>
      <c r="J136">
        <v>137.01</v>
      </c>
      <c r="K136">
        <v>138.24</v>
      </c>
      <c r="L136">
        <v>139.61000000000001</v>
      </c>
      <c r="M136">
        <v>139.35</v>
      </c>
      <c r="N136">
        <v>140.32</v>
      </c>
      <c r="O136">
        <v>144.59</v>
      </c>
      <c r="P136">
        <v>144.22</v>
      </c>
      <c r="Q136">
        <v>143.88999999999999</v>
      </c>
      <c r="R136">
        <v>145.41999999999999</v>
      </c>
      <c r="S136">
        <v>142.01</v>
      </c>
      <c r="T136">
        <v>143.21</v>
      </c>
      <c r="U136">
        <v>146.19</v>
      </c>
      <c r="V136">
        <v>148.16999999999999</v>
      </c>
      <c r="W136">
        <v>151.24</v>
      </c>
      <c r="X136">
        <v>151.61000000000001</v>
      </c>
      <c r="Y136">
        <v>150.85</v>
      </c>
      <c r="Z136">
        <v>151.27000000000001</v>
      </c>
      <c r="AA136">
        <v>149.38</v>
      </c>
      <c r="AB136">
        <v>149.1</v>
      </c>
      <c r="AC136">
        <f t="shared" si="44"/>
        <v>0.29483282674772027</v>
      </c>
      <c r="AD136">
        <f t="shared" si="36"/>
        <v>0.21150564719265461</v>
      </c>
      <c r="AE136">
        <f t="shared" si="37"/>
        <v>8.8241734179986889E-2</v>
      </c>
      <c r="AF136">
        <f t="shared" si="38"/>
        <v>7.8559027777777665E-2</v>
      </c>
      <c r="AG136">
        <f t="shared" si="39"/>
        <v>6.7975073418809401E-2</v>
      </c>
      <c r="AH136">
        <f t="shared" si="40"/>
        <v>6.9967707212055974E-2</v>
      </c>
      <c r="AI136">
        <f t="shared" si="41"/>
        <v>6.257126567844927E-2</v>
      </c>
      <c r="AJ136">
        <f t="shared" si="42"/>
        <v>3.1191645342001459E-2</v>
      </c>
      <c r="AK136">
        <f t="shared" si="24"/>
        <v>3.3837193177090524E-2</v>
      </c>
      <c r="AL136">
        <f t="shared" si="25"/>
        <v>3.6208214608381459E-2</v>
      </c>
      <c r="AM136">
        <f t="shared" si="26"/>
        <v>2.5306010177417185E-2</v>
      </c>
      <c r="AN136">
        <f t="shared" si="27"/>
        <v>4.9926061544961653E-2</v>
      </c>
      <c r="AO136">
        <f t="shared" si="28"/>
        <v>4.1128412820333679E-2</v>
      </c>
      <c r="AP136">
        <f t="shared" si="29"/>
        <v>1.9905602298378799E-2</v>
      </c>
      <c r="AQ136">
        <f t="shared" si="30"/>
        <v>6.2765742053047646E-3</v>
      </c>
      <c r="AR136">
        <f t="shared" si="31"/>
        <v>-1.4149695847659446E-2</v>
      </c>
      <c r="AS136">
        <f t="shared" si="32"/>
        <v>-1.6555636171756608E-2</v>
      </c>
      <c r="AT136">
        <f t="shared" si="33"/>
        <v>-1.1600928074245941E-2</v>
      </c>
      <c r="AU136">
        <f t="shared" si="34"/>
        <v>-1.4345210550671089E-2</v>
      </c>
      <c r="AV136">
        <f t="shared" si="35"/>
        <v>-1.8744142455482738E-3</v>
      </c>
    </row>
    <row r="137" spans="7:48" x14ac:dyDescent="0.25">
      <c r="G137" s="6">
        <f t="shared" si="43"/>
        <v>7.438650306748476E-2</v>
      </c>
      <c r="H137">
        <v>39.119999999999997</v>
      </c>
      <c r="I137">
        <v>42.03</v>
      </c>
      <c r="J137">
        <v>42.74</v>
      </c>
      <c r="K137">
        <v>42.69</v>
      </c>
      <c r="L137">
        <v>42.89</v>
      </c>
      <c r="M137">
        <v>42.54</v>
      </c>
      <c r="N137">
        <v>42.55</v>
      </c>
      <c r="O137">
        <v>42.88</v>
      </c>
      <c r="P137">
        <v>43.45</v>
      </c>
      <c r="Q137">
        <v>43.53</v>
      </c>
      <c r="R137">
        <v>43.89</v>
      </c>
      <c r="S137">
        <v>43.64</v>
      </c>
      <c r="T137">
        <v>43.7</v>
      </c>
      <c r="U137">
        <v>43.85</v>
      </c>
      <c r="V137">
        <v>43.35</v>
      </c>
      <c r="W137">
        <v>42.74</v>
      </c>
      <c r="X137">
        <v>43.83</v>
      </c>
      <c r="Y137">
        <v>43.57</v>
      </c>
      <c r="Z137">
        <v>44.43</v>
      </c>
      <c r="AA137">
        <v>44.02</v>
      </c>
      <c r="AB137">
        <v>43.28</v>
      </c>
      <c r="AC137">
        <f t="shared" si="44"/>
        <v>0.10633946830265859</v>
      </c>
      <c r="AD137">
        <f t="shared" si="36"/>
        <v>2.9740661432310255E-2</v>
      </c>
      <c r="AE137">
        <f t="shared" si="37"/>
        <v>1.2634534394010273E-2</v>
      </c>
      <c r="AF137">
        <f t="shared" si="38"/>
        <v>1.3820566877488954E-2</v>
      </c>
      <c r="AG137">
        <f t="shared" si="39"/>
        <v>9.0930286780135355E-3</v>
      </c>
      <c r="AH137">
        <f t="shared" si="40"/>
        <v>1.7395392571697272E-2</v>
      </c>
      <c r="AI137">
        <f t="shared" si="41"/>
        <v>1.7156286721504207E-2</v>
      </c>
      <c r="AJ137">
        <f t="shared" si="42"/>
        <v>9.3283582089551901E-3</v>
      </c>
      <c r="AK137">
        <f t="shared" si="24"/>
        <v>-3.9125431530495211E-3</v>
      </c>
      <c r="AL137">
        <f t="shared" si="25"/>
        <v>-5.7431656328968527E-3</v>
      </c>
      <c r="AM137">
        <f t="shared" si="26"/>
        <v>-1.3898382319434938E-2</v>
      </c>
      <c r="AN137">
        <f t="shared" si="27"/>
        <v>-8.2493125572868798E-3</v>
      </c>
      <c r="AO137">
        <f t="shared" si="28"/>
        <v>-9.6109839816934019E-3</v>
      </c>
      <c r="AP137">
        <f t="shared" si="29"/>
        <v>-1.2998859749144817E-2</v>
      </c>
      <c r="AQ137">
        <f t="shared" si="30"/>
        <v>-1.6147635524798221E-3</v>
      </c>
      <c r="AR137">
        <f t="shared" si="31"/>
        <v>1.2634534394010273E-2</v>
      </c>
      <c r="AS137">
        <f t="shared" si="32"/>
        <v>-1.2548482774355401E-2</v>
      </c>
      <c r="AT137">
        <f t="shared" si="33"/>
        <v>-6.6559559329813899E-3</v>
      </c>
      <c r="AU137">
        <f t="shared" si="34"/>
        <v>-2.5883412108935373E-2</v>
      </c>
      <c r="AV137">
        <f t="shared" si="35"/>
        <v>-1.6810540663334893E-2</v>
      </c>
    </row>
    <row r="138" spans="7:48" x14ac:dyDescent="0.25">
      <c r="G138" s="6">
        <f t="shared" si="43"/>
        <v>1.3602941176470625E-2</v>
      </c>
      <c r="H138">
        <v>27.2</v>
      </c>
      <c r="I138">
        <v>27.57</v>
      </c>
      <c r="J138">
        <v>28.56</v>
      </c>
      <c r="K138">
        <v>28.8</v>
      </c>
      <c r="L138">
        <v>28.38</v>
      </c>
      <c r="M138">
        <v>28.61</v>
      </c>
      <c r="N138">
        <v>28.7</v>
      </c>
      <c r="O138">
        <v>28.79</v>
      </c>
      <c r="P138">
        <v>28.61</v>
      </c>
      <c r="Q138">
        <v>28.88</v>
      </c>
      <c r="R138">
        <v>28.86</v>
      </c>
      <c r="S138">
        <v>28.74</v>
      </c>
      <c r="T138">
        <v>28.9</v>
      </c>
      <c r="U138">
        <v>28.9</v>
      </c>
      <c r="V138">
        <v>28.95</v>
      </c>
      <c r="W138">
        <v>28.95</v>
      </c>
      <c r="X138">
        <v>28.93</v>
      </c>
      <c r="Y138">
        <v>29.17</v>
      </c>
      <c r="Z138">
        <v>29.46</v>
      </c>
      <c r="AA138">
        <v>29.34</v>
      </c>
      <c r="AB138">
        <v>29.07</v>
      </c>
      <c r="AC138">
        <f t="shared" si="44"/>
        <v>6.8750000000000033E-2</v>
      </c>
      <c r="AD138">
        <f t="shared" si="36"/>
        <v>5.4406964091403699E-2</v>
      </c>
      <c r="AE138">
        <f t="shared" si="37"/>
        <v>1.7857142857142912E-2</v>
      </c>
      <c r="AF138">
        <f t="shared" si="38"/>
        <v>9.3749999999999858E-3</v>
      </c>
      <c r="AG138">
        <f t="shared" si="39"/>
        <v>2.4312896405919708E-2</v>
      </c>
      <c r="AH138">
        <f t="shared" si="40"/>
        <v>1.6078294302691396E-2</v>
      </c>
      <c r="AI138">
        <f t="shared" si="41"/>
        <v>1.2891986062717804E-2</v>
      </c>
      <c r="AJ138">
        <f t="shared" si="42"/>
        <v>9.7255991663772537E-3</v>
      </c>
      <c r="AK138">
        <f t="shared" ref="AK138:AK142" si="45">($AB138-P138)/P138</f>
        <v>1.6078294302691396E-2</v>
      </c>
      <c r="AL138">
        <f t="shared" ref="AL138:AL142" si="46">($AB138-Q138)/Q138</f>
        <v>6.5789473684210974E-3</v>
      </c>
      <c r="AM138">
        <f t="shared" ref="AM138:AM142" si="47">($AB138-R138)/R138</f>
        <v>7.2765072765073064E-3</v>
      </c>
      <c r="AN138">
        <f t="shared" ref="AN138:AN142" si="48">($AB138-S138)/S138</f>
        <v>1.1482254697286077E-2</v>
      </c>
      <c r="AO138">
        <f t="shared" ref="AO138:AO142" si="49">($AB138-T138)/T138</f>
        <v>5.8823529411765295E-3</v>
      </c>
      <c r="AP138">
        <f t="shared" ref="AP138:AP142" si="50">($AB138-U138)/U138</f>
        <v>5.8823529411765295E-3</v>
      </c>
      <c r="AQ138">
        <f t="shared" ref="AQ138:AQ142" si="51">($AB138-V138)/V138</f>
        <v>4.1450777202072884E-3</v>
      </c>
      <c r="AR138">
        <f t="shared" ref="AR138:AR142" si="52">($AB138-W138)/W138</f>
        <v>4.1450777202072884E-3</v>
      </c>
      <c r="AS138">
        <f t="shared" ref="AS138:AS142" si="53">($AB138-X138)/X138</f>
        <v>4.8392671966816653E-3</v>
      </c>
      <c r="AT138">
        <f t="shared" ref="AT138:AT142" si="54">($AB138-Y138)/Y138</f>
        <v>-3.4281796366130071E-3</v>
      </c>
      <c r="AU138">
        <f t="shared" ref="AU138:AU142" si="55">($AB138-Z138)/Z138</f>
        <v>-1.3238289205702667E-2</v>
      </c>
      <c r="AV138">
        <f t="shared" ref="AV138:AV142" si="56">($AB138-AA138)/AA138</f>
        <v>-9.2024539877300464E-3</v>
      </c>
    </row>
    <row r="139" spans="7:48" x14ac:dyDescent="0.25">
      <c r="G139" s="6">
        <f t="shared" si="43"/>
        <v>3.6330608537693036E-2</v>
      </c>
      <c r="H139">
        <v>22.02</v>
      </c>
      <c r="I139">
        <v>22.82</v>
      </c>
      <c r="J139">
        <v>23.08</v>
      </c>
      <c r="K139">
        <v>23.29</v>
      </c>
      <c r="L139">
        <v>23.23</v>
      </c>
      <c r="M139">
        <v>22.97</v>
      </c>
      <c r="N139">
        <v>22.97</v>
      </c>
      <c r="O139">
        <v>22.83</v>
      </c>
      <c r="P139">
        <v>23.34</v>
      </c>
      <c r="Q139">
        <v>23.44</v>
      </c>
      <c r="R139">
        <v>23.55</v>
      </c>
      <c r="S139">
        <v>23.4</v>
      </c>
      <c r="T139">
        <v>23.82</v>
      </c>
      <c r="U139">
        <v>24.03</v>
      </c>
      <c r="V139">
        <v>24.28</v>
      </c>
      <c r="W139">
        <v>24.47</v>
      </c>
      <c r="X139">
        <v>24.68</v>
      </c>
      <c r="Y139">
        <v>24.73</v>
      </c>
      <c r="Z139">
        <v>24.73</v>
      </c>
      <c r="AA139">
        <v>24.71</v>
      </c>
      <c r="AB139">
        <v>24.9</v>
      </c>
      <c r="AC139">
        <f t="shared" si="44"/>
        <v>0.13079019073569478</v>
      </c>
      <c r="AD139">
        <f t="shared" ref="AD139:AD142" si="57">($AB139-I139)/I139</f>
        <v>9.1148115687992914E-2</v>
      </c>
      <c r="AE139">
        <f t="shared" ref="AE139:AE142" si="58">($AB139-J139)/J139</f>
        <v>7.8856152512998282E-2</v>
      </c>
      <c r="AF139">
        <f t="shared" ref="AF139:AF142" si="59">($AB139-K139)/K139</f>
        <v>6.9128381279519091E-2</v>
      </c>
      <c r="AG139">
        <f t="shared" ref="AG139:AG142" si="60">($AB139-L139)/L139</f>
        <v>7.1889797675419628E-2</v>
      </c>
      <c r="AH139">
        <f t="shared" ref="AH139:AH142" si="61">($AB139-M139)/M139</f>
        <v>8.4022638223770124E-2</v>
      </c>
      <c r="AI139">
        <f t="shared" ref="AI139:AI142" si="62">($AB139-N139)/N139</f>
        <v>8.4022638223770124E-2</v>
      </c>
      <c r="AJ139">
        <f t="shared" ref="AJ139:AJ142" si="63">($AB139-O139)/O139</f>
        <v>9.0670170827858096E-2</v>
      </c>
      <c r="AK139">
        <f t="shared" si="45"/>
        <v>6.6838046272493512E-2</v>
      </c>
      <c r="AL139">
        <f t="shared" si="46"/>
        <v>6.2286689419795101E-2</v>
      </c>
      <c r="AM139">
        <f t="shared" si="47"/>
        <v>5.7324840764331121E-2</v>
      </c>
      <c r="AN139">
        <f t="shared" si="48"/>
        <v>6.4102564102564111E-2</v>
      </c>
      <c r="AO139">
        <f t="shared" si="49"/>
        <v>4.5340050377833681E-2</v>
      </c>
      <c r="AP139">
        <f t="shared" si="50"/>
        <v>3.6204744069912503E-2</v>
      </c>
      <c r="AQ139">
        <f t="shared" si="51"/>
        <v>2.553542009884668E-2</v>
      </c>
      <c r="AR139">
        <f t="shared" si="52"/>
        <v>1.7572537801389447E-2</v>
      </c>
      <c r="AS139">
        <f t="shared" si="53"/>
        <v>8.9141004862236164E-3</v>
      </c>
      <c r="AT139">
        <f t="shared" si="54"/>
        <v>6.8742418115648263E-3</v>
      </c>
      <c r="AU139">
        <f t="shared" si="55"/>
        <v>6.8742418115648263E-3</v>
      </c>
      <c r="AV139">
        <f t="shared" si="56"/>
        <v>7.6891946580330923E-3</v>
      </c>
    </row>
    <row r="140" spans="7:48" x14ac:dyDescent="0.25">
      <c r="G140" s="6">
        <f t="shared" si="43"/>
        <v>2.6680723380098872E-2</v>
      </c>
      <c r="H140">
        <v>123.31</v>
      </c>
      <c r="I140">
        <v>126.6</v>
      </c>
      <c r="J140">
        <v>131.80000000000001</v>
      </c>
      <c r="K140">
        <v>133.9</v>
      </c>
      <c r="L140">
        <v>132.69999999999999</v>
      </c>
      <c r="M140">
        <v>130.01</v>
      </c>
      <c r="N140">
        <v>129.38</v>
      </c>
      <c r="O140">
        <v>131.55000000000001</v>
      </c>
      <c r="P140">
        <v>128.79</v>
      </c>
      <c r="Q140">
        <v>130.22</v>
      </c>
      <c r="R140">
        <v>133.96</v>
      </c>
      <c r="S140">
        <v>130.57</v>
      </c>
      <c r="T140">
        <v>129.5</v>
      </c>
      <c r="U140">
        <v>132.86000000000001</v>
      </c>
      <c r="V140">
        <v>130.59</v>
      </c>
      <c r="W140">
        <v>131.01</v>
      </c>
      <c r="X140">
        <v>128.35</v>
      </c>
      <c r="Y140">
        <v>132.29</v>
      </c>
      <c r="Z140">
        <v>131.41</v>
      </c>
      <c r="AA140">
        <v>128.91999999999999</v>
      </c>
      <c r="AB140">
        <v>130.13999999999999</v>
      </c>
      <c r="AC140">
        <f t="shared" si="44"/>
        <v>5.5388857351390673E-2</v>
      </c>
      <c r="AD140">
        <f t="shared" si="57"/>
        <v>2.796208530805681E-2</v>
      </c>
      <c r="AE140">
        <f t="shared" si="58"/>
        <v>-1.2594840667678488E-2</v>
      </c>
      <c r="AF140">
        <f t="shared" si="59"/>
        <v>-2.8080657206870942E-2</v>
      </c>
      <c r="AG140">
        <f t="shared" si="60"/>
        <v>-1.9291635267520743E-2</v>
      </c>
      <c r="AH140">
        <f t="shared" si="61"/>
        <v>9.9992308283974657E-4</v>
      </c>
      <c r="AI140">
        <f t="shared" si="62"/>
        <v>5.874169114237061E-3</v>
      </c>
      <c r="AJ140">
        <f t="shared" si="63"/>
        <v>-1.0718358038768718E-2</v>
      </c>
      <c r="AK140">
        <f t="shared" si="45"/>
        <v>1.0482180293501005E-2</v>
      </c>
      <c r="AL140">
        <f t="shared" si="46"/>
        <v>-6.1434495469215558E-4</v>
      </c>
      <c r="AM140">
        <f t="shared" si="47"/>
        <v>-2.8515974917886096E-2</v>
      </c>
      <c r="AN140">
        <f t="shared" si="48"/>
        <v>-3.2932526614077263E-3</v>
      </c>
      <c r="AO140">
        <f t="shared" si="49"/>
        <v>4.9420849420848366E-3</v>
      </c>
      <c r="AP140">
        <f t="shared" si="50"/>
        <v>-2.0472678006924785E-2</v>
      </c>
      <c r="AQ140">
        <f t="shared" si="51"/>
        <v>-3.4458993797382423E-3</v>
      </c>
      <c r="AR140">
        <f t="shared" si="52"/>
        <v>-6.6407144492787165E-3</v>
      </c>
      <c r="AS140">
        <f t="shared" si="53"/>
        <v>1.3946240747954749E-2</v>
      </c>
      <c r="AT140">
        <f t="shared" si="54"/>
        <v>-1.6252173255726102E-2</v>
      </c>
      <c r="AU140">
        <f t="shared" si="55"/>
        <v>-9.6644091012861293E-3</v>
      </c>
      <c r="AV140">
        <f t="shared" si="56"/>
        <v>9.46323301272106E-3</v>
      </c>
    </row>
    <row r="141" spans="7:48" x14ac:dyDescent="0.25">
      <c r="G141" s="6">
        <f t="shared" si="43"/>
        <v>5.7055363042952563E-2</v>
      </c>
      <c r="H141">
        <v>124.09</v>
      </c>
      <c r="I141">
        <v>131.16999999999999</v>
      </c>
      <c r="J141">
        <v>135.65</v>
      </c>
      <c r="K141">
        <v>136.81</v>
      </c>
      <c r="L141">
        <v>135.52000000000001</v>
      </c>
      <c r="M141">
        <v>134.34</v>
      </c>
      <c r="N141">
        <v>135.18</v>
      </c>
      <c r="O141">
        <v>132.54</v>
      </c>
      <c r="P141">
        <v>132.51</v>
      </c>
      <c r="Q141">
        <v>131.88999999999999</v>
      </c>
      <c r="R141">
        <v>131.62</v>
      </c>
      <c r="S141">
        <v>134.36000000000001</v>
      </c>
      <c r="T141">
        <v>138.56</v>
      </c>
      <c r="U141">
        <v>140.32</v>
      </c>
      <c r="V141">
        <v>135.63</v>
      </c>
      <c r="W141">
        <v>139.19999999999999</v>
      </c>
      <c r="X141">
        <v>145.37</v>
      </c>
      <c r="Y141">
        <v>140.01</v>
      </c>
      <c r="Z141">
        <v>139.37</v>
      </c>
      <c r="AA141">
        <v>142.03</v>
      </c>
      <c r="AB141">
        <v>139.62</v>
      </c>
      <c r="AC141">
        <f t="shared" si="44"/>
        <v>0.12515110000805868</v>
      </c>
      <c r="AD141">
        <f t="shared" si="57"/>
        <v>6.4420218037661181E-2</v>
      </c>
      <c r="AE141">
        <f t="shared" si="58"/>
        <v>2.9266494655363056E-2</v>
      </c>
      <c r="AF141">
        <f t="shared" si="59"/>
        <v>2.0539434251882187E-2</v>
      </c>
      <c r="AG141">
        <f t="shared" si="60"/>
        <v>3.0253837072018844E-2</v>
      </c>
      <c r="AH141">
        <f t="shared" si="61"/>
        <v>3.930326038410005E-2</v>
      </c>
      <c r="AI141">
        <f t="shared" si="62"/>
        <v>3.2845095428317782E-2</v>
      </c>
      <c r="AJ141">
        <f t="shared" si="63"/>
        <v>5.341783612494351E-2</v>
      </c>
      <c r="AK141">
        <f t="shared" si="45"/>
        <v>5.3656327824315252E-2</v>
      </c>
      <c r="AL141">
        <f t="shared" si="46"/>
        <v>5.8609447266661757E-2</v>
      </c>
      <c r="AM141">
        <f t="shared" si="47"/>
        <v>6.0781036316669194E-2</v>
      </c>
      <c r="AN141">
        <f t="shared" si="48"/>
        <v>3.9148556117892155E-2</v>
      </c>
      <c r="AO141">
        <f t="shared" si="49"/>
        <v>7.6501154734411247E-3</v>
      </c>
      <c r="AP141">
        <f t="shared" si="50"/>
        <v>-4.9885974914480376E-3</v>
      </c>
      <c r="AQ141">
        <f t="shared" si="51"/>
        <v>2.9418270294182772E-2</v>
      </c>
      <c r="AR141">
        <f t="shared" si="52"/>
        <v>3.0172413793104593E-3</v>
      </c>
      <c r="AS141">
        <f t="shared" si="53"/>
        <v>-3.9554240902524594E-2</v>
      </c>
      <c r="AT141">
        <f t="shared" si="54"/>
        <v>-2.7855153203341647E-3</v>
      </c>
      <c r="AU141">
        <f t="shared" si="55"/>
        <v>1.7937863241730644E-3</v>
      </c>
      <c r="AV141">
        <f t="shared" si="56"/>
        <v>-1.6968246145180572E-2</v>
      </c>
    </row>
    <row r="142" spans="7:48" x14ac:dyDescent="0.25">
      <c r="G142" s="6">
        <f t="shared" si="43"/>
        <v>2.6974951830443135E-2</v>
      </c>
      <c r="H142">
        <v>25.95</v>
      </c>
      <c r="I142">
        <v>26.65</v>
      </c>
      <c r="J142">
        <v>27.6</v>
      </c>
      <c r="K142">
        <v>27.2</v>
      </c>
      <c r="L142">
        <v>27.8</v>
      </c>
      <c r="M142">
        <v>26.95</v>
      </c>
      <c r="N142">
        <v>27</v>
      </c>
      <c r="O142">
        <v>26.95</v>
      </c>
      <c r="P142">
        <v>27</v>
      </c>
      <c r="Q142">
        <v>27.6</v>
      </c>
      <c r="R142">
        <v>28</v>
      </c>
      <c r="S142">
        <v>28.6</v>
      </c>
      <c r="T142">
        <v>28.35</v>
      </c>
      <c r="U142">
        <v>28.85</v>
      </c>
      <c r="V142">
        <v>28.8</v>
      </c>
      <c r="W142">
        <v>28.65</v>
      </c>
      <c r="X142">
        <v>29.05</v>
      </c>
      <c r="Y142">
        <v>29.6</v>
      </c>
      <c r="Z142">
        <v>30.7</v>
      </c>
      <c r="AA142">
        <v>30.5</v>
      </c>
      <c r="AB142">
        <v>31.1</v>
      </c>
      <c r="AC142">
        <f t="shared" si="44"/>
        <v>0.19845857418111762</v>
      </c>
      <c r="AD142">
        <f t="shared" si="57"/>
        <v>0.16697936210131345</v>
      </c>
      <c r="AE142">
        <f t="shared" si="58"/>
        <v>0.12681159420289853</v>
      </c>
      <c r="AF142">
        <f t="shared" si="59"/>
        <v>0.14338235294117654</v>
      </c>
      <c r="AG142">
        <f t="shared" si="60"/>
        <v>0.11870503597122305</v>
      </c>
      <c r="AH142">
        <f t="shared" si="61"/>
        <v>0.15398886827458264</v>
      </c>
      <c r="AI142">
        <f t="shared" si="62"/>
        <v>0.1518518518518519</v>
      </c>
      <c r="AJ142">
        <f t="shared" si="63"/>
        <v>0.15398886827458264</v>
      </c>
      <c r="AK142">
        <f t="shared" si="45"/>
        <v>0.1518518518518519</v>
      </c>
      <c r="AL142">
        <f t="shared" si="46"/>
        <v>0.12681159420289853</v>
      </c>
      <c r="AM142">
        <f t="shared" si="47"/>
        <v>0.11071428571428577</v>
      </c>
      <c r="AN142">
        <f t="shared" si="48"/>
        <v>8.7412587412587409E-2</v>
      </c>
      <c r="AO142">
        <f t="shared" si="49"/>
        <v>9.700176366843033E-2</v>
      </c>
      <c r="AP142">
        <f t="shared" si="50"/>
        <v>7.7989601386481797E-2</v>
      </c>
      <c r="AQ142">
        <f t="shared" si="51"/>
        <v>7.9861111111111133E-2</v>
      </c>
      <c r="AR142">
        <f t="shared" si="52"/>
        <v>8.5514834205933782E-2</v>
      </c>
      <c r="AS142">
        <f t="shared" si="53"/>
        <v>7.0567986230636856E-2</v>
      </c>
      <c r="AT142">
        <f t="shared" si="54"/>
        <v>5.0675675675675672E-2</v>
      </c>
      <c r="AU142">
        <f t="shared" si="55"/>
        <v>1.3029315960912122E-2</v>
      </c>
      <c r="AV142">
        <f t="shared" si="56"/>
        <v>1.967213114754103E-2</v>
      </c>
    </row>
    <row r="143" spans="7:48" x14ac:dyDescent="0.25">
      <c r="G143" s="6">
        <f>AVERAGE(G2:G142)</f>
        <v>6.0801954000834227E-2</v>
      </c>
      <c r="AC143">
        <f>AVERAGE(AC2:AC142)</f>
        <v>8.7899401413467096E-2</v>
      </c>
      <c r="AD143">
        <f>AVERAGE(AD2:AD142)</f>
        <v>2.4344135203561389E-2</v>
      </c>
      <c r="AE143">
        <f t="shared" ref="AE143:AV143" si="64">AVERAGE(AE2:AE142)</f>
        <v>1.6962638517226965E-2</v>
      </c>
      <c r="AF143">
        <f t="shared" si="64"/>
        <v>1.3084783955306177E-2</v>
      </c>
      <c r="AG143">
        <f t="shared" si="64"/>
        <v>1.1896471276527291E-2</v>
      </c>
      <c r="AH143">
        <f t="shared" si="64"/>
        <v>1.1636645351095041E-2</v>
      </c>
      <c r="AI143">
        <f t="shared" si="64"/>
        <v>1.1481296455577812E-2</v>
      </c>
      <c r="AJ143">
        <f t="shared" si="64"/>
        <v>1.3745571278231805E-2</v>
      </c>
      <c r="AK143">
        <f t="shared" si="64"/>
        <v>1.2944815525905644E-2</v>
      </c>
      <c r="AL143">
        <f t="shared" si="64"/>
        <v>1.1755813670476307E-2</v>
      </c>
      <c r="AM143">
        <f t="shared" si="64"/>
        <v>8.9214648252521154E-3</v>
      </c>
      <c r="AN143">
        <f t="shared" si="64"/>
        <v>5.673004430817986E-3</v>
      </c>
      <c r="AO143">
        <f t="shared" si="64"/>
        <v>5.0376685786210039E-3</v>
      </c>
      <c r="AP143">
        <f t="shared" si="64"/>
        <v>2.4253235265609425E-3</v>
      </c>
      <c r="AQ143">
        <f t="shared" si="64"/>
        <v>2.0711151358149714E-3</v>
      </c>
      <c r="AR143">
        <f t="shared" si="64"/>
        <v>4.4750516432763808E-3</v>
      </c>
      <c r="AS143">
        <f t="shared" si="64"/>
        <v>4.207346669145161E-3</v>
      </c>
      <c r="AT143">
        <f t="shared" si="64"/>
        <v>3.1123792905887343E-3</v>
      </c>
      <c r="AU143">
        <f t="shared" si="64"/>
        <v>1.4762473457411822E-3</v>
      </c>
      <c r="AV143">
        <f t="shared" si="64"/>
        <v>1.2654901658349293E-3</v>
      </c>
    </row>
    <row r="144" spans="7:48" x14ac:dyDescent="0.25">
      <c r="G144" s="6"/>
      <c r="AC144">
        <v>8.7899401413467096E-2</v>
      </c>
      <c r="AD144">
        <v>2.4344135203561389E-2</v>
      </c>
      <c r="AE144">
        <v>1.6962638517226965E-2</v>
      </c>
      <c r="AF144">
        <v>1.3084783955306177E-2</v>
      </c>
      <c r="AG144">
        <v>1.1896471276527291E-2</v>
      </c>
      <c r="AH144">
        <v>1.1636645351095041E-2</v>
      </c>
      <c r="AI144">
        <v>1.1481296455577812E-2</v>
      </c>
      <c r="AJ144">
        <v>1.3745571278231805E-2</v>
      </c>
      <c r="AK144">
        <v>1.2944815525905644E-2</v>
      </c>
      <c r="AL144">
        <v>1.1755813670476307E-2</v>
      </c>
      <c r="AM144">
        <v>8.9214648252521154E-3</v>
      </c>
      <c r="AN144">
        <v>5.673004430817986E-3</v>
      </c>
      <c r="AO144">
        <v>5.0376685786210039E-3</v>
      </c>
      <c r="AP144">
        <v>2.4253235265609425E-3</v>
      </c>
      <c r="AQ144">
        <v>2.0711151358149714E-3</v>
      </c>
      <c r="AR144">
        <v>4.4750516432763808E-3</v>
      </c>
      <c r="AS144">
        <v>4.207346669145161E-3</v>
      </c>
      <c r="AT144">
        <v>3.1123792905887343E-3</v>
      </c>
      <c r="AU144">
        <v>1.4762473457411822E-3</v>
      </c>
      <c r="AV144">
        <v>1.2654901658349293E-3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85"/>
  <sheetViews>
    <sheetView zoomScaleNormal="100" workbookViewId="0">
      <selection activeCell="M2" sqref="M2"/>
    </sheetView>
  </sheetViews>
  <sheetFormatPr defaultRowHeight="15" x14ac:dyDescent="0.25"/>
  <cols>
    <col min="2" max="3" width="18.28515625" bestFit="1" customWidth="1"/>
    <col min="4" max="4" width="8.140625" bestFit="1" customWidth="1"/>
    <col min="5" max="5" width="12.28515625" bestFit="1" customWidth="1"/>
    <col min="6" max="6" width="11.85546875" bestFit="1" customWidth="1"/>
    <col min="7" max="7" width="12" bestFit="1" customWidth="1"/>
    <col min="8" max="8" width="10.28515625" bestFit="1" customWidth="1"/>
    <col min="9" max="9" width="12" bestFit="1" customWidth="1"/>
    <col min="10" max="10" width="19.7109375" bestFit="1" customWidth="1"/>
    <col min="11" max="11" width="19.42578125" bestFit="1" customWidth="1"/>
  </cols>
  <sheetData>
    <row r="1" spans="1:8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x14ac:dyDescent="0.25">
      <c r="A2" t="s">
        <v>86</v>
      </c>
      <c r="B2" s="2">
        <v>45343</v>
      </c>
      <c r="C2" s="2">
        <v>45434</v>
      </c>
      <c r="D2">
        <v>0.1145</v>
      </c>
      <c r="E2">
        <v>5</v>
      </c>
      <c r="F2">
        <v>5</v>
      </c>
      <c r="G2">
        <v>1.1141103669561231E-2</v>
      </c>
      <c r="H2">
        <v>11</v>
      </c>
      <c r="I2">
        <v>0.17992564109093689</v>
      </c>
      <c r="J2">
        <v>63</v>
      </c>
      <c r="K2">
        <v>0.214520359571163</v>
      </c>
      <c r="L2">
        <v>67.471999999999994</v>
      </c>
      <c r="M2">
        <v>78.537999999999997</v>
      </c>
      <c r="N2">
        <v>78.816999999999993</v>
      </c>
      <c r="O2">
        <v>79.091999999999999</v>
      </c>
      <c r="P2">
        <v>78.700999999999993</v>
      </c>
      <c r="Q2">
        <v>77.662999999999997</v>
      </c>
      <c r="R2">
        <v>79.111999999999995</v>
      </c>
      <c r="S2">
        <v>82.278999999999996</v>
      </c>
      <c r="T2">
        <v>85.236999999999995</v>
      </c>
      <c r="U2">
        <v>85.963999999999999</v>
      </c>
      <c r="V2">
        <v>88.7</v>
      </c>
      <c r="W2">
        <v>92.668999999999997</v>
      </c>
      <c r="X2">
        <v>87.528000000000006</v>
      </c>
      <c r="Y2">
        <v>85.774000000000001</v>
      </c>
      <c r="Z2">
        <v>91.912999999999997</v>
      </c>
      <c r="AA2">
        <v>90.888000000000005</v>
      </c>
      <c r="AB2">
        <v>87.944000000000003</v>
      </c>
      <c r="AC2">
        <v>87.836500000000001</v>
      </c>
      <c r="AD2">
        <v>88.454999999999998</v>
      </c>
      <c r="AE2">
        <v>89.397999999999996</v>
      </c>
      <c r="AF2">
        <v>90.372</v>
      </c>
      <c r="AG2">
        <v>91.435000000000002</v>
      </c>
      <c r="AH2">
        <v>94.289000000000001</v>
      </c>
      <c r="AI2">
        <v>95.001999999999995</v>
      </c>
      <c r="AJ2">
        <v>92.561000000000007</v>
      </c>
      <c r="AK2">
        <v>90.25</v>
      </c>
      <c r="AL2">
        <v>90.355999999999995</v>
      </c>
      <c r="AM2">
        <v>90.363</v>
      </c>
      <c r="AN2">
        <v>89.451999999999998</v>
      </c>
      <c r="AO2">
        <v>88.963999999999999</v>
      </c>
      <c r="AP2">
        <v>85.905000000000001</v>
      </c>
      <c r="AQ2">
        <v>88.007999999999996</v>
      </c>
      <c r="AR2">
        <v>87.132999999999996</v>
      </c>
      <c r="AS2">
        <v>85.353999999999999</v>
      </c>
      <c r="AT2">
        <v>87.039000000000001</v>
      </c>
      <c r="AU2">
        <v>90.616</v>
      </c>
      <c r="AV2">
        <v>88.186000000000007</v>
      </c>
      <c r="AW2">
        <v>86.001000000000005</v>
      </c>
      <c r="AX2">
        <v>87.415000000000006</v>
      </c>
      <c r="AY2">
        <v>84.034999999999997</v>
      </c>
      <c r="AZ2">
        <v>84.671000000000006</v>
      </c>
      <c r="BA2">
        <v>76.2</v>
      </c>
      <c r="BB2">
        <v>79.518000000000001</v>
      </c>
      <c r="BC2">
        <v>82.423000000000002</v>
      </c>
      <c r="BD2">
        <v>79.677000000000007</v>
      </c>
      <c r="BE2">
        <v>82.632000000000005</v>
      </c>
      <c r="BF2">
        <v>87.734999999999999</v>
      </c>
      <c r="BG2">
        <v>87.757000000000005</v>
      </c>
      <c r="BH2">
        <v>86.402000000000001</v>
      </c>
      <c r="BI2">
        <v>83.040999999999997</v>
      </c>
      <c r="BJ2">
        <v>85.816999999999993</v>
      </c>
      <c r="BK2">
        <v>88.789000000000001</v>
      </c>
      <c r="BL2">
        <v>92.14</v>
      </c>
      <c r="BM2">
        <v>90.554000000000002</v>
      </c>
      <c r="BN2">
        <v>90.412000000000006</v>
      </c>
      <c r="BO2">
        <v>88.747</v>
      </c>
      <c r="BP2">
        <v>89.878</v>
      </c>
      <c r="BQ2">
        <v>90.399000000000001</v>
      </c>
      <c r="BR2">
        <v>91.355999999999995</v>
      </c>
      <c r="BS2">
        <v>94.63</v>
      </c>
      <c r="BT2">
        <v>94.358999999999995</v>
      </c>
      <c r="BU2">
        <v>92.478999999999999</v>
      </c>
      <c r="BV2">
        <v>94.78</v>
      </c>
      <c r="BW2">
        <v>95.385999999999996</v>
      </c>
      <c r="BX2">
        <v>94.95</v>
      </c>
    </row>
    <row r="3" spans="1:86" x14ac:dyDescent="0.25">
      <c r="A3" t="s">
        <v>86</v>
      </c>
      <c r="B3" s="2">
        <v>45161</v>
      </c>
      <c r="C3" s="2">
        <v>45251</v>
      </c>
      <c r="D3">
        <v>0.31069999999999998</v>
      </c>
      <c r="E3">
        <v>2</v>
      </c>
      <c r="F3">
        <v>2</v>
      </c>
      <c r="G3">
        <v>2.4277505671818932E-2</v>
      </c>
      <c r="H3">
        <v>6</v>
      </c>
      <c r="I3">
        <v>4.6477111294870983E-2</v>
      </c>
      <c r="J3">
        <v>62</v>
      </c>
      <c r="K3">
        <v>6.8825138349977791E-2</v>
      </c>
      <c r="L3">
        <v>47.116</v>
      </c>
      <c r="M3">
        <v>47.162999999999997</v>
      </c>
      <c r="N3">
        <v>46.018000000000001</v>
      </c>
      <c r="O3">
        <v>46.835000000000001</v>
      </c>
      <c r="P3">
        <v>48.783999999999999</v>
      </c>
      <c r="Q3">
        <v>49.264000000000003</v>
      </c>
      <c r="R3">
        <v>49.354999999999997</v>
      </c>
      <c r="S3">
        <v>48.509</v>
      </c>
      <c r="T3">
        <v>48.548000000000002</v>
      </c>
      <c r="U3">
        <v>47.061</v>
      </c>
      <c r="V3">
        <v>46.241</v>
      </c>
      <c r="W3">
        <v>45.572000000000003</v>
      </c>
      <c r="X3">
        <v>45.177999999999997</v>
      </c>
      <c r="Y3">
        <v>44.87</v>
      </c>
      <c r="Z3">
        <v>45.484999999999999</v>
      </c>
      <c r="AA3">
        <v>45.581000000000003</v>
      </c>
      <c r="AB3">
        <v>43.9</v>
      </c>
      <c r="AC3">
        <v>43.966000000000001</v>
      </c>
      <c r="AD3">
        <v>43.52</v>
      </c>
      <c r="AE3">
        <v>42.238999999999997</v>
      </c>
      <c r="AF3">
        <v>41.017000000000003</v>
      </c>
      <c r="AG3">
        <v>41.61</v>
      </c>
      <c r="AH3">
        <v>42.222000000000001</v>
      </c>
      <c r="AI3">
        <v>41.911000000000001</v>
      </c>
      <c r="AJ3">
        <v>42.468000000000004</v>
      </c>
      <c r="AK3">
        <v>43.088999999999999</v>
      </c>
      <c r="AL3">
        <v>43.499000000000002</v>
      </c>
      <c r="AM3">
        <v>44.781999999999996</v>
      </c>
      <c r="AN3">
        <v>43.517000000000003</v>
      </c>
      <c r="AO3">
        <v>44.040999999999997</v>
      </c>
      <c r="AP3">
        <v>44.688000000000002</v>
      </c>
      <c r="AQ3">
        <v>45.762</v>
      </c>
      <c r="AR3">
        <v>45.273000000000003</v>
      </c>
      <c r="AS3">
        <v>45.798000000000002</v>
      </c>
      <c r="AT3">
        <v>46.805999999999997</v>
      </c>
      <c r="AU3">
        <v>46.945</v>
      </c>
      <c r="AV3">
        <v>45.460999999999999</v>
      </c>
      <c r="AW3">
        <v>46.094999999999999</v>
      </c>
      <c r="AX3">
        <v>43.938000000000002</v>
      </c>
      <c r="AY3">
        <v>42.195999999999998</v>
      </c>
      <c r="AZ3">
        <v>42.100999999999999</v>
      </c>
      <c r="BA3">
        <v>41.387</v>
      </c>
      <c r="BB3">
        <v>42.975000000000001</v>
      </c>
      <c r="BC3">
        <v>43.662999999999997</v>
      </c>
      <c r="BD3">
        <v>41.779000000000003</v>
      </c>
      <c r="BE3">
        <v>40.326000000000001</v>
      </c>
      <c r="BF3">
        <v>40.5</v>
      </c>
      <c r="BG3">
        <v>41.161000000000001</v>
      </c>
      <c r="BH3">
        <v>40.78</v>
      </c>
      <c r="BI3">
        <v>42.325000000000003</v>
      </c>
      <c r="BJ3">
        <v>43.506</v>
      </c>
      <c r="BK3">
        <v>45.005000000000003</v>
      </c>
      <c r="BL3">
        <v>45.750999999999998</v>
      </c>
      <c r="BM3">
        <v>45.954999999999998</v>
      </c>
      <c r="BN3">
        <v>46.573999999999998</v>
      </c>
      <c r="BO3">
        <v>46.95</v>
      </c>
      <c r="BP3">
        <v>48.335000000000001</v>
      </c>
      <c r="BQ3">
        <v>48.62</v>
      </c>
      <c r="BR3">
        <v>49.655999999999999</v>
      </c>
      <c r="BS3">
        <v>48.887999999999998</v>
      </c>
      <c r="BT3">
        <v>49.48</v>
      </c>
      <c r="BU3">
        <v>49.298000000000002</v>
      </c>
      <c r="BV3">
        <v>50.408999999999999</v>
      </c>
      <c r="BW3">
        <v>49.944000000000003</v>
      </c>
    </row>
    <row r="4" spans="1:86" x14ac:dyDescent="0.25">
      <c r="A4" t="s">
        <v>86</v>
      </c>
      <c r="B4" s="2">
        <v>45070</v>
      </c>
      <c r="C4" s="2">
        <v>45161</v>
      </c>
      <c r="D4">
        <v>0.18479999999999999</v>
      </c>
      <c r="E4">
        <v>4</v>
      </c>
      <c r="F4">
        <v>4</v>
      </c>
      <c r="G4">
        <v>3.8441284886780859E-3</v>
      </c>
      <c r="H4">
        <v>17</v>
      </c>
      <c r="I4">
        <v>0.15344918378093739</v>
      </c>
      <c r="J4">
        <v>36</v>
      </c>
      <c r="K4">
        <v>0.2505002632964719</v>
      </c>
      <c r="L4">
        <v>30.538</v>
      </c>
      <c r="M4">
        <v>37.979999999999997</v>
      </c>
      <c r="N4">
        <v>38.945999999999998</v>
      </c>
      <c r="O4">
        <v>40.110999999999997</v>
      </c>
      <c r="P4">
        <v>37.834000000000003</v>
      </c>
      <c r="Q4">
        <v>39.770000000000003</v>
      </c>
      <c r="R4">
        <v>39.326999999999998</v>
      </c>
      <c r="S4">
        <v>39.170999999999999</v>
      </c>
      <c r="T4">
        <v>38.654000000000003</v>
      </c>
      <c r="U4">
        <v>37.475000000000001</v>
      </c>
      <c r="V4">
        <v>38.51</v>
      </c>
      <c r="W4">
        <v>38.770000000000003</v>
      </c>
      <c r="X4">
        <v>39.481999999999999</v>
      </c>
      <c r="Y4">
        <v>41.021999999999998</v>
      </c>
      <c r="Z4">
        <v>42.997</v>
      </c>
      <c r="AA4">
        <v>42.652999999999999</v>
      </c>
      <c r="AB4">
        <v>42.692</v>
      </c>
      <c r="AC4">
        <v>43.808</v>
      </c>
      <c r="AD4">
        <v>43.045000000000002</v>
      </c>
      <c r="AE4">
        <v>43.024999999999999</v>
      </c>
      <c r="AF4">
        <v>42.209000000000003</v>
      </c>
      <c r="AG4">
        <v>40.631999999999998</v>
      </c>
      <c r="AH4">
        <v>41.875999999999998</v>
      </c>
      <c r="AI4">
        <v>41.116999999999997</v>
      </c>
      <c r="AJ4">
        <v>40.822000000000003</v>
      </c>
      <c r="AK4">
        <v>42.302</v>
      </c>
      <c r="AL4">
        <v>42.412999999999997</v>
      </c>
      <c r="AM4">
        <v>42.317</v>
      </c>
      <c r="AN4">
        <v>42.103000000000002</v>
      </c>
      <c r="AO4">
        <v>42.503</v>
      </c>
      <c r="AP4">
        <v>42.18</v>
      </c>
      <c r="AQ4">
        <v>42.405000000000001</v>
      </c>
      <c r="AR4">
        <v>43.902000000000001</v>
      </c>
      <c r="AS4">
        <v>45.976999999999997</v>
      </c>
      <c r="AT4">
        <v>45.469000000000001</v>
      </c>
      <c r="AU4">
        <v>46.460999999999999</v>
      </c>
      <c r="AV4">
        <v>47.494</v>
      </c>
      <c r="AW4">
        <v>47.076999999999998</v>
      </c>
      <c r="AX4">
        <v>45.52</v>
      </c>
      <c r="AY4">
        <v>44.308999999999997</v>
      </c>
      <c r="AZ4">
        <v>44.612000000000002</v>
      </c>
      <c r="BA4">
        <v>45.679000000000002</v>
      </c>
      <c r="BB4">
        <v>45.451999999999998</v>
      </c>
      <c r="BC4">
        <v>45.9</v>
      </c>
      <c r="BD4">
        <v>46.75</v>
      </c>
      <c r="BE4">
        <v>46.728999999999999</v>
      </c>
      <c r="BF4">
        <v>46.506999999999998</v>
      </c>
      <c r="BG4">
        <v>44.268999999999998</v>
      </c>
      <c r="BH4">
        <v>44.515000000000001</v>
      </c>
      <c r="BI4">
        <v>44.68</v>
      </c>
      <c r="BJ4">
        <v>45.416499999999999</v>
      </c>
      <c r="BK4">
        <v>44.664000000000001</v>
      </c>
      <c r="BL4">
        <v>42.554000000000002</v>
      </c>
      <c r="BM4">
        <v>42.387999999999998</v>
      </c>
      <c r="BN4">
        <v>40.854999999999997</v>
      </c>
      <c r="BO4">
        <v>43.753</v>
      </c>
      <c r="BP4">
        <v>43.94</v>
      </c>
      <c r="BQ4">
        <v>43.485999999999997</v>
      </c>
      <c r="BR4">
        <v>43.343499999999999</v>
      </c>
      <c r="BS4">
        <v>43.298999999999999</v>
      </c>
      <c r="BT4">
        <v>46.966999999999999</v>
      </c>
      <c r="BU4">
        <v>45.667999999999999</v>
      </c>
      <c r="BV4">
        <v>47.116</v>
      </c>
    </row>
    <row r="5" spans="1:86" x14ac:dyDescent="0.25">
      <c r="A5" t="s">
        <v>86</v>
      </c>
      <c r="B5" s="2">
        <v>44153</v>
      </c>
      <c r="C5" s="2">
        <v>44251</v>
      </c>
      <c r="D5">
        <v>0.1192</v>
      </c>
      <c r="E5">
        <v>2</v>
      </c>
      <c r="F5">
        <v>4</v>
      </c>
      <c r="G5">
        <v>3.590693660111751E-2</v>
      </c>
      <c r="H5">
        <v>12</v>
      </c>
      <c r="I5">
        <v>1.238811633668885E-2</v>
      </c>
      <c r="J5">
        <v>59</v>
      </c>
      <c r="K5">
        <v>0.14062186111917141</v>
      </c>
      <c r="L5">
        <v>13.428800000000001</v>
      </c>
      <c r="M5">
        <v>13.440300000000001</v>
      </c>
      <c r="N5">
        <v>13.0878</v>
      </c>
      <c r="O5">
        <v>13.14</v>
      </c>
      <c r="P5">
        <v>12.957700000000001</v>
      </c>
      <c r="Q5">
        <v>13.2348</v>
      </c>
      <c r="R5">
        <v>13.2613</v>
      </c>
      <c r="S5">
        <v>13.4015</v>
      </c>
      <c r="T5">
        <v>13.39</v>
      </c>
      <c r="U5">
        <v>13.544499999999999</v>
      </c>
      <c r="V5">
        <v>13.396000000000001</v>
      </c>
      <c r="W5">
        <v>13.558299999999999</v>
      </c>
      <c r="X5">
        <v>13.6068</v>
      </c>
      <c r="Y5">
        <v>13.35</v>
      </c>
      <c r="Z5">
        <v>12.9308</v>
      </c>
      <c r="AA5">
        <v>12.972200000000001</v>
      </c>
      <c r="AB5">
        <v>13.013299999999999</v>
      </c>
      <c r="AC5">
        <v>13.3088</v>
      </c>
      <c r="AD5">
        <v>13.3605</v>
      </c>
      <c r="AE5">
        <v>13.2425</v>
      </c>
      <c r="AF5">
        <v>13.3413</v>
      </c>
      <c r="AG5">
        <v>13.272</v>
      </c>
      <c r="AH5">
        <v>13.3322</v>
      </c>
      <c r="AI5">
        <v>13.2783</v>
      </c>
      <c r="AJ5">
        <v>13.0093</v>
      </c>
      <c r="AK5">
        <v>12.9938</v>
      </c>
      <c r="AL5">
        <v>12.9</v>
      </c>
      <c r="AM5">
        <v>12.943300000000001</v>
      </c>
      <c r="AN5">
        <v>13.145799999999999</v>
      </c>
      <c r="AO5">
        <v>13.055</v>
      </c>
      <c r="AP5">
        <v>13.1135</v>
      </c>
      <c r="AQ5">
        <v>13.4048</v>
      </c>
      <c r="AR5">
        <v>12.6145</v>
      </c>
      <c r="AS5">
        <v>13.343999999999999</v>
      </c>
      <c r="AT5">
        <v>13.2768</v>
      </c>
      <c r="AU5">
        <v>13.621499999999999</v>
      </c>
      <c r="AV5">
        <v>13.4848</v>
      </c>
      <c r="AW5">
        <v>13.5318</v>
      </c>
      <c r="AX5">
        <v>13.2003</v>
      </c>
      <c r="AY5">
        <v>12.859500000000001</v>
      </c>
      <c r="AZ5">
        <v>13.0253</v>
      </c>
      <c r="BA5">
        <v>13.3658</v>
      </c>
      <c r="BB5">
        <v>13.8675</v>
      </c>
      <c r="BC5">
        <v>13.7125</v>
      </c>
      <c r="BD5">
        <v>13.6533</v>
      </c>
      <c r="BE5">
        <v>13.4353</v>
      </c>
      <c r="BF5">
        <v>12.9178</v>
      </c>
      <c r="BG5">
        <v>13.051</v>
      </c>
      <c r="BH5">
        <v>12.989800000000001</v>
      </c>
      <c r="BI5">
        <v>13.237</v>
      </c>
      <c r="BJ5">
        <v>13.556800000000001</v>
      </c>
      <c r="BK5">
        <v>13.5305</v>
      </c>
      <c r="BL5">
        <v>13.664300000000001</v>
      </c>
      <c r="BM5">
        <v>13.590999999999999</v>
      </c>
      <c r="BN5">
        <v>14.438800000000001</v>
      </c>
      <c r="BO5">
        <v>14.263299999999999</v>
      </c>
      <c r="BP5">
        <v>14.7643</v>
      </c>
      <c r="BQ5">
        <v>15.2508</v>
      </c>
      <c r="BR5">
        <v>14.9613</v>
      </c>
      <c r="BS5">
        <v>15.330299999999999</v>
      </c>
      <c r="BT5">
        <v>14.906000000000001</v>
      </c>
      <c r="BU5">
        <v>14.829000000000001</v>
      </c>
      <c r="BV5">
        <v>14.926500000000001</v>
      </c>
      <c r="BW5">
        <v>14.3558</v>
      </c>
      <c r="BX5">
        <v>14.141999999999999</v>
      </c>
      <c r="BY5">
        <v>14.499000000000001</v>
      </c>
    </row>
    <row r="6" spans="1:86" x14ac:dyDescent="0.25">
      <c r="A6" t="s">
        <v>86</v>
      </c>
      <c r="B6" s="2">
        <v>44062</v>
      </c>
      <c r="C6" s="2">
        <v>44153</v>
      </c>
      <c r="D6">
        <v>0.11219999999999999</v>
      </c>
      <c r="E6">
        <v>13</v>
      </c>
      <c r="F6">
        <v>13</v>
      </c>
      <c r="G6">
        <v>1.8779342723004671E-2</v>
      </c>
      <c r="H6">
        <v>18</v>
      </c>
      <c r="I6">
        <v>7.0010707519973611E-2</v>
      </c>
      <c r="J6">
        <v>56</v>
      </c>
      <c r="K6">
        <v>0.19940696812453659</v>
      </c>
      <c r="L6">
        <v>12.138500000000001</v>
      </c>
      <c r="M6">
        <v>12.141</v>
      </c>
      <c r="N6">
        <v>12.6835</v>
      </c>
      <c r="O6">
        <v>12.7203</v>
      </c>
      <c r="P6">
        <v>12.75</v>
      </c>
      <c r="Q6">
        <v>12.773</v>
      </c>
      <c r="R6">
        <v>12.628299999999999</v>
      </c>
      <c r="S6">
        <v>13.1477</v>
      </c>
      <c r="T6">
        <v>13.374499999999999</v>
      </c>
      <c r="U6">
        <v>13.821</v>
      </c>
      <c r="V6">
        <v>14.346500000000001</v>
      </c>
      <c r="W6">
        <v>13.015499999999999</v>
      </c>
      <c r="X6">
        <v>12.6225</v>
      </c>
      <c r="Y6">
        <v>11.913</v>
      </c>
      <c r="Z6">
        <v>12.715</v>
      </c>
      <c r="AA6">
        <v>12.3118</v>
      </c>
      <c r="AB6">
        <v>12.1645</v>
      </c>
      <c r="AC6">
        <v>12.872299999999999</v>
      </c>
      <c r="AD6">
        <v>12.991</v>
      </c>
      <c r="AE6">
        <v>12.5145</v>
      </c>
      <c r="AF6">
        <v>12.4635</v>
      </c>
      <c r="AG6">
        <v>12.189299999999999</v>
      </c>
      <c r="AH6">
        <v>12.517300000000001</v>
      </c>
      <c r="AI6">
        <v>12.6378</v>
      </c>
      <c r="AJ6">
        <v>12.123799999999999</v>
      </c>
      <c r="AK6">
        <v>12.348000000000001</v>
      </c>
      <c r="AL6">
        <v>12.873799999999999</v>
      </c>
      <c r="AM6">
        <v>13.035</v>
      </c>
      <c r="AN6">
        <v>13.2258</v>
      </c>
      <c r="AO6">
        <v>13.5305</v>
      </c>
      <c r="AP6">
        <v>13.6145</v>
      </c>
      <c r="AQ6">
        <v>13.0623</v>
      </c>
      <c r="AR6">
        <v>13.6425</v>
      </c>
      <c r="AS6">
        <v>13.736499999999999</v>
      </c>
      <c r="AT6">
        <v>13.964</v>
      </c>
      <c r="AU6">
        <v>13.838800000000001</v>
      </c>
      <c r="AV6">
        <v>13.7628</v>
      </c>
      <c r="AW6">
        <v>14.226000000000001</v>
      </c>
      <c r="AX6">
        <v>14.2483</v>
      </c>
      <c r="AY6">
        <v>14.0952</v>
      </c>
      <c r="AZ6">
        <v>13.97</v>
      </c>
      <c r="BA6">
        <v>13.811500000000001</v>
      </c>
      <c r="BB6">
        <v>13.4978</v>
      </c>
      <c r="BC6">
        <v>13.6455</v>
      </c>
      <c r="BD6">
        <v>13.524800000000001</v>
      </c>
      <c r="BE6">
        <v>13.361000000000001</v>
      </c>
      <c r="BF6">
        <v>13.590299999999999</v>
      </c>
      <c r="BG6">
        <v>13.141299999999999</v>
      </c>
      <c r="BH6">
        <v>13.396800000000001</v>
      </c>
      <c r="BI6">
        <v>12.627000000000001</v>
      </c>
      <c r="BJ6">
        <v>13.023999999999999</v>
      </c>
      <c r="BK6">
        <v>12.534000000000001</v>
      </c>
      <c r="BL6">
        <v>12.5808</v>
      </c>
      <c r="BM6">
        <v>13.019500000000001</v>
      </c>
      <c r="BN6">
        <v>13.7943</v>
      </c>
      <c r="BO6">
        <v>14.16</v>
      </c>
      <c r="BP6">
        <v>14.561999999999999</v>
      </c>
      <c r="BQ6">
        <v>13.630800000000001</v>
      </c>
      <c r="BR6">
        <v>12.77</v>
      </c>
      <c r="BS6">
        <v>13.417999999999999</v>
      </c>
      <c r="BT6">
        <v>13.456799999999999</v>
      </c>
      <c r="BU6">
        <v>13.297000000000001</v>
      </c>
      <c r="BV6">
        <v>13.5153</v>
      </c>
      <c r="BW6">
        <v>13.4223</v>
      </c>
      <c r="BX6">
        <v>13.428800000000001</v>
      </c>
    </row>
    <row r="7" spans="1:86" x14ac:dyDescent="0.25">
      <c r="A7" t="s">
        <v>86</v>
      </c>
      <c r="B7" s="2">
        <v>43139</v>
      </c>
      <c r="C7" s="2">
        <v>43230</v>
      </c>
      <c r="D7">
        <v>0.34380000000000011</v>
      </c>
      <c r="E7">
        <v>2</v>
      </c>
      <c r="F7">
        <v>2</v>
      </c>
      <c r="G7">
        <v>1.7442261289210531E-2</v>
      </c>
      <c r="H7">
        <v>7</v>
      </c>
      <c r="I7">
        <v>7.3250603240262099E-2</v>
      </c>
      <c r="J7">
        <v>63</v>
      </c>
      <c r="K7">
        <v>0.12085487762840399</v>
      </c>
      <c r="L7">
        <v>5.4379999999999997</v>
      </c>
      <c r="M7">
        <v>5.8019999999999996</v>
      </c>
      <c r="N7">
        <v>5.7008000000000001</v>
      </c>
      <c r="O7">
        <v>5.8156999999999996</v>
      </c>
      <c r="P7">
        <v>6.0354999999999999</v>
      </c>
      <c r="Q7">
        <v>6.1624999999999996</v>
      </c>
      <c r="R7">
        <v>6.0960000000000001</v>
      </c>
      <c r="S7">
        <v>6.2270000000000003</v>
      </c>
      <c r="T7">
        <v>6.0377999999999998</v>
      </c>
      <c r="U7">
        <v>6.0537999999999998</v>
      </c>
      <c r="V7">
        <v>6.1482999999999999</v>
      </c>
      <c r="W7">
        <v>6.1645000000000003</v>
      </c>
      <c r="X7">
        <v>6.1515000000000004</v>
      </c>
      <c r="Y7">
        <v>6.05</v>
      </c>
      <c r="Z7">
        <v>5.8052999999999999</v>
      </c>
      <c r="AA7">
        <v>5.9135</v>
      </c>
      <c r="AB7">
        <v>5.8913000000000002</v>
      </c>
      <c r="AC7">
        <v>6.0540000000000003</v>
      </c>
      <c r="AD7">
        <v>6.0460000000000003</v>
      </c>
      <c r="AE7">
        <v>6.0294999999999996</v>
      </c>
      <c r="AF7">
        <v>6.1333000000000002</v>
      </c>
      <c r="AG7">
        <v>6.2439999999999998</v>
      </c>
      <c r="AH7">
        <v>6.1928000000000001</v>
      </c>
      <c r="AI7">
        <v>6.2184999999999997</v>
      </c>
      <c r="AJ7">
        <v>6.2335000000000003</v>
      </c>
      <c r="AK7">
        <v>6.2619999999999996</v>
      </c>
      <c r="AL7">
        <v>6.0250000000000004</v>
      </c>
      <c r="AM7">
        <v>6.2394999999999996</v>
      </c>
      <c r="AN7">
        <v>6.2140000000000004</v>
      </c>
      <c r="AO7">
        <v>6.0462999999999996</v>
      </c>
      <c r="AP7">
        <v>5.8243</v>
      </c>
      <c r="AQ7">
        <v>6.1120000000000001</v>
      </c>
      <c r="AR7">
        <v>5.6379999999999999</v>
      </c>
      <c r="AS7">
        <v>5.5336999999999996</v>
      </c>
      <c r="AT7">
        <v>5.7897999999999996</v>
      </c>
      <c r="AU7">
        <v>5.5263</v>
      </c>
      <c r="AV7">
        <v>5.6337999999999999</v>
      </c>
      <c r="AW7">
        <v>5.6559999999999997</v>
      </c>
      <c r="AX7">
        <v>5.5345000000000004</v>
      </c>
      <c r="AY7">
        <v>5.3563000000000001</v>
      </c>
      <c r="AZ7">
        <v>5.3853</v>
      </c>
      <c r="BA7">
        <v>5.6978</v>
      </c>
      <c r="BB7">
        <v>5.6559999999999997</v>
      </c>
      <c r="BC7">
        <v>5.8650000000000002</v>
      </c>
      <c r="BD7">
        <v>5.7874999999999996</v>
      </c>
      <c r="BE7">
        <v>5.7873000000000001</v>
      </c>
      <c r="BF7">
        <v>5.9385000000000003</v>
      </c>
      <c r="BG7">
        <v>5.9093</v>
      </c>
      <c r="BH7">
        <v>5.726</v>
      </c>
      <c r="BI7">
        <v>5.7178000000000004</v>
      </c>
      <c r="BJ7">
        <v>5.5970000000000004</v>
      </c>
      <c r="BK7">
        <v>5.53</v>
      </c>
      <c r="BL7">
        <v>5.4165000000000001</v>
      </c>
      <c r="BM7">
        <v>5.6304999999999996</v>
      </c>
      <c r="BN7">
        <v>5.6582999999999997</v>
      </c>
      <c r="BO7">
        <v>5.6224999999999996</v>
      </c>
      <c r="BP7">
        <v>5.6784999999999997</v>
      </c>
      <c r="BQ7">
        <v>5.6577999999999999</v>
      </c>
      <c r="BR7">
        <v>5.8247999999999998</v>
      </c>
      <c r="BS7">
        <v>5.9764999999999997</v>
      </c>
      <c r="BT7">
        <v>6.2169999999999996</v>
      </c>
      <c r="BU7">
        <v>6.26</v>
      </c>
      <c r="BV7">
        <v>6.3944999999999999</v>
      </c>
      <c r="BW7">
        <v>6.5031999999999996</v>
      </c>
    </row>
    <row r="8" spans="1:86" x14ac:dyDescent="0.25">
      <c r="A8" t="s">
        <v>86</v>
      </c>
      <c r="B8" s="2">
        <v>43048</v>
      </c>
      <c r="C8" s="2">
        <v>43139</v>
      </c>
      <c r="D8">
        <v>0.23150000000000001</v>
      </c>
      <c r="E8">
        <v>2</v>
      </c>
      <c r="F8">
        <v>4</v>
      </c>
      <c r="G8">
        <v>2.8500046266308861E-2</v>
      </c>
      <c r="H8">
        <v>10</v>
      </c>
      <c r="I8">
        <v>3.7938373276580339E-3</v>
      </c>
      <c r="J8">
        <v>53</v>
      </c>
      <c r="K8">
        <v>0.14209308781345409</v>
      </c>
      <c r="L8">
        <v>5.133</v>
      </c>
      <c r="M8">
        <v>5.4035000000000002</v>
      </c>
      <c r="N8">
        <v>5.3156999999999996</v>
      </c>
      <c r="O8">
        <v>5.3544999999999998</v>
      </c>
      <c r="P8">
        <v>5.2495000000000003</v>
      </c>
      <c r="Q8">
        <v>5.2903000000000002</v>
      </c>
      <c r="R8">
        <v>5.2839999999999998</v>
      </c>
      <c r="S8">
        <v>5.3520000000000003</v>
      </c>
      <c r="T8">
        <v>5.4013</v>
      </c>
      <c r="U8">
        <v>5.3733000000000004</v>
      </c>
      <c r="V8">
        <v>5.4240000000000004</v>
      </c>
      <c r="W8">
        <v>5.3535000000000004</v>
      </c>
      <c r="X8">
        <v>5.2678000000000003</v>
      </c>
      <c r="Y8">
        <v>4.9104999999999999</v>
      </c>
      <c r="Z8">
        <v>5.0178000000000003</v>
      </c>
      <c r="AA8">
        <v>4.9420000000000002</v>
      </c>
      <c r="AB8">
        <v>4.6665000000000001</v>
      </c>
      <c r="AC8">
        <v>4.6935000000000002</v>
      </c>
      <c r="AD8">
        <v>4.7314999999999996</v>
      </c>
      <c r="AE8">
        <v>4.7998000000000003</v>
      </c>
      <c r="AF8">
        <v>4.7873000000000001</v>
      </c>
      <c r="AG8">
        <v>4.8665000000000003</v>
      </c>
      <c r="AH8">
        <v>4.7709999999999999</v>
      </c>
      <c r="AI8">
        <v>4.6544999999999996</v>
      </c>
      <c r="AJ8">
        <v>4.6616999999999997</v>
      </c>
      <c r="AK8">
        <v>4.7889999999999997</v>
      </c>
      <c r="AL8">
        <v>4.9474999999999998</v>
      </c>
      <c r="AM8">
        <v>4.9028</v>
      </c>
      <c r="AN8">
        <v>4.92</v>
      </c>
      <c r="AO8">
        <v>4.8973000000000004</v>
      </c>
      <c r="AP8">
        <v>4.8818000000000001</v>
      </c>
      <c r="AQ8">
        <v>4.9359999999999999</v>
      </c>
      <c r="AR8">
        <v>4.9292999999999996</v>
      </c>
      <c r="AS8">
        <v>4.9349999999999996</v>
      </c>
      <c r="AT8">
        <v>4.8375000000000004</v>
      </c>
      <c r="AU8">
        <v>4.9837999999999996</v>
      </c>
      <c r="AV8">
        <v>5.3117999999999999</v>
      </c>
      <c r="AW8">
        <v>5.3398000000000003</v>
      </c>
      <c r="AX8">
        <v>5.3849999999999998</v>
      </c>
      <c r="AY8">
        <v>5.55</v>
      </c>
      <c r="AZ8">
        <v>5.5484999999999998</v>
      </c>
      <c r="BA8">
        <v>5.5919999999999996</v>
      </c>
      <c r="BB8">
        <v>5.6020000000000003</v>
      </c>
      <c r="BC8">
        <v>5.5744999999999996</v>
      </c>
      <c r="BD8">
        <v>5.5027999999999997</v>
      </c>
      <c r="BE8">
        <v>5.6180000000000003</v>
      </c>
      <c r="BF8">
        <v>5.6109999999999998</v>
      </c>
      <c r="BG8">
        <v>5.7527999999999997</v>
      </c>
      <c r="BH8">
        <v>5.8422999999999998</v>
      </c>
      <c r="BI8">
        <v>5.9726999999999997</v>
      </c>
      <c r="BJ8">
        <v>5.8949999999999996</v>
      </c>
      <c r="BK8">
        <v>5.9086999999999996</v>
      </c>
      <c r="BL8">
        <v>6.0833000000000004</v>
      </c>
      <c r="BM8">
        <v>6.1712999999999996</v>
      </c>
      <c r="BN8">
        <v>6.0679999999999996</v>
      </c>
      <c r="BO8">
        <v>6.1449999999999996</v>
      </c>
      <c r="BP8">
        <v>6.0125000000000002</v>
      </c>
      <c r="BQ8">
        <v>5.8380000000000001</v>
      </c>
      <c r="BR8">
        <v>5.3425000000000002</v>
      </c>
      <c r="BS8">
        <v>5.6395</v>
      </c>
      <c r="BT8">
        <v>5.72</v>
      </c>
      <c r="BU8">
        <v>5.4379999999999997</v>
      </c>
    </row>
    <row r="9" spans="1:86" x14ac:dyDescent="0.25">
      <c r="A9" t="s">
        <v>86</v>
      </c>
      <c r="B9" s="2">
        <v>42684</v>
      </c>
      <c r="C9" s="2">
        <v>42775</v>
      </c>
      <c r="D9">
        <v>0.38240000000000002</v>
      </c>
      <c r="E9">
        <v>2</v>
      </c>
      <c r="F9">
        <v>2</v>
      </c>
      <c r="G9">
        <v>4.9242940935752211E-2</v>
      </c>
      <c r="H9">
        <v>18</v>
      </c>
      <c r="I9">
        <v>8.0707497840221784E-2</v>
      </c>
      <c r="J9">
        <v>59</v>
      </c>
      <c r="K9">
        <v>0.35420361023962171</v>
      </c>
      <c r="L9">
        <v>1.6941999999999999</v>
      </c>
      <c r="M9">
        <v>2.1993</v>
      </c>
      <c r="N9">
        <v>2.0910000000000002</v>
      </c>
      <c r="O9">
        <v>2.1547999999999998</v>
      </c>
      <c r="P9">
        <v>2.2907999999999999</v>
      </c>
      <c r="Q9">
        <v>2.3098000000000001</v>
      </c>
      <c r="R9">
        <v>2.3340000000000001</v>
      </c>
      <c r="S9">
        <v>2.3245</v>
      </c>
      <c r="T9">
        <v>2.3412999999999999</v>
      </c>
      <c r="U9">
        <v>2.3492999999999999</v>
      </c>
      <c r="V9">
        <v>2.3540000000000001</v>
      </c>
      <c r="W9">
        <v>2.3527999999999998</v>
      </c>
      <c r="X9">
        <v>2.3313000000000001</v>
      </c>
      <c r="Y9">
        <v>2.3050000000000002</v>
      </c>
      <c r="Z9">
        <v>2.1909999999999998</v>
      </c>
      <c r="AA9">
        <v>2.2113</v>
      </c>
      <c r="AB9">
        <v>2.2970000000000002</v>
      </c>
      <c r="AC9">
        <v>2.3348</v>
      </c>
      <c r="AD9">
        <v>2.3767999999999998</v>
      </c>
      <c r="AE9">
        <v>2.3370000000000002</v>
      </c>
      <c r="AF9">
        <v>2.2955000000000001</v>
      </c>
      <c r="AG9">
        <v>2.2397999999999998</v>
      </c>
      <c r="AH9">
        <v>2.2793000000000001</v>
      </c>
      <c r="AI9">
        <v>2.4113000000000002</v>
      </c>
      <c r="AJ9">
        <v>2.4676999999999998</v>
      </c>
      <c r="AK9">
        <v>2.5103</v>
      </c>
      <c r="AL9">
        <v>2.5407999999999999</v>
      </c>
      <c r="AM9">
        <v>2.6293000000000002</v>
      </c>
      <c r="AN9">
        <v>2.6457999999999999</v>
      </c>
      <c r="AO9">
        <v>2.6778</v>
      </c>
      <c r="AP9">
        <v>2.7444999999999999</v>
      </c>
      <c r="AQ9">
        <v>2.9329999999999998</v>
      </c>
      <c r="AR9">
        <v>2.7313000000000001</v>
      </c>
      <c r="AS9">
        <v>2.7858000000000001</v>
      </c>
      <c r="AT9">
        <v>2.6684999999999999</v>
      </c>
      <c r="AU9">
        <v>2.5503</v>
      </c>
      <c r="AV9">
        <v>2.6097999999999999</v>
      </c>
      <c r="AW9">
        <v>2.5434999999999999</v>
      </c>
      <c r="AX9">
        <v>2.5775000000000001</v>
      </c>
      <c r="AY9">
        <v>2.6819999999999999</v>
      </c>
      <c r="AZ9">
        <v>2.6617999999999999</v>
      </c>
      <c r="BA9">
        <v>2.629</v>
      </c>
      <c r="BB9">
        <v>2.5859999999999999</v>
      </c>
      <c r="BC9">
        <v>2.5857999999999999</v>
      </c>
      <c r="BD9">
        <v>2.5278</v>
      </c>
      <c r="BE9">
        <v>2.5737999999999999</v>
      </c>
      <c r="BF9">
        <v>2.629</v>
      </c>
      <c r="BG9">
        <v>2.6002999999999998</v>
      </c>
      <c r="BH9">
        <v>2.6273</v>
      </c>
      <c r="BI9">
        <v>2.6833</v>
      </c>
      <c r="BJ9">
        <v>2.6947999999999999</v>
      </c>
      <c r="BK9">
        <v>2.7412999999999998</v>
      </c>
      <c r="BL9">
        <v>2.7942999999999998</v>
      </c>
      <c r="BM9">
        <v>2.7505000000000002</v>
      </c>
      <c r="BN9">
        <v>2.7294999999999998</v>
      </c>
      <c r="BO9">
        <v>2.8488000000000002</v>
      </c>
      <c r="BP9">
        <v>2.8847999999999998</v>
      </c>
      <c r="BQ9">
        <v>2.8595000000000002</v>
      </c>
      <c r="BR9">
        <v>2.9327999999999999</v>
      </c>
      <c r="BS9">
        <v>2.9782999999999999</v>
      </c>
      <c r="BT9">
        <v>2.9653</v>
      </c>
      <c r="BU9">
        <v>2.9095</v>
      </c>
    </row>
    <row r="10" spans="1:86" x14ac:dyDescent="0.25">
      <c r="A10" t="s">
        <v>86</v>
      </c>
      <c r="B10" s="2">
        <v>42593</v>
      </c>
      <c r="C10" s="2">
        <v>42684</v>
      </c>
      <c r="D10">
        <v>0.1042</v>
      </c>
      <c r="E10">
        <v>2</v>
      </c>
      <c r="F10">
        <v>4</v>
      </c>
      <c r="G10">
        <v>2.994923857868028E-2</v>
      </c>
      <c r="H10">
        <v>15</v>
      </c>
      <c r="I10">
        <v>1.7131979695430991E-3</v>
      </c>
      <c r="J10">
        <v>53</v>
      </c>
      <c r="K10">
        <v>0.14467005076142131</v>
      </c>
      <c r="L10">
        <v>1.4924999999999999</v>
      </c>
      <c r="M10">
        <v>1.5760000000000001</v>
      </c>
      <c r="N10">
        <v>1.5745</v>
      </c>
      <c r="O10">
        <v>1.5649999999999999</v>
      </c>
      <c r="P10">
        <v>1.5287999999999999</v>
      </c>
      <c r="Q10">
        <v>1.5525</v>
      </c>
      <c r="R10">
        <v>1.5565</v>
      </c>
      <c r="S10">
        <v>1.5629999999999999</v>
      </c>
      <c r="T10">
        <v>1.5727</v>
      </c>
      <c r="U10">
        <v>1.5485</v>
      </c>
      <c r="V10">
        <v>1.5383</v>
      </c>
      <c r="W10">
        <v>1.5508</v>
      </c>
      <c r="X10">
        <v>1.5498000000000001</v>
      </c>
      <c r="Y10">
        <v>1.5407999999999999</v>
      </c>
      <c r="Z10">
        <v>1.5335000000000001</v>
      </c>
      <c r="AA10">
        <v>1.5787</v>
      </c>
      <c r="AB10">
        <v>1.5632999999999999</v>
      </c>
      <c r="AC10">
        <v>1.5780000000000001</v>
      </c>
      <c r="AD10">
        <v>1.5547</v>
      </c>
      <c r="AE10">
        <v>1.5660000000000001</v>
      </c>
      <c r="AF10">
        <v>1.488</v>
      </c>
      <c r="AG10">
        <v>1.5187999999999999</v>
      </c>
      <c r="AH10">
        <v>1.4967999999999999</v>
      </c>
      <c r="AI10">
        <v>1.51</v>
      </c>
      <c r="AJ10">
        <v>1.5672999999999999</v>
      </c>
      <c r="AK10">
        <v>1.571</v>
      </c>
      <c r="AL10">
        <v>1.5918000000000001</v>
      </c>
      <c r="AM10">
        <v>1.5772999999999999</v>
      </c>
      <c r="AN10">
        <v>1.6214999999999999</v>
      </c>
      <c r="AO10">
        <v>1.6254999999999999</v>
      </c>
      <c r="AP10">
        <v>1.6237999999999999</v>
      </c>
      <c r="AQ10">
        <v>1.6085</v>
      </c>
      <c r="AR10">
        <v>1.6635</v>
      </c>
      <c r="AS10">
        <v>1.6695</v>
      </c>
      <c r="AT10">
        <v>1.6850000000000001</v>
      </c>
      <c r="AU10">
        <v>1.7130000000000001</v>
      </c>
      <c r="AV10">
        <v>1.7113</v>
      </c>
      <c r="AW10">
        <v>1.7075</v>
      </c>
      <c r="AX10">
        <v>1.7058</v>
      </c>
      <c r="AY10">
        <v>1.6835</v>
      </c>
      <c r="AZ10">
        <v>1.6713</v>
      </c>
      <c r="BA10">
        <v>1.6775</v>
      </c>
      <c r="BB10">
        <v>1.6533</v>
      </c>
      <c r="BC10">
        <v>1.6608000000000001</v>
      </c>
      <c r="BD10">
        <v>1.6336999999999999</v>
      </c>
      <c r="BE10">
        <v>1.6497999999999999</v>
      </c>
      <c r="BF10">
        <v>1.6403000000000001</v>
      </c>
      <c r="BG10">
        <v>1.6653</v>
      </c>
      <c r="BH10">
        <v>1.6617999999999999</v>
      </c>
      <c r="BI10">
        <v>1.6933</v>
      </c>
      <c r="BJ10">
        <v>1.6884999999999999</v>
      </c>
      <c r="BK10">
        <v>1.7678</v>
      </c>
      <c r="BL10">
        <v>1.7968</v>
      </c>
      <c r="BM10">
        <v>1.804</v>
      </c>
      <c r="BN10">
        <v>1.7669999999999999</v>
      </c>
      <c r="BO10">
        <v>1.764</v>
      </c>
      <c r="BP10">
        <v>1.7789999999999999</v>
      </c>
      <c r="BQ10">
        <v>1.7262999999999999</v>
      </c>
      <c r="BR10">
        <v>1.7190000000000001</v>
      </c>
      <c r="BS10">
        <v>1.6990000000000001</v>
      </c>
      <c r="BT10">
        <v>1.6893</v>
      </c>
      <c r="BU10">
        <v>1.7818000000000001</v>
      </c>
      <c r="BV10">
        <v>1.7789999999999999</v>
      </c>
      <c r="BW10">
        <v>1.7490000000000001</v>
      </c>
      <c r="BX10">
        <v>1.6941999999999999</v>
      </c>
    </row>
    <row r="11" spans="1:86" x14ac:dyDescent="0.25">
      <c r="A11" t="s">
        <v>86</v>
      </c>
      <c r="B11" s="2">
        <v>42313</v>
      </c>
      <c r="C11" s="2">
        <v>42417</v>
      </c>
      <c r="D11">
        <v>0.27779999999999999</v>
      </c>
      <c r="E11">
        <v>2</v>
      </c>
      <c r="F11">
        <v>6</v>
      </c>
      <c r="G11">
        <v>5.5527383367139901E-2</v>
      </c>
      <c r="H11">
        <v>20</v>
      </c>
      <c r="I11">
        <v>6.9726166328600472E-2</v>
      </c>
      <c r="J11">
        <v>20</v>
      </c>
      <c r="K11">
        <v>6.9726166328600472E-2</v>
      </c>
      <c r="L11">
        <v>0.69279999999999997</v>
      </c>
      <c r="M11">
        <v>0.78879999999999995</v>
      </c>
      <c r="N11">
        <v>0.7853</v>
      </c>
      <c r="O11">
        <v>0.77029999999999998</v>
      </c>
      <c r="P11">
        <v>0.76280000000000003</v>
      </c>
      <c r="Q11">
        <v>0.76</v>
      </c>
      <c r="R11">
        <v>0.745</v>
      </c>
      <c r="S11">
        <v>0.76</v>
      </c>
      <c r="T11">
        <v>0.76</v>
      </c>
      <c r="U11">
        <v>0.77580000000000005</v>
      </c>
      <c r="V11">
        <v>0.77800000000000002</v>
      </c>
      <c r="W11">
        <v>0.78480000000000005</v>
      </c>
      <c r="X11">
        <v>0.77300000000000002</v>
      </c>
      <c r="Y11">
        <v>0.77929999999999999</v>
      </c>
      <c r="Z11">
        <v>0.77829999999999999</v>
      </c>
      <c r="AA11">
        <v>0.78480000000000005</v>
      </c>
      <c r="AB11">
        <v>0.79300000000000004</v>
      </c>
      <c r="AC11">
        <v>0.81879999999999997</v>
      </c>
      <c r="AD11">
        <v>0.8125</v>
      </c>
      <c r="AE11">
        <v>0.81079999999999997</v>
      </c>
      <c r="AF11">
        <v>0.84379999999999999</v>
      </c>
      <c r="AG11">
        <v>0.82779999999999998</v>
      </c>
      <c r="AH11">
        <v>0.83899999999999997</v>
      </c>
      <c r="AI11">
        <v>0.81779999999999997</v>
      </c>
      <c r="AJ11">
        <v>0.82450000000000001</v>
      </c>
      <c r="AK11">
        <v>0.81230000000000002</v>
      </c>
      <c r="AL11">
        <v>0.81430000000000002</v>
      </c>
      <c r="AM11">
        <v>0.82430000000000003</v>
      </c>
      <c r="AN11">
        <v>0.82930000000000004</v>
      </c>
      <c r="AO11">
        <v>0.81679999999999997</v>
      </c>
      <c r="AP11">
        <v>0.80349999999999999</v>
      </c>
      <c r="AQ11">
        <v>0.82240000000000002</v>
      </c>
      <c r="AR11">
        <v>0.82330000000000003</v>
      </c>
      <c r="AS11">
        <v>0.82640000000000002</v>
      </c>
      <c r="AT11">
        <v>0.82930000000000004</v>
      </c>
      <c r="AU11">
        <v>0.82850000000000001</v>
      </c>
      <c r="AV11">
        <v>0.84199999999999997</v>
      </c>
      <c r="AW11">
        <v>0.83479999999999999</v>
      </c>
      <c r="AX11">
        <v>0.82399999999999995</v>
      </c>
      <c r="AY11">
        <v>0.80920000000000003</v>
      </c>
      <c r="AZ11">
        <v>0.82230000000000003</v>
      </c>
      <c r="BA11">
        <v>0.7883</v>
      </c>
      <c r="BB11">
        <v>0.75700000000000001</v>
      </c>
      <c r="BC11">
        <v>0.74080000000000001</v>
      </c>
      <c r="BD11">
        <v>0.74199999999999999</v>
      </c>
      <c r="BE11">
        <v>0.75449999999999995</v>
      </c>
      <c r="BF11">
        <v>0.73150000000000004</v>
      </c>
      <c r="BG11">
        <v>0.71679999999999999</v>
      </c>
      <c r="BH11">
        <v>0.67779999999999996</v>
      </c>
      <c r="BI11">
        <v>0.68320000000000003</v>
      </c>
      <c r="BJ11">
        <v>0.68700000000000006</v>
      </c>
      <c r="BK11">
        <v>0.69499999999999995</v>
      </c>
      <c r="BL11">
        <v>0.71120000000000005</v>
      </c>
      <c r="BM11">
        <v>0.71050000000000002</v>
      </c>
      <c r="BN11">
        <v>0.71750000000000003</v>
      </c>
      <c r="BO11">
        <v>0.70899999999999996</v>
      </c>
      <c r="BP11">
        <v>0.70130000000000003</v>
      </c>
      <c r="BQ11">
        <v>0.73229999999999995</v>
      </c>
      <c r="BR11">
        <v>0.73250000000000004</v>
      </c>
      <c r="BS11">
        <v>0.70150000000000001</v>
      </c>
      <c r="BT11">
        <v>0.70499999999999996</v>
      </c>
      <c r="BU11">
        <v>0.70530000000000004</v>
      </c>
      <c r="BV11">
        <v>0.66069999999999995</v>
      </c>
      <c r="BW11">
        <v>0.63049999999999995</v>
      </c>
      <c r="BX11">
        <v>0.63729999999999998</v>
      </c>
      <c r="BY11">
        <v>0.63580000000000003</v>
      </c>
      <c r="BZ11">
        <v>0.63249999999999995</v>
      </c>
      <c r="CA11">
        <v>0.64329999999999998</v>
      </c>
      <c r="CB11">
        <v>0.67479999999999996</v>
      </c>
      <c r="CC11">
        <v>0.6915</v>
      </c>
    </row>
    <row r="12" spans="1:86" x14ac:dyDescent="0.25">
      <c r="A12" t="s">
        <v>87</v>
      </c>
      <c r="B12" s="2">
        <v>44768</v>
      </c>
      <c r="C12" s="2">
        <v>44859</v>
      </c>
      <c r="D12">
        <v>0.1167</v>
      </c>
      <c r="E12">
        <v>19</v>
      </c>
      <c r="F12">
        <v>19</v>
      </c>
      <c r="G12">
        <v>5.8295441296487302E-4</v>
      </c>
      <c r="H12">
        <v>20</v>
      </c>
      <c r="I12">
        <v>5.7129532470561869E-3</v>
      </c>
      <c r="J12">
        <v>22</v>
      </c>
      <c r="K12">
        <v>3.3636469628075143E-2</v>
      </c>
      <c r="L12">
        <v>160.84</v>
      </c>
      <c r="M12">
        <v>171.54</v>
      </c>
      <c r="N12">
        <v>175.75</v>
      </c>
      <c r="O12">
        <v>178.89</v>
      </c>
      <c r="P12">
        <v>178.8</v>
      </c>
      <c r="Q12">
        <v>177.22</v>
      </c>
      <c r="R12">
        <v>183.47</v>
      </c>
      <c r="S12">
        <v>184.91</v>
      </c>
      <c r="T12">
        <v>184.3</v>
      </c>
      <c r="U12">
        <v>182.8</v>
      </c>
      <c r="V12">
        <v>177.71</v>
      </c>
      <c r="W12">
        <v>183.12</v>
      </c>
      <c r="X12">
        <v>182.06</v>
      </c>
      <c r="Y12">
        <v>185.38</v>
      </c>
      <c r="Z12">
        <v>185.4</v>
      </c>
      <c r="AA12">
        <v>183.36</v>
      </c>
      <c r="AB12">
        <v>176.71</v>
      </c>
      <c r="AC12">
        <v>178.46</v>
      </c>
      <c r="AD12">
        <v>176.45</v>
      </c>
      <c r="AE12">
        <v>171.44</v>
      </c>
      <c r="AF12">
        <v>172.52</v>
      </c>
      <c r="AG12">
        <v>172.19</v>
      </c>
      <c r="AH12">
        <v>177.31</v>
      </c>
      <c r="AI12">
        <v>169.49</v>
      </c>
      <c r="AJ12">
        <v>167.94</v>
      </c>
      <c r="AK12">
        <v>166.74</v>
      </c>
      <c r="AL12">
        <v>165.21</v>
      </c>
      <c r="AM12">
        <v>166.16</v>
      </c>
      <c r="AN12">
        <v>163</v>
      </c>
      <c r="AO12">
        <v>163.1</v>
      </c>
      <c r="AP12">
        <v>165.82</v>
      </c>
      <c r="AQ12">
        <v>168.41</v>
      </c>
      <c r="AR12">
        <v>170.74</v>
      </c>
      <c r="AS12">
        <v>170.58</v>
      </c>
      <c r="AT12">
        <v>162.65</v>
      </c>
      <c r="AU12">
        <v>165.26</v>
      </c>
      <c r="AV12">
        <v>162.66999999999999</v>
      </c>
      <c r="AW12">
        <v>165.26</v>
      </c>
      <c r="AX12">
        <v>166.25</v>
      </c>
      <c r="AY12">
        <v>166.06</v>
      </c>
      <c r="AZ12">
        <v>163.30000000000001</v>
      </c>
      <c r="BA12">
        <v>162.62</v>
      </c>
      <c r="BB12">
        <v>161.29</v>
      </c>
      <c r="BC12">
        <v>160.46</v>
      </c>
      <c r="BD12">
        <v>160.71</v>
      </c>
      <c r="BE12">
        <v>162.80000000000001</v>
      </c>
      <c r="BF12">
        <v>158.44999999999999</v>
      </c>
      <c r="BG12">
        <v>154.78</v>
      </c>
      <c r="BH12">
        <v>159.84</v>
      </c>
      <c r="BI12">
        <v>165.15</v>
      </c>
      <c r="BJ12">
        <v>167.8</v>
      </c>
      <c r="BK12">
        <v>166.54</v>
      </c>
      <c r="BL12">
        <v>159.28</v>
      </c>
      <c r="BM12">
        <v>156.79</v>
      </c>
      <c r="BN12">
        <v>153.44999999999999</v>
      </c>
      <c r="BO12">
        <v>151.55000000000001</v>
      </c>
      <c r="BP12">
        <v>154.34</v>
      </c>
      <c r="BQ12">
        <v>148.34</v>
      </c>
      <c r="BR12">
        <v>150.99</v>
      </c>
      <c r="BS12">
        <v>151.51</v>
      </c>
      <c r="BT12">
        <v>152.65</v>
      </c>
      <c r="BU12">
        <v>153.72</v>
      </c>
      <c r="BV12">
        <v>159.72</v>
      </c>
      <c r="BW12">
        <v>161.65</v>
      </c>
      <c r="BX12">
        <v>162.16</v>
      </c>
    </row>
    <row r="13" spans="1:86" x14ac:dyDescent="0.25">
      <c r="A13" t="s">
        <v>87</v>
      </c>
      <c r="B13" s="2">
        <v>44586</v>
      </c>
      <c r="C13" s="2">
        <v>44677</v>
      </c>
      <c r="D13">
        <v>0.1623</v>
      </c>
      <c r="E13">
        <v>2</v>
      </c>
      <c r="F13">
        <v>2</v>
      </c>
      <c r="G13">
        <v>1.9738686704424441E-2</v>
      </c>
      <c r="H13">
        <v>6</v>
      </c>
      <c r="I13">
        <v>5.3328099590646501E-2</v>
      </c>
      <c r="J13">
        <v>44</v>
      </c>
      <c r="K13">
        <v>7.1104132787528612E-2</v>
      </c>
      <c r="L13">
        <v>173.96</v>
      </c>
      <c r="M13">
        <v>178.33</v>
      </c>
      <c r="N13">
        <v>174.81</v>
      </c>
      <c r="O13">
        <v>177.29</v>
      </c>
      <c r="P13">
        <v>179.49</v>
      </c>
      <c r="Q13">
        <v>181.29</v>
      </c>
      <c r="R13">
        <v>187.84</v>
      </c>
      <c r="S13">
        <v>175.59</v>
      </c>
      <c r="T13">
        <v>171.42</v>
      </c>
      <c r="U13">
        <v>169.95</v>
      </c>
      <c r="V13">
        <v>172.63</v>
      </c>
      <c r="W13">
        <v>176.71</v>
      </c>
      <c r="X13">
        <v>170.66</v>
      </c>
      <c r="Y13">
        <v>164.4</v>
      </c>
      <c r="Z13">
        <v>162.47</v>
      </c>
      <c r="AA13">
        <v>166.17</v>
      </c>
      <c r="AB13">
        <v>168.24</v>
      </c>
      <c r="AC13">
        <v>164.65</v>
      </c>
      <c r="AD13">
        <v>166.74</v>
      </c>
      <c r="AE13">
        <v>166.69</v>
      </c>
      <c r="AF13">
        <v>165.64</v>
      </c>
      <c r="AG13">
        <v>169.59</v>
      </c>
      <c r="AH13">
        <v>170.82</v>
      </c>
      <c r="AI13">
        <v>169.99</v>
      </c>
      <c r="AJ13">
        <v>167.29</v>
      </c>
      <c r="AK13">
        <v>170.1</v>
      </c>
      <c r="AL13">
        <v>171</v>
      </c>
      <c r="AM13">
        <v>169.98</v>
      </c>
      <c r="AN13">
        <v>164.89</v>
      </c>
      <c r="AO13">
        <v>167.34</v>
      </c>
      <c r="AP13">
        <v>172.46</v>
      </c>
      <c r="AQ13">
        <v>172.75</v>
      </c>
      <c r="AR13">
        <v>170.36</v>
      </c>
      <c r="AS13">
        <v>166.72</v>
      </c>
      <c r="AT13">
        <v>172.32</v>
      </c>
      <c r="AU13">
        <v>176.33</v>
      </c>
      <c r="AV13">
        <v>178.47</v>
      </c>
      <c r="AW13">
        <v>180.1</v>
      </c>
      <c r="AX13">
        <v>180.46</v>
      </c>
      <c r="AY13">
        <v>182.35</v>
      </c>
      <c r="AZ13">
        <v>179.08</v>
      </c>
      <c r="BA13">
        <v>184.21</v>
      </c>
      <c r="BB13">
        <v>184.9</v>
      </c>
      <c r="BC13">
        <v>185.68</v>
      </c>
      <c r="BD13">
        <v>191.01</v>
      </c>
      <c r="BE13">
        <v>187.45</v>
      </c>
      <c r="BF13">
        <v>183.48</v>
      </c>
      <c r="BG13">
        <v>182.08</v>
      </c>
      <c r="BH13">
        <v>182.71</v>
      </c>
      <c r="BI13">
        <v>177.18</v>
      </c>
      <c r="BJ13">
        <v>177.25</v>
      </c>
      <c r="BK13">
        <v>177.6</v>
      </c>
      <c r="BL13">
        <v>174.11</v>
      </c>
      <c r="BM13">
        <v>171.94</v>
      </c>
      <c r="BN13">
        <v>173</v>
      </c>
      <c r="BO13">
        <v>175.11</v>
      </c>
      <c r="BP13">
        <v>173.66</v>
      </c>
      <c r="BQ13">
        <v>176.56</v>
      </c>
      <c r="BR13">
        <v>179.06</v>
      </c>
      <c r="BS13">
        <v>179.42</v>
      </c>
      <c r="BT13">
        <v>177.23</v>
      </c>
      <c r="BU13">
        <v>173.31</v>
      </c>
      <c r="BV13">
        <v>173.91</v>
      </c>
      <c r="BW13">
        <v>168.44</v>
      </c>
    </row>
    <row r="14" spans="1:86" x14ac:dyDescent="0.25">
      <c r="A14" t="s">
        <v>87</v>
      </c>
      <c r="B14" s="2">
        <v>43942</v>
      </c>
      <c r="C14" s="2">
        <v>44033</v>
      </c>
      <c r="D14">
        <v>0.14099999999999999</v>
      </c>
      <c r="E14">
        <v>2</v>
      </c>
      <c r="F14">
        <v>2</v>
      </c>
      <c r="G14">
        <v>1.35738524736561E-2</v>
      </c>
      <c r="H14">
        <v>6</v>
      </c>
      <c r="I14">
        <v>6.6261832470083951E-2</v>
      </c>
      <c r="J14">
        <v>62</v>
      </c>
      <c r="K14">
        <v>0.21968208608680129</v>
      </c>
      <c r="L14">
        <v>106.84</v>
      </c>
      <c r="M14">
        <v>111.98</v>
      </c>
      <c r="N14">
        <v>110.46</v>
      </c>
      <c r="O14">
        <v>113.93</v>
      </c>
      <c r="P14">
        <v>115.78</v>
      </c>
      <c r="Q14">
        <v>114.24</v>
      </c>
      <c r="R14">
        <v>119.4</v>
      </c>
      <c r="S14">
        <v>116.07</v>
      </c>
      <c r="T14">
        <v>109.71</v>
      </c>
      <c r="U14">
        <v>110.5</v>
      </c>
      <c r="V14">
        <v>111.54</v>
      </c>
      <c r="W14">
        <v>112.42</v>
      </c>
      <c r="X14">
        <v>113.65</v>
      </c>
      <c r="Y14">
        <v>115</v>
      </c>
      <c r="Z14">
        <v>114.88</v>
      </c>
      <c r="AA14">
        <v>111.69</v>
      </c>
      <c r="AB14">
        <v>109.07</v>
      </c>
      <c r="AC14">
        <v>110.35</v>
      </c>
      <c r="AD14">
        <v>108.24</v>
      </c>
      <c r="AE14">
        <v>114.42</v>
      </c>
      <c r="AF14">
        <v>112.68</v>
      </c>
      <c r="AG14">
        <v>117.48</v>
      </c>
      <c r="AH14">
        <v>113.46</v>
      </c>
      <c r="AI14">
        <v>113.43</v>
      </c>
      <c r="AJ14">
        <v>115.73</v>
      </c>
      <c r="AK14">
        <v>117.82</v>
      </c>
      <c r="AL14">
        <v>115.87</v>
      </c>
      <c r="AM14">
        <v>118.74</v>
      </c>
      <c r="AN14">
        <v>117.86</v>
      </c>
      <c r="AO14">
        <v>122.67</v>
      </c>
      <c r="AP14">
        <v>127.21</v>
      </c>
      <c r="AQ14">
        <v>128.58000000000001</v>
      </c>
      <c r="AR14">
        <v>131.44</v>
      </c>
      <c r="AS14">
        <v>132.86000000000001</v>
      </c>
      <c r="AT14">
        <v>132.12</v>
      </c>
      <c r="AU14">
        <v>131.4</v>
      </c>
      <c r="AV14">
        <v>124.61</v>
      </c>
      <c r="AW14">
        <v>123.97</v>
      </c>
      <c r="AX14">
        <v>124.23</v>
      </c>
      <c r="AY14">
        <v>126.11</v>
      </c>
      <c r="AZ14">
        <v>126.22</v>
      </c>
      <c r="BA14">
        <v>125.98</v>
      </c>
      <c r="BB14">
        <v>124.88500000000001</v>
      </c>
      <c r="BC14">
        <v>125.23</v>
      </c>
      <c r="BD14">
        <v>126.62</v>
      </c>
      <c r="BE14">
        <v>123.99</v>
      </c>
      <c r="BF14">
        <v>125.06</v>
      </c>
      <c r="BG14">
        <v>123.37</v>
      </c>
      <c r="BH14">
        <v>124.77</v>
      </c>
      <c r="BI14">
        <v>126.97</v>
      </c>
      <c r="BJ14">
        <v>124.8</v>
      </c>
      <c r="BK14">
        <v>125.81</v>
      </c>
      <c r="BL14">
        <v>129.53</v>
      </c>
      <c r="BM14">
        <v>128.6</v>
      </c>
      <c r="BN14">
        <v>129.26</v>
      </c>
      <c r="BO14">
        <v>130.43</v>
      </c>
      <c r="BP14">
        <v>130.53</v>
      </c>
      <c r="BQ14">
        <v>128.82</v>
      </c>
      <c r="BR14">
        <v>131.88999999999999</v>
      </c>
      <c r="BS14">
        <v>132.15</v>
      </c>
      <c r="BT14">
        <v>132.18</v>
      </c>
      <c r="BU14">
        <v>133.88999999999999</v>
      </c>
      <c r="BV14">
        <v>136.58000000000001</v>
      </c>
      <c r="BW14">
        <v>135.47999999999999</v>
      </c>
    </row>
    <row r="15" spans="1:86" x14ac:dyDescent="0.25">
      <c r="A15" t="s">
        <v>87</v>
      </c>
      <c r="B15" s="2">
        <v>43669</v>
      </c>
      <c r="C15" s="2">
        <v>43760</v>
      </c>
      <c r="D15">
        <v>0.1096</v>
      </c>
      <c r="E15">
        <v>2</v>
      </c>
      <c r="F15">
        <v>2</v>
      </c>
      <c r="G15">
        <v>1.279069767441865E-2</v>
      </c>
      <c r="H15">
        <v>4</v>
      </c>
      <c r="I15">
        <v>7.5193798449612317E-3</v>
      </c>
      <c r="J15">
        <v>59</v>
      </c>
      <c r="K15">
        <v>2.0852713178294551E-2</v>
      </c>
      <c r="L15">
        <v>120.07</v>
      </c>
      <c r="M15">
        <v>129</v>
      </c>
      <c r="N15">
        <v>127.35</v>
      </c>
      <c r="O15">
        <v>128.16</v>
      </c>
      <c r="P15">
        <v>129.97</v>
      </c>
      <c r="Q15">
        <v>128.54</v>
      </c>
      <c r="R15">
        <v>125.01</v>
      </c>
      <c r="S15">
        <v>123.45</v>
      </c>
      <c r="T15">
        <v>121.82</v>
      </c>
      <c r="U15">
        <v>116.93</v>
      </c>
      <c r="V15">
        <v>119</v>
      </c>
      <c r="W15">
        <v>120.72</v>
      </c>
      <c r="X15">
        <v>124.31</v>
      </c>
      <c r="Y15">
        <v>120.61</v>
      </c>
      <c r="Z15">
        <v>120.08</v>
      </c>
      <c r="AA15">
        <v>123.34</v>
      </c>
      <c r="AB15">
        <v>120.6</v>
      </c>
      <c r="AC15">
        <v>119.85</v>
      </c>
      <c r="AD15">
        <v>122.82</v>
      </c>
      <c r="AE15">
        <v>124.6</v>
      </c>
      <c r="AF15">
        <v>124.31</v>
      </c>
      <c r="AG15">
        <v>126.04</v>
      </c>
      <c r="AH15">
        <v>125.21</v>
      </c>
      <c r="AI15">
        <v>120.29</v>
      </c>
      <c r="AJ15">
        <v>121.67</v>
      </c>
      <c r="AK15">
        <v>122.18</v>
      </c>
      <c r="AL15">
        <v>122.74</v>
      </c>
      <c r="AM15">
        <v>123.57</v>
      </c>
      <c r="AN15">
        <v>123.75</v>
      </c>
      <c r="AO15">
        <v>121.74</v>
      </c>
      <c r="AP15">
        <v>124.59</v>
      </c>
      <c r="AQ15">
        <v>126.81</v>
      </c>
      <c r="AR15">
        <v>127.09</v>
      </c>
      <c r="AS15">
        <v>127.1</v>
      </c>
      <c r="AT15">
        <v>127.04</v>
      </c>
      <c r="AU15">
        <v>128.58000000000001</v>
      </c>
      <c r="AV15">
        <v>130.22</v>
      </c>
      <c r="AW15">
        <v>129.61000000000001</v>
      </c>
      <c r="AX15">
        <v>128.36000000000001</v>
      </c>
      <c r="AY15">
        <v>129.56</v>
      </c>
      <c r="AZ15">
        <v>129.31</v>
      </c>
      <c r="BA15">
        <v>128.83000000000001</v>
      </c>
      <c r="BB15">
        <v>126.67</v>
      </c>
      <c r="BC15">
        <v>127.77</v>
      </c>
      <c r="BD15">
        <v>125.81</v>
      </c>
      <c r="BE15">
        <v>127.74</v>
      </c>
      <c r="BF15">
        <v>128.11000000000001</v>
      </c>
      <c r="BG15">
        <v>127.14</v>
      </c>
      <c r="BH15">
        <v>129.24</v>
      </c>
      <c r="BI15">
        <v>128.59</v>
      </c>
      <c r="BJ15">
        <v>126.84</v>
      </c>
      <c r="BK15">
        <v>128.69999999999999</v>
      </c>
      <c r="BL15">
        <v>130.13999999999999</v>
      </c>
      <c r="BM15">
        <v>128.85</v>
      </c>
      <c r="BN15">
        <v>124.98</v>
      </c>
      <c r="BO15">
        <v>127.44</v>
      </c>
      <c r="BP15">
        <v>127.73</v>
      </c>
      <c r="BQ15">
        <v>130.09</v>
      </c>
      <c r="BR15">
        <v>129.75</v>
      </c>
      <c r="BS15">
        <v>131.69</v>
      </c>
      <c r="BT15">
        <v>129.5</v>
      </c>
      <c r="BU15">
        <v>130.13</v>
      </c>
      <c r="BV15">
        <v>129.46</v>
      </c>
      <c r="BW15">
        <v>130.93</v>
      </c>
      <c r="BX15">
        <v>128.57</v>
      </c>
    </row>
    <row r="16" spans="1:86" x14ac:dyDescent="0.25">
      <c r="A16" t="s">
        <v>88</v>
      </c>
      <c r="B16" s="2">
        <v>44139</v>
      </c>
      <c r="C16" s="2">
        <v>44230</v>
      </c>
      <c r="D16">
        <v>0.19539999999999999</v>
      </c>
      <c r="E16">
        <v>2</v>
      </c>
      <c r="F16">
        <v>4</v>
      </c>
      <c r="G16">
        <v>3.6448662402860758E-2</v>
      </c>
      <c r="H16">
        <v>18</v>
      </c>
      <c r="I16">
        <v>4.0231070765421872E-2</v>
      </c>
      <c r="J16">
        <v>60</v>
      </c>
      <c r="K16">
        <v>0.13320954542328589</v>
      </c>
      <c r="L16">
        <v>128.97</v>
      </c>
      <c r="M16">
        <v>145.41</v>
      </c>
      <c r="N16">
        <v>145.01</v>
      </c>
      <c r="O16">
        <v>142.61000000000001</v>
      </c>
      <c r="P16">
        <v>140.11000000000001</v>
      </c>
      <c r="Q16">
        <v>147.69</v>
      </c>
      <c r="R16">
        <v>143.91</v>
      </c>
      <c r="S16">
        <v>144.26</v>
      </c>
      <c r="T16">
        <v>149.07</v>
      </c>
      <c r="U16">
        <v>148.74</v>
      </c>
      <c r="V16">
        <v>147.05000000000001</v>
      </c>
      <c r="W16">
        <v>147.53</v>
      </c>
      <c r="X16">
        <v>146.03</v>
      </c>
      <c r="Y16">
        <v>143.82</v>
      </c>
      <c r="Z16">
        <v>145.93</v>
      </c>
      <c r="AA16">
        <v>144.08000000000001</v>
      </c>
      <c r="AB16">
        <v>143.83000000000001</v>
      </c>
      <c r="AC16">
        <v>147.16999999999999</v>
      </c>
      <c r="AD16">
        <v>151.26</v>
      </c>
      <c r="AE16">
        <v>149.97999999999999</v>
      </c>
      <c r="AF16">
        <v>149.91</v>
      </c>
      <c r="AG16">
        <v>157.62</v>
      </c>
      <c r="AH16">
        <v>158.02000000000001</v>
      </c>
      <c r="AI16">
        <v>158.80000000000001</v>
      </c>
      <c r="AJ16">
        <v>156.02000000000001</v>
      </c>
      <c r="AK16">
        <v>155.75</v>
      </c>
      <c r="AL16">
        <v>144.28</v>
      </c>
      <c r="AM16">
        <v>146.29</v>
      </c>
      <c r="AN16">
        <v>148.36000000000001</v>
      </c>
      <c r="AO16">
        <v>149.74</v>
      </c>
      <c r="AP16">
        <v>149.53</v>
      </c>
      <c r="AQ16">
        <v>147.41999999999999</v>
      </c>
      <c r="AR16">
        <v>146.80000000000001</v>
      </c>
      <c r="AS16">
        <v>146.34</v>
      </c>
      <c r="AT16">
        <v>146.96</v>
      </c>
      <c r="AU16">
        <v>148.79</v>
      </c>
      <c r="AV16">
        <v>147.74</v>
      </c>
      <c r="AW16">
        <v>148.49</v>
      </c>
      <c r="AX16">
        <v>149.94999999999999</v>
      </c>
      <c r="AY16">
        <v>152.34</v>
      </c>
      <c r="AZ16">
        <v>148.5</v>
      </c>
      <c r="BA16">
        <v>152.43</v>
      </c>
      <c r="BB16">
        <v>151.19</v>
      </c>
      <c r="BC16">
        <v>155.69999999999999</v>
      </c>
      <c r="BD16">
        <v>156.63999999999999</v>
      </c>
      <c r="BE16">
        <v>156.11000000000001</v>
      </c>
      <c r="BF16">
        <v>154.44999999999999</v>
      </c>
      <c r="BG16">
        <v>157.41999999999999</v>
      </c>
      <c r="BH16">
        <v>160.85</v>
      </c>
      <c r="BI16">
        <v>157.09</v>
      </c>
      <c r="BJ16">
        <v>163.77000000000001</v>
      </c>
      <c r="BK16">
        <v>164.6</v>
      </c>
      <c r="BL16">
        <v>164.75</v>
      </c>
      <c r="BM16">
        <v>162.41999999999999</v>
      </c>
      <c r="BN16">
        <v>164.4</v>
      </c>
      <c r="BO16">
        <v>162.55000000000001</v>
      </c>
      <c r="BP16">
        <v>153.66999999999999</v>
      </c>
      <c r="BQ16">
        <v>155.55000000000001</v>
      </c>
      <c r="BR16">
        <v>156.28</v>
      </c>
      <c r="BS16">
        <v>161.58000000000001</v>
      </c>
      <c r="BT16">
        <v>164.78</v>
      </c>
      <c r="BU16">
        <v>162.30000000000001</v>
      </c>
    </row>
    <row r="17" spans="1:86" x14ac:dyDescent="0.25">
      <c r="A17" t="s">
        <v>88</v>
      </c>
      <c r="B17" s="2">
        <v>44041</v>
      </c>
      <c r="C17" s="2">
        <v>44139</v>
      </c>
      <c r="D17">
        <v>0.2268</v>
      </c>
      <c r="E17">
        <v>2</v>
      </c>
      <c r="F17">
        <v>2</v>
      </c>
      <c r="G17">
        <v>1.4740180987032361E-2</v>
      </c>
      <c r="H17">
        <v>20</v>
      </c>
      <c r="I17">
        <v>8.2563671984326972E-2</v>
      </c>
      <c r="J17">
        <v>54</v>
      </c>
      <c r="K17">
        <v>0.21168019404795221</v>
      </c>
      <c r="L17">
        <v>93.03</v>
      </c>
      <c r="M17">
        <v>107.19</v>
      </c>
      <c r="N17">
        <v>105.61</v>
      </c>
      <c r="O17">
        <v>109.59</v>
      </c>
      <c r="P17">
        <v>110.95</v>
      </c>
      <c r="Q17">
        <v>111.39</v>
      </c>
      <c r="R17">
        <v>111.06</v>
      </c>
      <c r="S17">
        <v>108.25</v>
      </c>
      <c r="T17">
        <v>106.36</v>
      </c>
      <c r="U17">
        <v>108.83</v>
      </c>
      <c r="V17">
        <v>115.79</v>
      </c>
      <c r="W17">
        <v>113.41</v>
      </c>
      <c r="X17">
        <v>113.74</v>
      </c>
      <c r="Y17">
        <v>112.18</v>
      </c>
      <c r="Z17">
        <v>112.03</v>
      </c>
      <c r="AA17">
        <v>111.04</v>
      </c>
      <c r="AB17">
        <v>110.66</v>
      </c>
      <c r="AC17">
        <v>113</v>
      </c>
      <c r="AD17">
        <v>115.91</v>
      </c>
      <c r="AE17">
        <v>115.95</v>
      </c>
      <c r="AF17">
        <v>116.04</v>
      </c>
      <c r="AG17">
        <v>116.02</v>
      </c>
      <c r="AH17">
        <v>118.2</v>
      </c>
      <c r="AI17">
        <v>119.1</v>
      </c>
      <c r="AJ17">
        <v>122.01</v>
      </c>
      <c r="AK17">
        <v>123.18</v>
      </c>
      <c r="AL17">
        <v>116.43</v>
      </c>
      <c r="AM17">
        <v>115.97</v>
      </c>
      <c r="AN17">
        <v>109.77</v>
      </c>
      <c r="AO17">
        <v>114.02</v>
      </c>
      <c r="AP17">
        <v>112.44</v>
      </c>
      <c r="AQ17">
        <v>113.42</v>
      </c>
      <c r="AR17">
        <v>113.46</v>
      </c>
      <c r="AS17">
        <v>116.58</v>
      </c>
      <c r="AT17">
        <v>114.56</v>
      </c>
      <c r="AU17">
        <v>114.88</v>
      </c>
      <c r="AV17">
        <v>110.69</v>
      </c>
      <c r="AW17">
        <v>111.92</v>
      </c>
      <c r="AX17">
        <v>113.82</v>
      </c>
      <c r="AY17">
        <v>110.57</v>
      </c>
      <c r="AZ17">
        <v>112.19</v>
      </c>
      <c r="BA17">
        <v>114.5</v>
      </c>
      <c r="BB17">
        <v>118.47</v>
      </c>
      <c r="BC17">
        <v>117.38</v>
      </c>
      <c r="BD17">
        <v>117.68</v>
      </c>
      <c r="BE17">
        <v>119.52</v>
      </c>
      <c r="BF17">
        <v>115.47</v>
      </c>
      <c r="BG17">
        <v>120.52</v>
      </c>
      <c r="BH17">
        <v>119.54</v>
      </c>
      <c r="BI17">
        <v>123.03</v>
      </c>
      <c r="BJ17">
        <v>122.34</v>
      </c>
      <c r="BK17">
        <v>124.87</v>
      </c>
      <c r="BL17">
        <v>126.69</v>
      </c>
      <c r="BM17">
        <v>127.46</v>
      </c>
      <c r="BN17">
        <v>129.88</v>
      </c>
      <c r="BO17">
        <v>128.58000000000001</v>
      </c>
      <c r="BP17">
        <v>129.03</v>
      </c>
      <c r="BQ17">
        <v>128.41999999999999</v>
      </c>
      <c r="BR17">
        <v>128.30000000000001</v>
      </c>
      <c r="BS17">
        <v>128.55000000000001</v>
      </c>
      <c r="BT17">
        <v>128.38</v>
      </c>
      <c r="BU17">
        <v>128.88</v>
      </c>
      <c r="BV17">
        <v>126.2</v>
      </c>
      <c r="BW17">
        <v>125.91</v>
      </c>
      <c r="BX17">
        <v>121.58</v>
      </c>
      <c r="BY17">
        <v>126.44</v>
      </c>
      <c r="BZ17">
        <v>123.36</v>
      </c>
      <c r="CA17">
        <v>123.97</v>
      </c>
      <c r="CB17">
        <v>125.45</v>
      </c>
      <c r="CC17">
        <v>128.97</v>
      </c>
    </row>
    <row r="18" spans="1:86" x14ac:dyDescent="0.25">
      <c r="A18" t="s">
        <v>88</v>
      </c>
      <c r="B18" s="2">
        <v>43306</v>
      </c>
      <c r="C18" s="2">
        <v>43411</v>
      </c>
      <c r="D18">
        <v>0.43259999999999998</v>
      </c>
      <c r="E18">
        <v>2</v>
      </c>
      <c r="F18">
        <v>3</v>
      </c>
      <c r="G18">
        <v>2.4221453287197221E-2</v>
      </c>
      <c r="H18">
        <v>20</v>
      </c>
      <c r="I18">
        <v>5.1273985530040977E-2</v>
      </c>
      <c r="J18">
        <v>36</v>
      </c>
      <c r="K18">
        <v>0.18103177099716899</v>
      </c>
      <c r="L18">
        <v>59.42</v>
      </c>
      <c r="M18">
        <v>63.58</v>
      </c>
      <c r="N18">
        <v>62.69</v>
      </c>
      <c r="O18">
        <v>62.04</v>
      </c>
      <c r="P18">
        <v>64.09</v>
      </c>
      <c r="Q18">
        <v>64.349999999999994</v>
      </c>
      <c r="R18">
        <v>64.77</v>
      </c>
      <c r="S18">
        <v>65.400000000000006</v>
      </c>
      <c r="T18">
        <v>65.73</v>
      </c>
      <c r="U18">
        <v>65.44</v>
      </c>
      <c r="V18">
        <v>65.16</v>
      </c>
      <c r="W18">
        <v>65.08</v>
      </c>
      <c r="X18">
        <v>64.819999999999993</v>
      </c>
      <c r="Y18">
        <v>64.84</v>
      </c>
      <c r="Z18">
        <v>65.430000000000007</v>
      </c>
      <c r="AA18">
        <v>65.680000000000007</v>
      </c>
      <c r="AB18">
        <v>65.760000000000005</v>
      </c>
      <c r="AC18">
        <v>66.06</v>
      </c>
      <c r="AD18">
        <v>66.16</v>
      </c>
      <c r="AE18">
        <v>66.55</v>
      </c>
      <c r="AF18">
        <v>66.84</v>
      </c>
      <c r="AG18">
        <v>66.86</v>
      </c>
      <c r="AH18">
        <v>67.150000000000006</v>
      </c>
      <c r="AI18">
        <v>67.34</v>
      </c>
      <c r="AJ18">
        <v>69.78</v>
      </c>
      <c r="AK18">
        <v>69.2</v>
      </c>
      <c r="AL18">
        <v>68.14</v>
      </c>
      <c r="AM18">
        <v>68.709999999999994</v>
      </c>
      <c r="AN18">
        <v>69.98</v>
      </c>
      <c r="AO18">
        <v>70.89</v>
      </c>
      <c r="AP18">
        <v>70.36</v>
      </c>
      <c r="AQ18">
        <v>70.38</v>
      </c>
      <c r="AR18">
        <v>72.319999999999993</v>
      </c>
      <c r="AS18">
        <v>72.510000000000005</v>
      </c>
      <c r="AT18">
        <v>71.75</v>
      </c>
      <c r="AU18">
        <v>74.61</v>
      </c>
      <c r="AV18">
        <v>75.09</v>
      </c>
      <c r="AW18">
        <v>73.239999999999995</v>
      </c>
      <c r="AX18">
        <v>74.72</v>
      </c>
      <c r="AY18">
        <v>74.06</v>
      </c>
      <c r="AZ18">
        <v>74.599999999999994</v>
      </c>
      <c r="BA18">
        <v>73.7</v>
      </c>
      <c r="BB18">
        <v>73.58</v>
      </c>
      <c r="BC18">
        <v>72.739999999999995</v>
      </c>
      <c r="BD18">
        <v>71.760000000000005</v>
      </c>
      <c r="BE18">
        <v>71.709999999999994</v>
      </c>
      <c r="BF18">
        <v>72.03</v>
      </c>
      <c r="BG18">
        <v>72.599999999999994</v>
      </c>
      <c r="BH18">
        <v>73.349999999999994</v>
      </c>
      <c r="BI18">
        <v>72.64</v>
      </c>
      <c r="BJ18">
        <v>72.38</v>
      </c>
      <c r="BK18">
        <v>71.209999999999994</v>
      </c>
      <c r="BL18">
        <v>70.930000000000007</v>
      </c>
      <c r="BM18">
        <v>70.13</v>
      </c>
      <c r="BN18">
        <v>66.73</v>
      </c>
      <c r="BO18">
        <v>64.290000000000006</v>
      </c>
      <c r="BP18">
        <v>64.290000000000006</v>
      </c>
      <c r="BQ18">
        <v>64.17</v>
      </c>
      <c r="BR18">
        <v>66.12</v>
      </c>
      <c r="BS18">
        <v>66.099999999999994</v>
      </c>
      <c r="BT18">
        <v>65.150000000000006</v>
      </c>
      <c r="BU18">
        <v>65.36</v>
      </c>
      <c r="BV18">
        <v>66.12</v>
      </c>
      <c r="BW18">
        <v>66.38</v>
      </c>
      <c r="BX18">
        <v>62.62</v>
      </c>
      <c r="BY18">
        <v>63.2</v>
      </c>
      <c r="BZ18">
        <v>62.48</v>
      </c>
      <c r="CA18">
        <v>62.17</v>
      </c>
      <c r="CB18">
        <v>63.18</v>
      </c>
      <c r="CC18">
        <v>62.89</v>
      </c>
      <c r="CD18">
        <v>63.71</v>
      </c>
      <c r="CE18">
        <v>63.33</v>
      </c>
      <c r="CF18">
        <v>63.47</v>
      </c>
      <c r="CG18">
        <v>63.63</v>
      </c>
      <c r="CH18">
        <v>63.21</v>
      </c>
    </row>
    <row r="19" spans="1:86" x14ac:dyDescent="0.25">
      <c r="A19" t="s">
        <v>88</v>
      </c>
      <c r="B19" s="2">
        <v>43215</v>
      </c>
      <c r="C19" s="2">
        <v>43306</v>
      </c>
      <c r="D19">
        <v>0.14779999999999999</v>
      </c>
      <c r="E19">
        <v>5</v>
      </c>
      <c r="F19">
        <v>5</v>
      </c>
      <c r="G19">
        <v>4.1608876560333043E-3</v>
      </c>
      <c r="H19">
        <v>20</v>
      </c>
      <c r="I19">
        <v>0.16544481870418071</v>
      </c>
      <c r="J19">
        <v>30</v>
      </c>
      <c r="K19">
        <v>0.20150584505646921</v>
      </c>
      <c r="L19">
        <v>49.75</v>
      </c>
      <c r="M19">
        <v>50.47</v>
      </c>
      <c r="N19">
        <v>51.11</v>
      </c>
      <c r="O19">
        <v>51.01</v>
      </c>
      <c r="P19">
        <v>50.82</v>
      </c>
      <c r="Q19">
        <v>50.26</v>
      </c>
      <c r="R19">
        <v>50.31</v>
      </c>
      <c r="S19">
        <v>52.49</v>
      </c>
      <c r="T19">
        <v>53.01</v>
      </c>
      <c r="U19">
        <v>52.86</v>
      </c>
      <c r="V19">
        <v>53.17</v>
      </c>
      <c r="W19">
        <v>54.97</v>
      </c>
      <c r="X19">
        <v>55.23</v>
      </c>
      <c r="Y19">
        <v>56.74</v>
      </c>
      <c r="Z19">
        <v>55.64</v>
      </c>
      <c r="AA19">
        <v>56.7</v>
      </c>
      <c r="AB19">
        <v>56.95</v>
      </c>
      <c r="AC19">
        <v>57.51</v>
      </c>
      <c r="AD19">
        <v>57.71</v>
      </c>
      <c r="AE19">
        <v>57.39</v>
      </c>
      <c r="AF19">
        <v>58.82</v>
      </c>
      <c r="AG19">
        <v>59.08</v>
      </c>
      <c r="AH19">
        <v>59.96</v>
      </c>
      <c r="AI19">
        <v>58.23</v>
      </c>
      <c r="AJ19">
        <v>58.39</v>
      </c>
      <c r="AK19">
        <v>58.12</v>
      </c>
      <c r="AL19">
        <v>58.61</v>
      </c>
      <c r="AM19">
        <v>58.71</v>
      </c>
      <c r="AN19">
        <v>58.98</v>
      </c>
      <c r="AO19">
        <v>59.84</v>
      </c>
      <c r="AP19">
        <v>60.64</v>
      </c>
      <c r="AQ19">
        <v>60.26</v>
      </c>
      <c r="AR19">
        <v>59.93</v>
      </c>
      <c r="AS19">
        <v>59.79</v>
      </c>
      <c r="AT19">
        <v>59.22</v>
      </c>
      <c r="AU19">
        <v>59.46</v>
      </c>
      <c r="AV19">
        <v>59.86</v>
      </c>
      <c r="AW19">
        <v>59.2</v>
      </c>
      <c r="AX19">
        <v>58.7</v>
      </c>
      <c r="AY19">
        <v>58.79</v>
      </c>
      <c r="AZ19">
        <v>58.75</v>
      </c>
      <c r="BA19">
        <v>58.5</v>
      </c>
      <c r="BB19">
        <v>57.05</v>
      </c>
      <c r="BC19">
        <v>56.45</v>
      </c>
      <c r="BD19">
        <v>55.17</v>
      </c>
      <c r="BE19">
        <v>55.9</v>
      </c>
      <c r="BF19">
        <v>56.12</v>
      </c>
      <c r="BG19">
        <v>56.18</v>
      </c>
      <c r="BH19">
        <v>55.33</v>
      </c>
      <c r="BI19">
        <v>57.38</v>
      </c>
      <c r="BJ19">
        <v>57.84</v>
      </c>
      <c r="BK19">
        <v>58.04</v>
      </c>
      <c r="BL19">
        <v>58.37</v>
      </c>
      <c r="BM19">
        <v>57.3</v>
      </c>
      <c r="BN19">
        <v>58.32</v>
      </c>
      <c r="BO19">
        <v>58.39</v>
      </c>
      <c r="BP19">
        <v>58.35</v>
      </c>
      <c r="BQ19">
        <v>58.91</v>
      </c>
      <c r="BR19">
        <v>58.76</v>
      </c>
      <c r="BS19">
        <v>59.31</v>
      </c>
      <c r="BT19">
        <v>58.61</v>
      </c>
      <c r="BU19">
        <v>59.08</v>
      </c>
      <c r="BV19">
        <v>58.85</v>
      </c>
      <c r="BW19">
        <v>59.42</v>
      </c>
    </row>
    <row r="20" spans="1:86" x14ac:dyDescent="0.25">
      <c r="A20" t="s">
        <v>88</v>
      </c>
      <c r="B20" s="2">
        <v>42844</v>
      </c>
      <c r="C20" s="2">
        <v>42935</v>
      </c>
      <c r="D20">
        <v>0.1308</v>
      </c>
      <c r="E20">
        <v>2</v>
      </c>
      <c r="F20">
        <v>2</v>
      </c>
      <c r="G20">
        <v>3.0383592859855031E-3</v>
      </c>
      <c r="H20">
        <v>19</v>
      </c>
      <c r="I20">
        <v>6.247626281807836E-2</v>
      </c>
      <c r="J20">
        <v>23</v>
      </c>
      <c r="K20">
        <v>0.12571211545765301</v>
      </c>
      <c r="L20">
        <v>52.61</v>
      </c>
      <c r="M20">
        <v>52.66</v>
      </c>
      <c r="N20">
        <v>52.5</v>
      </c>
      <c r="O20">
        <v>52.81</v>
      </c>
      <c r="P20">
        <v>53</v>
      </c>
      <c r="Q20">
        <v>53.04</v>
      </c>
      <c r="R20">
        <v>53.21</v>
      </c>
      <c r="S20">
        <v>53.74</v>
      </c>
      <c r="T20">
        <v>53.6</v>
      </c>
      <c r="U20">
        <v>53.29</v>
      </c>
      <c r="V20">
        <v>54.49</v>
      </c>
      <c r="W20">
        <v>54.91</v>
      </c>
      <c r="X20">
        <v>54.93</v>
      </c>
      <c r="Y20">
        <v>54.62</v>
      </c>
      <c r="Z20">
        <v>55.15</v>
      </c>
      <c r="AA20">
        <v>55.33</v>
      </c>
      <c r="AB20">
        <v>54.68</v>
      </c>
      <c r="AC20">
        <v>55.32</v>
      </c>
      <c r="AD20">
        <v>55.4</v>
      </c>
      <c r="AE20">
        <v>55.95</v>
      </c>
      <c r="AF20">
        <v>55.36</v>
      </c>
      <c r="AG20">
        <v>56.12</v>
      </c>
      <c r="AH20">
        <v>57.67</v>
      </c>
      <c r="AI20">
        <v>59.28</v>
      </c>
      <c r="AJ20">
        <v>59.22</v>
      </c>
      <c r="AK20">
        <v>58.64</v>
      </c>
      <c r="AL20">
        <v>58.45</v>
      </c>
      <c r="AM20">
        <v>57.52</v>
      </c>
      <c r="AN20">
        <v>57.34</v>
      </c>
      <c r="AO20">
        <v>57.27</v>
      </c>
      <c r="AP20">
        <v>58.62</v>
      </c>
      <c r="AQ20">
        <v>58.58</v>
      </c>
      <c r="AR20">
        <v>58.86</v>
      </c>
      <c r="AS20">
        <v>58.2</v>
      </c>
      <c r="AT20">
        <v>57.53</v>
      </c>
      <c r="AU20">
        <v>58.12</v>
      </c>
      <c r="AV20">
        <v>57.05</v>
      </c>
      <c r="AW20">
        <v>57.49</v>
      </c>
      <c r="AX20">
        <v>57.54</v>
      </c>
      <c r="AY20">
        <v>57.01</v>
      </c>
      <c r="AZ20">
        <v>56.93</v>
      </c>
      <c r="BA20">
        <v>56.82</v>
      </c>
      <c r="BB20">
        <v>57.61</v>
      </c>
      <c r="BC20">
        <v>56.79</v>
      </c>
      <c r="BD20">
        <v>56.33</v>
      </c>
      <c r="BE20">
        <v>56.47</v>
      </c>
      <c r="BF20">
        <v>56.91</v>
      </c>
      <c r="BG20">
        <v>56.56</v>
      </c>
      <c r="BH20">
        <v>55.43</v>
      </c>
      <c r="BI20">
        <v>56.16</v>
      </c>
      <c r="BJ20">
        <v>55.08</v>
      </c>
      <c r="BK20">
        <v>55.22</v>
      </c>
      <c r="BL20">
        <v>54.95</v>
      </c>
      <c r="BM20">
        <v>55.45</v>
      </c>
      <c r="BN20">
        <v>54.79</v>
      </c>
      <c r="BO20">
        <v>55.35</v>
      </c>
      <c r="BP20">
        <v>55.64</v>
      </c>
      <c r="BQ20">
        <v>55.33</v>
      </c>
      <c r="BR20">
        <v>56.2</v>
      </c>
      <c r="BS20">
        <v>56.23</v>
      </c>
      <c r="BT20">
        <v>56.81</v>
      </c>
      <c r="BU20">
        <v>56.46</v>
      </c>
      <c r="BV20">
        <v>56.29</v>
      </c>
      <c r="BW20">
        <v>56.78</v>
      </c>
    </row>
    <row r="21" spans="1:86" x14ac:dyDescent="0.25">
      <c r="A21" t="s">
        <v>89</v>
      </c>
      <c r="B21" s="2">
        <v>44684</v>
      </c>
      <c r="C21" s="2">
        <v>44775</v>
      </c>
      <c r="D21">
        <v>0.23499999999999999</v>
      </c>
      <c r="E21">
        <v>2</v>
      </c>
      <c r="F21">
        <v>4</v>
      </c>
      <c r="G21">
        <v>0.13136189901428291</v>
      </c>
      <c r="H21">
        <v>10</v>
      </c>
      <c r="I21">
        <v>3.0677932005632642E-2</v>
      </c>
      <c r="J21">
        <v>21</v>
      </c>
      <c r="K21">
        <v>9.223496278414807E-2</v>
      </c>
      <c r="L21">
        <v>91.13</v>
      </c>
      <c r="M21">
        <v>99.42</v>
      </c>
      <c r="N21">
        <v>93.87</v>
      </c>
      <c r="O21">
        <v>95.34</v>
      </c>
      <c r="P21">
        <v>86.36</v>
      </c>
      <c r="Q21">
        <v>88.73</v>
      </c>
      <c r="R21">
        <v>87.92</v>
      </c>
      <c r="S21">
        <v>87.06</v>
      </c>
      <c r="T21">
        <v>95.12</v>
      </c>
      <c r="U21">
        <v>94.24</v>
      </c>
      <c r="V21">
        <v>102.47</v>
      </c>
      <c r="W21">
        <v>96.28</v>
      </c>
      <c r="X21">
        <v>96.67</v>
      </c>
      <c r="Y21">
        <v>93.5</v>
      </c>
      <c r="Z21">
        <v>95.07</v>
      </c>
      <c r="AA21">
        <v>91.16</v>
      </c>
      <c r="AB21">
        <v>92.65</v>
      </c>
      <c r="AC21">
        <v>98.75</v>
      </c>
      <c r="AD21">
        <v>102.26</v>
      </c>
      <c r="AE21">
        <v>101.86</v>
      </c>
      <c r="AF21">
        <v>101.22</v>
      </c>
      <c r="AG21">
        <v>108.59</v>
      </c>
      <c r="AH21">
        <v>106.3</v>
      </c>
      <c r="AI21">
        <v>105.65</v>
      </c>
      <c r="AJ21">
        <v>105.28</v>
      </c>
      <c r="AK21">
        <v>101.9</v>
      </c>
      <c r="AL21">
        <v>98.8</v>
      </c>
      <c r="AM21">
        <v>94.82</v>
      </c>
      <c r="AN21">
        <v>86.99</v>
      </c>
      <c r="AO21">
        <v>86.99</v>
      </c>
      <c r="AP21">
        <v>89.3</v>
      </c>
      <c r="AQ21">
        <v>82.05</v>
      </c>
      <c r="AR21">
        <v>81.569999999999993</v>
      </c>
      <c r="AS21">
        <v>83.79</v>
      </c>
      <c r="AT21">
        <v>83.75</v>
      </c>
      <c r="AU21">
        <v>82.43</v>
      </c>
      <c r="AV21">
        <v>87.08</v>
      </c>
      <c r="AW21">
        <v>86.16</v>
      </c>
      <c r="AX21">
        <v>80.78</v>
      </c>
      <c r="AY21">
        <v>77.989999999999995</v>
      </c>
      <c r="AZ21">
        <v>76.47</v>
      </c>
      <c r="BA21">
        <v>73.67</v>
      </c>
      <c r="BB21">
        <v>75.2</v>
      </c>
      <c r="BC21">
        <v>75.349999999999994</v>
      </c>
      <c r="BD21">
        <v>79.3</v>
      </c>
      <c r="BE21">
        <v>79.349999999999994</v>
      </c>
      <c r="BF21">
        <v>76.95</v>
      </c>
      <c r="BG21">
        <v>76.36</v>
      </c>
      <c r="BH21">
        <v>77.52</v>
      </c>
      <c r="BI21">
        <v>78.599999999999994</v>
      </c>
      <c r="BJ21">
        <v>81.11</v>
      </c>
      <c r="BK21">
        <v>81.430000000000007</v>
      </c>
      <c r="BL21">
        <v>85.88</v>
      </c>
      <c r="BM21">
        <v>89.43</v>
      </c>
      <c r="BN21">
        <v>91.09</v>
      </c>
      <c r="BO21">
        <v>88.1</v>
      </c>
      <c r="BP21">
        <v>87.54</v>
      </c>
      <c r="BQ21">
        <v>85.25</v>
      </c>
      <c r="BR21">
        <v>89.82</v>
      </c>
      <c r="BS21">
        <v>91.67</v>
      </c>
      <c r="BT21">
        <v>94.47</v>
      </c>
      <c r="BU21">
        <v>96.78</v>
      </c>
      <c r="BV21">
        <v>99.29</v>
      </c>
    </row>
    <row r="22" spans="1:86" x14ac:dyDescent="0.25">
      <c r="A22" t="s">
        <v>89</v>
      </c>
      <c r="B22" s="2">
        <v>44593</v>
      </c>
      <c r="C22" s="2">
        <v>44684</v>
      </c>
      <c r="D22">
        <v>0.22500000000000001</v>
      </c>
      <c r="E22">
        <v>2</v>
      </c>
      <c r="F22">
        <v>2</v>
      </c>
      <c r="G22">
        <v>2.1831215379602531E-2</v>
      </c>
      <c r="H22">
        <v>6</v>
      </c>
      <c r="I22">
        <v>8.2192896709025645E-2</v>
      </c>
      <c r="J22">
        <v>6</v>
      </c>
      <c r="K22">
        <v>8.2192896709025645E-2</v>
      </c>
      <c r="L22">
        <v>116.78</v>
      </c>
      <c r="M22">
        <v>122.76</v>
      </c>
      <c r="N22">
        <v>120.08</v>
      </c>
      <c r="O22">
        <v>123.6</v>
      </c>
      <c r="P22">
        <v>123.67</v>
      </c>
      <c r="Q22">
        <v>128.22999999999999</v>
      </c>
      <c r="R22">
        <v>132.85</v>
      </c>
      <c r="S22">
        <v>125.77</v>
      </c>
      <c r="T22">
        <v>113.18</v>
      </c>
      <c r="U22">
        <v>114.27</v>
      </c>
      <c r="V22">
        <v>121.47</v>
      </c>
      <c r="W22">
        <v>117.69</v>
      </c>
      <c r="X22">
        <v>112.37</v>
      </c>
      <c r="Y22">
        <v>113.83</v>
      </c>
      <c r="Z22">
        <v>115.65</v>
      </c>
      <c r="AA22">
        <v>109.76</v>
      </c>
      <c r="AB22">
        <v>116.61</v>
      </c>
      <c r="AC22">
        <v>121.06</v>
      </c>
      <c r="AD22">
        <v>123.34</v>
      </c>
      <c r="AE22">
        <v>113.83</v>
      </c>
      <c r="AF22">
        <v>118.28</v>
      </c>
      <c r="AG22">
        <v>111.98</v>
      </c>
      <c r="AH22">
        <v>108.41</v>
      </c>
      <c r="AI22">
        <v>102.95</v>
      </c>
      <c r="AJ22">
        <v>105.53</v>
      </c>
      <c r="AK22">
        <v>111.05</v>
      </c>
      <c r="AL22">
        <v>106.46</v>
      </c>
      <c r="AM22">
        <v>104.29</v>
      </c>
      <c r="AN22">
        <v>102.25</v>
      </c>
      <c r="AO22">
        <v>109.33</v>
      </c>
      <c r="AP22">
        <v>115.37</v>
      </c>
      <c r="AQ22">
        <v>111.69</v>
      </c>
      <c r="AR22">
        <v>113.46</v>
      </c>
      <c r="AS22">
        <v>115.92</v>
      </c>
      <c r="AT22">
        <v>114.78</v>
      </c>
      <c r="AU22">
        <v>113.92</v>
      </c>
      <c r="AV22">
        <v>120.53</v>
      </c>
      <c r="AW22">
        <v>119.67</v>
      </c>
      <c r="AX22">
        <v>120.24</v>
      </c>
      <c r="AY22">
        <v>123.23</v>
      </c>
      <c r="AZ22">
        <v>119.22</v>
      </c>
      <c r="BA22">
        <v>109.34</v>
      </c>
      <c r="BB22">
        <v>108.19</v>
      </c>
      <c r="BC22">
        <v>110.53</v>
      </c>
      <c r="BD22">
        <v>106.82</v>
      </c>
      <c r="BE22">
        <v>103.67</v>
      </c>
      <c r="BF22">
        <v>103.72</v>
      </c>
      <c r="BG22">
        <v>101</v>
      </c>
      <c r="BH22">
        <v>97.37</v>
      </c>
      <c r="BI22">
        <v>95.1</v>
      </c>
      <c r="BJ22">
        <v>97.74</v>
      </c>
      <c r="BK22">
        <v>93.06</v>
      </c>
      <c r="BL22">
        <v>93.89</v>
      </c>
      <c r="BM22">
        <v>96.93</v>
      </c>
      <c r="BN22">
        <v>94.02</v>
      </c>
      <c r="BO22">
        <v>89.85</v>
      </c>
      <c r="BP22">
        <v>88.14</v>
      </c>
      <c r="BQ22">
        <v>90.69</v>
      </c>
      <c r="BR22">
        <v>85.16</v>
      </c>
      <c r="BS22">
        <v>84.91</v>
      </c>
      <c r="BT22">
        <v>89.64</v>
      </c>
      <c r="BU22">
        <v>85.52</v>
      </c>
      <c r="BV22">
        <v>89.84</v>
      </c>
      <c r="BW22">
        <v>91.13</v>
      </c>
    </row>
    <row r="23" spans="1:86" x14ac:dyDescent="0.25">
      <c r="A23" t="s">
        <v>89</v>
      </c>
      <c r="B23" s="2">
        <v>43215</v>
      </c>
      <c r="C23" s="2">
        <v>43306</v>
      </c>
      <c r="D23">
        <v>0.26440000000000002</v>
      </c>
      <c r="E23">
        <v>3</v>
      </c>
      <c r="F23">
        <v>3</v>
      </c>
      <c r="G23">
        <v>1.449275362318826E-2</v>
      </c>
      <c r="H23">
        <v>20</v>
      </c>
      <c r="I23">
        <v>0.1865942028985508</v>
      </c>
      <c r="J23">
        <v>37</v>
      </c>
      <c r="K23">
        <v>0.5498188405797102</v>
      </c>
      <c r="L23">
        <v>9.7100000000000009</v>
      </c>
      <c r="M23">
        <v>11.04</v>
      </c>
      <c r="N23">
        <v>11.11</v>
      </c>
      <c r="O23">
        <v>10.88</v>
      </c>
      <c r="P23">
        <v>11.13</v>
      </c>
      <c r="Q23">
        <v>10.97</v>
      </c>
      <c r="R23">
        <v>10.93</v>
      </c>
      <c r="S23">
        <v>11.28</v>
      </c>
      <c r="T23">
        <v>11.59</v>
      </c>
      <c r="U23">
        <v>11.61</v>
      </c>
      <c r="V23">
        <v>11.95</v>
      </c>
      <c r="W23">
        <v>12.13</v>
      </c>
      <c r="X23">
        <v>11.95</v>
      </c>
      <c r="Y23">
        <v>12.23</v>
      </c>
      <c r="Z23">
        <v>12.45</v>
      </c>
      <c r="AA23">
        <v>12.82</v>
      </c>
      <c r="AB23">
        <v>12.82</v>
      </c>
      <c r="AC23">
        <v>13</v>
      </c>
      <c r="AD23">
        <v>12.99</v>
      </c>
      <c r="AE23">
        <v>12.98</v>
      </c>
      <c r="AF23">
        <v>13.1</v>
      </c>
      <c r="AG23">
        <v>13.41</v>
      </c>
      <c r="AH23">
        <v>13.54</v>
      </c>
      <c r="AI23">
        <v>13.36</v>
      </c>
      <c r="AJ23">
        <v>13.82</v>
      </c>
      <c r="AK23">
        <v>13.73</v>
      </c>
      <c r="AL23">
        <v>14.4</v>
      </c>
      <c r="AM23">
        <v>14.85</v>
      </c>
      <c r="AN23">
        <v>14.85</v>
      </c>
      <c r="AO23">
        <v>15.67</v>
      </c>
      <c r="AP23">
        <v>14.89</v>
      </c>
      <c r="AQ23">
        <v>15.25</v>
      </c>
      <c r="AR23">
        <v>15.73</v>
      </c>
      <c r="AS23">
        <v>15.85</v>
      </c>
      <c r="AT23">
        <v>16.32</v>
      </c>
      <c r="AU23">
        <v>16.25</v>
      </c>
      <c r="AV23">
        <v>16.34</v>
      </c>
      <c r="AW23">
        <v>17.11</v>
      </c>
      <c r="AX23">
        <v>16.690000000000001</v>
      </c>
      <c r="AY23">
        <v>16.52</v>
      </c>
      <c r="AZ23">
        <v>15.65</v>
      </c>
      <c r="BA23">
        <v>15.8</v>
      </c>
      <c r="BB23">
        <v>15.11</v>
      </c>
      <c r="BC23">
        <v>15.5</v>
      </c>
      <c r="BD23">
        <v>14.97</v>
      </c>
      <c r="BE23">
        <v>15.31</v>
      </c>
      <c r="BF23">
        <v>14.99</v>
      </c>
      <c r="BG23">
        <v>15.16</v>
      </c>
      <c r="BH23">
        <v>15</v>
      </c>
      <c r="BI23">
        <v>15.5</v>
      </c>
      <c r="BJ23">
        <v>16.36</v>
      </c>
      <c r="BK23">
        <v>16.61</v>
      </c>
      <c r="BL23">
        <v>16.55</v>
      </c>
      <c r="BM23">
        <v>16.27</v>
      </c>
      <c r="BN23">
        <v>16.559999999999999</v>
      </c>
      <c r="BO23">
        <v>16.27</v>
      </c>
      <c r="BP23">
        <v>16.579999999999998</v>
      </c>
      <c r="BQ23">
        <v>16.87</v>
      </c>
      <c r="BR23">
        <v>16.850000000000001</v>
      </c>
      <c r="BS23">
        <v>16.71</v>
      </c>
      <c r="BT23">
        <v>16.5</v>
      </c>
      <c r="BU23">
        <v>16.66</v>
      </c>
      <c r="BV23">
        <v>16.190000000000001</v>
      </c>
      <c r="BW23">
        <v>16.05</v>
      </c>
    </row>
    <row r="24" spans="1:86" x14ac:dyDescent="0.25">
      <c r="A24" t="s">
        <v>90</v>
      </c>
      <c r="B24" s="2">
        <v>45337</v>
      </c>
      <c r="C24" s="2">
        <v>45428</v>
      </c>
      <c r="D24">
        <v>0.1164</v>
      </c>
      <c r="E24">
        <v>2</v>
      </c>
      <c r="F24">
        <v>2</v>
      </c>
      <c r="G24">
        <v>5.2262364082778012E-2</v>
      </c>
      <c r="H24">
        <v>14</v>
      </c>
      <c r="I24">
        <v>6.5340482036378322E-2</v>
      </c>
      <c r="J24">
        <v>62</v>
      </c>
      <c r="K24">
        <v>8.9793055068397132E-2</v>
      </c>
      <c r="L24">
        <v>187.66</v>
      </c>
      <c r="M24">
        <v>199.57</v>
      </c>
      <c r="N24">
        <v>189.14</v>
      </c>
      <c r="O24">
        <v>190.33</v>
      </c>
      <c r="P24">
        <v>199.73</v>
      </c>
      <c r="Q24">
        <v>197.16</v>
      </c>
      <c r="R24">
        <v>203.55</v>
      </c>
      <c r="S24">
        <v>202.86</v>
      </c>
      <c r="T24">
        <v>197.54</v>
      </c>
      <c r="U24">
        <v>201.62</v>
      </c>
      <c r="V24">
        <v>210.25</v>
      </c>
      <c r="W24">
        <v>209.49</v>
      </c>
      <c r="X24">
        <v>207.39</v>
      </c>
      <c r="Y24">
        <v>212.17</v>
      </c>
      <c r="Z24">
        <v>212.61</v>
      </c>
      <c r="AA24">
        <v>205.56</v>
      </c>
      <c r="AB24">
        <v>201.37</v>
      </c>
      <c r="AC24">
        <v>204.94</v>
      </c>
      <c r="AD24">
        <v>200.56</v>
      </c>
      <c r="AE24">
        <v>200.75</v>
      </c>
      <c r="AF24">
        <v>198.65</v>
      </c>
      <c r="AG24">
        <v>200.73</v>
      </c>
      <c r="AH24">
        <v>201.34</v>
      </c>
      <c r="AI24">
        <v>205.06</v>
      </c>
      <c r="AJ24">
        <v>210.8</v>
      </c>
      <c r="AK24">
        <v>210.25</v>
      </c>
      <c r="AL24">
        <v>208.46</v>
      </c>
      <c r="AM24">
        <v>206.67</v>
      </c>
      <c r="AN24">
        <v>208</v>
      </c>
      <c r="AO24">
        <v>206.23</v>
      </c>
      <c r="AP24">
        <v>208.69</v>
      </c>
      <c r="AQ24">
        <v>206.11</v>
      </c>
      <c r="AR24">
        <v>207.38</v>
      </c>
      <c r="AS24">
        <v>203.39</v>
      </c>
      <c r="AT24">
        <v>207.85</v>
      </c>
      <c r="AU24">
        <v>209.04</v>
      </c>
      <c r="AV24">
        <v>210.41</v>
      </c>
      <c r="AW24">
        <v>209.25</v>
      </c>
      <c r="AX24">
        <v>212.98</v>
      </c>
      <c r="AY24">
        <v>207.86</v>
      </c>
      <c r="AZ24">
        <v>205.68</v>
      </c>
      <c r="BA24">
        <v>209.48</v>
      </c>
      <c r="BB24">
        <v>199.89</v>
      </c>
      <c r="BC24">
        <v>194.32</v>
      </c>
      <c r="BD24">
        <v>189.77</v>
      </c>
      <c r="BE24">
        <v>189.46</v>
      </c>
      <c r="BF24">
        <v>193.24</v>
      </c>
      <c r="BG24">
        <v>196.06</v>
      </c>
      <c r="BH24">
        <v>197.5</v>
      </c>
      <c r="BI24">
        <v>203.38</v>
      </c>
      <c r="BJ24">
        <v>205.26</v>
      </c>
      <c r="BK24">
        <v>198.65</v>
      </c>
      <c r="BL24">
        <v>193.99</v>
      </c>
      <c r="BM24">
        <v>197.91</v>
      </c>
      <c r="BN24">
        <v>204.09</v>
      </c>
      <c r="BO24">
        <v>208.86</v>
      </c>
      <c r="BP24">
        <v>207.32</v>
      </c>
      <c r="BQ24">
        <v>207.36</v>
      </c>
      <c r="BR24">
        <v>206.33</v>
      </c>
      <c r="BS24">
        <v>209.73</v>
      </c>
      <c r="BT24">
        <v>206.63</v>
      </c>
      <c r="BU24">
        <v>209.82</v>
      </c>
      <c r="BV24">
        <v>217.49</v>
      </c>
      <c r="BW24">
        <v>214.03</v>
      </c>
    </row>
    <row r="25" spans="1:86" x14ac:dyDescent="0.25">
      <c r="A25" t="s">
        <v>90</v>
      </c>
      <c r="B25" s="2">
        <v>44882</v>
      </c>
      <c r="C25" s="2">
        <v>44973</v>
      </c>
      <c r="D25">
        <v>0.20830000000000001</v>
      </c>
      <c r="E25">
        <v>6</v>
      </c>
      <c r="F25">
        <v>7</v>
      </c>
      <c r="G25">
        <v>1.384909264565428E-2</v>
      </c>
      <c r="H25">
        <v>17</v>
      </c>
      <c r="I25">
        <v>6.8481375358166202E-2</v>
      </c>
      <c r="J25">
        <v>51</v>
      </c>
      <c r="K25">
        <v>0.1868194842406877</v>
      </c>
      <c r="L25">
        <v>104.45</v>
      </c>
      <c r="M25">
        <v>104.7</v>
      </c>
      <c r="N25">
        <v>105.14</v>
      </c>
      <c r="O25">
        <v>107.04</v>
      </c>
      <c r="P25">
        <v>107.67</v>
      </c>
      <c r="Q25">
        <v>105.82</v>
      </c>
      <c r="R25">
        <v>103.47</v>
      </c>
      <c r="S25">
        <v>103.25</v>
      </c>
      <c r="T25">
        <v>109.6</v>
      </c>
      <c r="U25">
        <v>107.01</v>
      </c>
      <c r="V25">
        <v>106.71</v>
      </c>
      <c r="W25">
        <v>106.43</v>
      </c>
      <c r="X25">
        <v>104.71</v>
      </c>
      <c r="Y25">
        <v>106.11</v>
      </c>
      <c r="Z25">
        <v>108.61</v>
      </c>
      <c r="AA25">
        <v>107.34</v>
      </c>
      <c r="AB25">
        <v>109.37</v>
      </c>
      <c r="AC25">
        <v>111.87</v>
      </c>
      <c r="AD25">
        <v>109.64</v>
      </c>
      <c r="AE25">
        <v>104.56</v>
      </c>
      <c r="AF25">
        <v>104.73</v>
      </c>
      <c r="AG25">
        <v>103.99</v>
      </c>
      <c r="AH25">
        <v>103.5</v>
      </c>
      <c r="AI25">
        <v>105.9</v>
      </c>
      <c r="AJ25">
        <v>97.6</v>
      </c>
      <c r="AK25">
        <v>97.22</v>
      </c>
      <c r="AL25">
        <v>95.34</v>
      </c>
      <c r="AM25">
        <v>94.224999999999994</v>
      </c>
      <c r="AN25">
        <v>97.14</v>
      </c>
      <c r="AO25">
        <v>97.38</v>
      </c>
      <c r="AP25">
        <v>96.73</v>
      </c>
      <c r="AQ25">
        <v>99.31</v>
      </c>
      <c r="AR25">
        <v>97.92</v>
      </c>
      <c r="AS25">
        <v>104.27</v>
      </c>
      <c r="AT25">
        <v>106.49</v>
      </c>
      <c r="AU25">
        <v>108.04</v>
      </c>
      <c r="AV25">
        <v>110.06</v>
      </c>
      <c r="AW25">
        <v>110.2</v>
      </c>
      <c r="AX25">
        <v>109.97</v>
      </c>
      <c r="AY25">
        <v>109.41</v>
      </c>
      <c r="AZ25">
        <v>109.7</v>
      </c>
      <c r="BA25">
        <v>106.16</v>
      </c>
      <c r="BB25">
        <v>109.65</v>
      </c>
      <c r="BC25">
        <v>114.155</v>
      </c>
      <c r="BD25">
        <v>112.99</v>
      </c>
      <c r="BE25">
        <v>113.95</v>
      </c>
      <c r="BF25">
        <v>115.58</v>
      </c>
      <c r="BG25">
        <v>112.5</v>
      </c>
      <c r="BH25">
        <v>108.2</v>
      </c>
      <c r="BI25">
        <v>111.49</v>
      </c>
      <c r="BJ25">
        <v>119.01</v>
      </c>
      <c r="BK25">
        <v>124.26</v>
      </c>
      <c r="BL25">
        <v>119.98</v>
      </c>
      <c r="BM25">
        <v>117.69</v>
      </c>
      <c r="BN25">
        <v>120.52</v>
      </c>
      <c r="BO25">
        <v>115.95</v>
      </c>
      <c r="BP25">
        <v>116.08</v>
      </c>
      <c r="BQ25">
        <v>114.77</v>
      </c>
      <c r="BR25">
        <v>116.53</v>
      </c>
      <c r="BS25">
        <v>118.44</v>
      </c>
      <c r="BT25">
        <v>119.46</v>
      </c>
      <c r="BU25">
        <v>115.39</v>
      </c>
    </row>
    <row r="26" spans="1:86" x14ac:dyDescent="0.25">
      <c r="A26" t="s">
        <v>91</v>
      </c>
      <c r="B26" s="2">
        <v>42781</v>
      </c>
      <c r="C26" s="2">
        <v>42886</v>
      </c>
      <c r="D26">
        <v>0.27889999999999998</v>
      </c>
      <c r="E26">
        <v>5</v>
      </c>
      <c r="F26">
        <v>5</v>
      </c>
      <c r="G26">
        <v>4.3918506770769727E-3</v>
      </c>
      <c r="H26">
        <v>12</v>
      </c>
      <c r="I26">
        <v>2.2935220202513061E-2</v>
      </c>
      <c r="J26">
        <v>72</v>
      </c>
      <c r="K26">
        <v>4.6236427961449389E-2</v>
      </c>
      <c r="L26">
        <v>81.599999999999994</v>
      </c>
      <c r="M26">
        <v>81.97</v>
      </c>
      <c r="N26">
        <v>82.48</v>
      </c>
      <c r="O26">
        <v>82.82</v>
      </c>
      <c r="P26">
        <v>82.06</v>
      </c>
      <c r="Q26">
        <v>81.61</v>
      </c>
      <c r="R26">
        <v>81.680000000000007</v>
      </c>
      <c r="S26">
        <v>82.28</v>
      </c>
      <c r="T26">
        <v>81.93</v>
      </c>
      <c r="U26">
        <v>83.76</v>
      </c>
      <c r="V26">
        <v>83.65</v>
      </c>
      <c r="W26">
        <v>83.18</v>
      </c>
      <c r="X26">
        <v>83.85</v>
      </c>
      <c r="Y26">
        <v>83.41</v>
      </c>
      <c r="Z26">
        <v>83.48</v>
      </c>
      <c r="AA26">
        <v>83.17</v>
      </c>
      <c r="AB26">
        <v>82.2</v>
      </c>
      <c r="AC26">
        <v>82.76</v>
      </c>
      <c r="AD26">
        <v>83.68</v>
      </c>
      <c r="AE26">
        <v>83.51</v>
      </c>
      <c r="AF26">
        <v>82.72</v>
      </c>
      <c r="AG26">
        <v>83.26</v>
      </c>
      <c r="AH26">
        <v>82.9</v>
      </c>
      <c r="AI26">
        <v>81.8</v>
      </c>
      <c r="AJ26">
        <v>82.12</v>
      </c>
      <c r="AK26">
        <v>81.540000000000006</v>
      </c>
      <c r="AL26">
        <v>81.64</v>
      </c>
      <c r="AM26">
        <v>81.400000000000006</v>
      </c>
      <c r="AN26">
        <v>82.2</v>
      </c>
      <c r="AO26">
        <v>81.91</v>
      </c>
      <c r="AP26">
        <v>82.2</v>
      </c>
      <c r="AQ26">
        <v>81.95</v>
      </c>
      <c r="AR26">
        <v>81.239999999999995</v>
      </c>
      <c r="AS26">
        <v>81.239999999999995</v>
      </c>
      <c r="AT26">
        <v>80.040000000000006</v>
      </c>
      <c r="AU26">
        <v>80.319999999999993</v>
      </c>
      <c r="AV26">
        <v>80.010000000000005</v>
      </c>
      <c r="AW26">
        <v>79.33</v>
      </c>
      <c r="AX26">
        <v>78.08</v>
      </c>
      <c r="AY26">
        <v>76.87</v>
      </c>
      <c r="AZ26">
        <v>76.510000000000005</v>
      </c>
      <c r="BA26">
        <v>76.39</v>
      </c>
      <c r="BB26">
        <v>77.41</v>
      </c>
      <c r="BC26">
        <v>76.989999999999995</v>
      </c>
      <c r="BD26">
        <v>78.66</v>
      </c>
      <c r="BE26">
        <v>77.63</v>
      </c>
      <c r="BF26">
        <v>79.22</v>
      </c>
      <c r="BG26">
        <v>79.349999999999994</v>
      </c>
      <c r="BH26">
        <v>77.98</v>
      </c>
      <c r="BI26">
        <v>77.849999999999994</v>
      </c>
      <c r="BJ26">
        <v>76.2</v>
      </c>
      <c r="BK26">
        <v>76.22</v>
      </c>
      <c r="BL26">
        <v>75.510000000000005</v>
      </c>
      <c r="BM26">
        <v>75.599999999999994</v>
      </c>
      <c r="BN26">
        <v>75.66</v>
      </c>
      <c r="BO26">
        <v>75.790000000000006</v>
      </c>
      <c r="BP26">
        <v>76.38</v>
      </c>
      <c r="BQ26">
        <v>78.5</v>
      </c>
      <c r="BR26">
        <v>79.03</v>
      </c>
      <c r="BS26">
        <v>78.44</v>
      </c>
      <c r="BT26">
        <v>78.63</v>
      </c>
      <c r="BU26">
        <v>80.209999999999994</v>
      </c>
      <c r="BV26">
        <v>81.05</v>
      </c>
      <c r="BW26">
        <v>78.42</v>
      </c>
      <c r="BX26">
        <v>80.48</v>
      </c>
      <c r="BY26">
        <v>81.239999999999995</v>
      </c>
      <c r="BZ26">
        <v>82.09</v>
      </c>
      <c r="CA26">
        <v>81.96</v>
      </c>
      <c r="CB26">
        <v>82.12</v>
      </c>
      <c r="CC26">
        <v>82.34</v>
      </c>
      <c r="CD26">
        <v>82.81</v>
      </c>
      <c r="CE26">
        <v>84.8</v>
      </c>
      <c r="CF26">
        <v>85.76</v>
      </c>
    </row>
    <row r="27" spans="1:86" x14ac:dyDescent="0.25">
      <c r="A27" t="s">
        <v>91</v>
      </c>
      <c r="B27" s="2">
        <v>42696</v>
      </c>
      <c r="C27" s="2">
        <v>42781</v>
      </c>
      <c r="D27">
        <v>0.17319999999999999</v>
      </c>
      <c r="E27">
        <v>6</v>
      </c>
      <c r="F27">
        <v>6</v>
      </c>
      <c r="G27">
        <v>6.2236716945237101E-2</v>
      </c>
      <c r="H27">
        <v>11</v>
      </c>
      <c r="I27">
        <v>3.9407528196764782E-3</v>
      </c>
      <c r="J27">
        <v>57</v>
      </c>
      <c r="K27">
        <v>0.1088463106400325</v>
      </c>
      <c r="L27">
        <v>72.89</v>
      </c>
      <c r="M27">
        <v>73.59</v>
      </c>
      <c r="N27">
        <v>74.2</v>
      </c>
      <c r="O27">
        <v>74.16</v>
      </c>
      <c r="P27">
        <v>74.53</v>
      </c>
      <c r="Q27">
        <v>74.239999999999995</v>
      </c>
      <c r="R27">
        <v>69.010000000000005</v>
      </c>
      <c r="S27">
        <v>70.11</v>
      </c>
      <c r="T27">
        <v>70.599999999999994</v>
      </c>
      <c r="U27">
        <v>71</v>
      </c>
      <c r="V27">
        <v>72.94</v>
      </c>
      <c r="W27">
        <v>73.88</v>
      </c>
      <c r="X27">
        <v>73.14</v>
      </c>
      <c r="Y27">
        <v>72.900000000000006</v>
      </c>
      <c r="Z27">
        <v>73.099999999999994</v>
      </c>
      <c r="AA27">
        <v>72.540000000000006</v>
      </c>
      <c r="AB27">
        <v>73.61</v>
      </c>
      <c r="AC27">
        <v>72.09</v>
      </c>
      <c r="AD27">
        <v>72.81</v>
      </c>
      <c r="AE27">
        <v>73.400000000000006</v>
      </c>
      <c r="AF27">
        <v>73.599999999999994</v>
      </c>
      <c r="AG27">
        <v>73.45</v>
      </c>
      <c r="AH27">
        <v>73.84</v>
      </c>
      <c r="AI27">
        <v>74.31</v>
      </c>
      <c r="AJ27">
        <v>73.56</v>
      </c>
      <c r="AK27">
        <v>73.58</v>
      </c>
      <c r="AL27">
        <v>72.62</v>
      </c>
      <c r="AM27">
        <v>72.504999999999995</v>
      </c>
      <c r="AN27">
        <v>72.36</v>
      </c>
      <c r="AO27">
        <v>71.319999999999993</v>
      </c>
      <c r="AP27">
        <v>71.599999999999994</v>
      </c>
      <c r="AQ27">
        <v>71.94</v>
      </c>
      <c r="AR27">
        <v>72.349999999999994</v>
      </c>
      <c r="AS27">
        <v>72.62</v>
      </c>
      <c r="AT27">
        <v>72.22</v>
      </c>
      <c r="AU27">
        <v>72.67</v>
      </c>
      <c r="AV27">
        <v>72.28</v>
      </c>
      <c r="AW27">
        <v>73.010000000000005</v>
      </c>
      <c r="AX27">
        <v>72.44</v>
      </c>
      <c r="AY27">
        <v>72.88</v>
      </c>
      <c r="AZ27">
        <v>72.78</v>
      </c>
      <c r="BA27">
        <v>73.510000000000005</v>
      </c>
      <c r="BB27">
        <v>74.540000000000006</v>
      </c>
      <c r="BC27">
        <v>74.2</v>
      </c>
      <c r="BD27">
        <v>76.930000000000007</v>
      </c>
      <c r="BE27">
        <v>76.28</v>
      </c>
      <c r="BF27">
        <v>74.94</v>
      </c>
      <c r="BG27">
        <v>76.17</v>
      </c>
      <c r="BH27">
        <v>75.23</v>
      </c>
      <c r="BI27">
        <v>75.52</v>
      </c>
      <c r="BJ27">
        <v>75.53</v>
      </c>
      <c r="BK27">
        <v>76.31</v>
      </c>
      <c r="BL27">
        <v>77.48</v>
      </c>
      <c r="BM27">
        <v>76.510000000000005</v>
      </c>
      <c r="BN27">
        <v>76.53</v>
      </c>
      <c r="BO27">
        <v>77.92</v>
      </c>
      <c r="BP27">
        <v>77.84</v>
      </c>
      <c r="BQ27">
        <v>81.599999999999994</v>
      </c>
    </row>
    <row r="28" spans="1:86" x14ac:dyDescent="0.25">
      <c r="A28" t="s">
        <v>92</v>
      </c>
      <c r="B28" s="2">
        <v>43915</v>
      </c>
      <c r="C28" s="2">
        <v>44011</v>
      </c>
      <c r="D28">
        <v>0.23630000000000001</v>
      </c>
      <c r="E28">
        <v>2</v>
      </c>
      <c r="F28">
        <v>5</v>
      </c>
      <c r="G28">
        <v>0.1093994195132842</v>
      </c>
      <c r="H28">
        <v>10</v>
      </c>
      <c r="I28">
        <v>7.8142442509488722E-2</v>
      </c>
      <c r="J28">
        <v>50</v>
      </c>
      <c r="K28">
        <v>0.19937486045992411</v>
      </c>
      <c r="L28">
        <v>42.5</v>
      </c>
      <c r="M28">
        <v>44.79</v>
      </c>
      <c r="N28">
        <v>43.48</v>
      </c>
      <c r="O28">
        <v>44.52</v>
      </c>
      <c r="P28">
        <v>42.06</v>
      </c>
      <c r="Q28">
        <v>39.89</v>
      </c>
      <c r="R28">
        <v>41.09</v>
      </c>
      <c r="S28">
        <v>41.22</v>
      </c>
      <c r="T28">
        <v>46.37</v>
      </c>
      <c r="U28">
        <v>46.54</v>
      </c>
      <c r="V28">
        <v>48.29</v>
      </c>
      <c r="W28">
        <v>46.13</v>
      </c>
      <c r="X28">
        <v>46.17</v>
      </c>
      <c r="Y28">
        <v>47.62</v>
      </c>
      <c r="Z28">
        <v>46.43</v>
      </c>
      <c r="AA28">
        <v>45.53</v>
      </c>
      <c r="AB28">
        <v>45.7</v>
      </c>
      <c r="AC28">
        <v>43.4</v>
      </c>
      <c r="AD28">
        <v>41.41</v>
      </c>
      <c r="AE28">
        <v>43.91</v>
      </c>
      <c r="AF28">
        <v>43.77</v>
      </c>
      <c r="AG28">
        <v>44.16</v>
      </c>
      <c r="AH28">
        <v>45.28</v>
      </c>
      <c r="AI28">
        <v>45.31</v>
      </c>
      <c r="AJ28">
        <v>49.83</v>
      </c>
      <c r="AK28">
        <v>47.89</v>
      </c>
      <c r="AL28">
        <v>45.06</v>
      </c>
      <c r="AM28">
        <v>44.46</v>
      </c>
      <c r="AN28">
        <v>45.41</v>
      </c>
      <c r="AO28">
        <v>46.08</v>
      </c>
      <c r="AP28">
        <v>46.59</v>
      </c>
      <c r="AQ28">
        <v>48.25</v>
      </c>
      <c r="AR28">
        <v>48.2</v>
      </c>
      <c r="AS28">
        <v>45.69</v>
      </c>
      <c r="AT28">
        <v>43.53</v>
      </c>
      <c r="AU28">
        <v>45.73</v>
      </c>
      <c r="AV28">
        <v>44.41</v>
      </c>
      <c r="AW28">
        <v>45.92</v>
      </c>
      <c r="AX28">
        <v>45.12</v>
      </c>
      <c r="AY28">
        <v>46.64</v>
      </c>
      <c r="AZ28">
        <v>45.22</v>
      </c>
      <c r="BA28">
        <v>44.94</v>
      </c>
      <c r="BB28">
        <v>45.8</v>
      </c>
      <c r="BC28">
        <v>49.45</v>
      </c>
      <c r="BD28">
        <v>46.47</v>
      </c>
      <c r="BE28">
        <v>47.91</v>
      </c>
      <c r="BF28">
        <v>46.34</v>
      </c>
      <c r="BG28">
        <v>46.82</v>
      </c>
      <c r="BH28">
        <v>48.92</v>
      </c>
      <c r="BI28">
        <v>51.22</v>
      </c>
      <c r="BJ28">
        <v>53.72</v>
      </c>
      <c r="BK28">
        <v>53.7</v>
      </c>
      <c r="BL28">
        <v>53.15</v>
      </c>
      <c r="BM28">
        <v>52.47</v>
      </c>
      <c r="BN28">
        <v>48.52</v>
      </c>
      <c r="BO28">
        <v>48.69</v>
      </c>
      <c r="BP28">
        <v>49.24</v>
      </c>
      <c r="BQ28">
        <v>51.02</v>
      </c>
      <c r="BR28">
        <v>50.96</v>
      </c>
      <c r="BS28">
        <v>50.48</v>
      </c>
      <c r="BT28">
        <v>50.83</v>
      </c>
      <c r="BU28">
        <v>51.15</v>
      </c>
      <c r="BV28">
        <v>49.84</v>
      </c>
      <c r="BW28">
        <v>48.29</v>
      </c>
      <c r="BX28">
        <v>49.19</v>
      </c>
      <c r="BY28">
        <v>48.49</v>
      </c>
      <c r="BZ28">
        <v>49.145000000000003</v>
      </c>
    </row>
    <row r="29" spans="1:86" x14ac:dyDescent="0.25">
      <c r="A29" t="s">
        <v>92</v>
      </c>
      <c r="B29" s="2">
        <v>43088</v>
      </c>
      <c r="C29" s="2">
        <v>43181</v>
      </c>
      <c r="D29">
        <v>0.1071</v>
      </c>
      <c r="E29">
        <v>2</v>
      </c>
      <c r="F29">
        <v>7</v>
      </c>
      <c r="G29">
        <v>0.1012021857923498</v>
      </c>
      <c r="H29">
        <v>10</v>
      </c>
      <c r="I29">
        <v>2.4699453551912619E-2</v>
      </c>
      <c r="J29">
        <v>61</v>
      </c>
      <c r="K29">
        <v>0.33661202185792349</v>
      </c>
      <c r="L29">
        <v>43.98</v>
      </c>
      <c r="M29">
        <v>45.75</v>
      </c>
      <c r="N29">
        <v>44.42</v>
      </c>
      <c r="O29">
        <v>44.12</v>
      </c>
      <c r="P29">
        <v>42.25</v>
      </c>
      <c r="Q29">
        <v>42.48</v>
      </c>
      <c r="R29">
        <v>41.81</v>
      </c>
      <c r="S29">
        <v>41.12</v>
      </c>
      <c r="T29">
        <v>43.67</v>
      </c>
      <c r="U29">
        <v>44.98</v>
      </c>
      <c r="V29">
        <v>46.88</v>
      </c>
      <c r="W29">
        <v>45.8</v>
      </c>
      <c r="X29">
        <v>45.55</v>
      </c>
      <c r="Y29">
        <v>42.97</v>
      </c>
      <c r="Z29">
        <v>43.31</v>
      </c>
      <c r="AA29">
        <v>42.82</v>
      </c>
      <c r="AB29">
        <v>42.81</v>
      </c>
      <c r="AC29">
        <v>42.92</v>
      </c>
      <c r="AD29">
        <v>44.26</v>
      </c>
      <c r="AE29">
        <v>43.99</v>
      </c>
      <c r="AF29">
        <v>42.75</v>
      </c>
      <c r="AG29">
        <v>42.88</v>
      </c>
      <c r="AH29">
        <v>43.95</v>
      </c>
      <c r="AI29">
        <v>43.08</v>
      </c>
      <c r="AJ29">
        <v>43.01</v>
      </c>
      <c r="AK29">
        <v>43.67</v>
      </c>
      <c r="AL29">
        <v>43.29</v>
      </c>
      <c r="AM29">
        <v>41.67</v>
      </c>
      <c r="AN29">
        <v>43.72</v>
      </c>
      <c r="AO29">
        <v>42.49</v>
      </c>
      <c r="AP29">
        <v>40.82</v>
      </c>
      <c r="AQ29">
        <v>39.4</v>
      </c>
      <c r="AR29">
        <v>43.88</v>
      </c>
      <c r="AS29">
        <v>42.01</v>
      </c>
      <c r="AT29">
        <v>40</v>
      </c>
      <c r="AU29">
        <v>40.409999999999997</v>
      </c>
      <c r="AV29">
        <v>42.19</v>
      </c>
      <c r="AW29">
        <v>42.63</v>
      </c>
      <c r="AX29">
        <v>43.45</v>
      </c>
      <c r="AY29">
        <v>43.5</v>
      </c>
      <c r="AZ29">
        <v>44.21</v>
      </c>
      <c r="BA29">
        <v>44.9</v>
      </c>
      <c r="BB29">
        <v>44.54</v>
      </c>
      <c r="BC29">
        <v>44.25</v>
      </c>
      <c r="BD29">
        <v>46.53</v>
      </c>
      <c r="BE29">
        <v>47.98</v>
      </c>
      <c r="BF29">
        <v>48.58</v>
      </c>
      <c r="BG29">
        <v>48.81</v>
      </c>
      <c r="BH29">
        <v>47.62</v>
      </c>
      <c r="BI29">
        <v>49.11</v>
      </c>
      <c r="BJ29">
        <v>52.03</v>
      </c>
      <c r="BK29">
        <v>53.74</v>
      </c>
      <c r="BL29">
        <v>53.97</v>
      </c>
      <c r="BM29">
        <v>55.22</v>
      </c>
      <c r="BN29">
        <v>54.59</v>
      </c>
      <c r="BO29">
        <v>59.37</v>
      </c>
      <c r="BP29">
        <v>59.43</v>
      </c>
      <c r="BQ29">
        <v>59.78</v>
      </c>
      <c r="BR29">
        <v>58.84</v>
      </c>
      <c r="BS29">
        <v>60.58</v>
      </c>
      <c r="BT29">
        <v>60.14</v>
      </c>
      <c r="BU29">
        <v>61.15</v>
      </c>
      <c r="BV29">
        <v>61.07</v>
      </c>
      <c r="BW29">
        <v>58.92</v>
      </c>
    </row>
    <row r="30" spans="1:86" x14ac:dyDescent="0.25">
      <c r="A30" t="s">
        <v>93</v>
      </c>
      <c r="B30" s="2">
        <v>45133</v>
      </c>
      <c r="C30" s="2">
        <v>45217</v>
      </c>
      <c r="D30">
        <v>0.19120000000000001</v>
      </c>
      <c r="E30">
        <v>5</v>
      </c>
      <c r="F30">
        <v>5</v>
      </c>
      <c r="G30">
        <v>2.2893368473537991E-2</v>
      </c>
      <c r="H30">
        <v>8</v>
      </c>
      <c r="I30">
        <v>4.8578958615287157E-3</v>
      </c>
      <c r="J30">
        <v>8</v>
      </c>
      <c r="K30">
        <v>4.8578958615287157E-3</v>
      </c>
      <c r="L30">
        <v>64.236999999999995</v>
      </c>
      <c r="M30">
        <v>70.194999999999993</v>
      </c>
      <c r="N30">
        <v>72.126000000000005</v>
      </c>
      <c r="O30">
        <v>71.849000000000004</v>
      </c>
      <c r="P30">
        <v>71.59</v>
      </c>
      <c r="Q30">
        <v>68.587999999999994</v>
      </c>
      <c r="R30">
        <v>69.335999999999999</v>
      </c>
      <c r="S30">
        <v>69.046000000000006</v>
      </c>
      <c r="T30">
        <v>70.536000000000001</v>
      </c>
      <c r="U30">
        <v>69.599999999999994</v>
      </c>
      <c r="V30">
        <v>68.605000000000004</v>
      </c>
      <c r="W30">
        <v>68.638999999999996</v>
      </c>
      <c r="X30">
        <v>65.197000000000003</v>
      </c>
      <c r="Y30">
        <v>66.72</v>
      </c>
      <c r="Z30">
        <v>65.582999999999998</v>
      </c>
      <c r="AA30">
        <v>64.629000000000005</v>
      </c>
      <c r="AB30">
        <v>64.855999999999995</v>
      </c>
      <c r="AC30">
        <v>65.293999999999997</v>
      </c>
      <c r="AD30">
        <v>66.924000000000007</v>
      </c>
      <c r="AE30">
        <v>66.682000000000002</v>
      </c>
      <c r="AF30">
        <v>67.808999999999997</v>
      </c>
      <c r="AG30">
        <v>65.593000000000004</v>
      </c>
      <c r="AH30">
        <v>66.027000000000001</v>
      </c>
      <c r="AI30">
        <v>66.632000000000005</v>
      </c>
      <c r="AJ30">
        <v>68.465000000000003</v>
      </c>
      <c r="AK30">
        <v>68.653000000000006</v>
      </c>
      <c r="AL30">
        <v>70.239999999999995</v>
      </c>
      <c r="AM30">
        <v>70.195999999999998</v>
      </c>
      <c r="AN30">
        <v>70.076999999999998</v>
      </c>
      <c r="AO30">
        <v>69.623999999999995</v>
      </c>
      <c r="AP30">
        <v>67.67</v>
      </c>
      <c r="AQ30">
        <v>66.888000000000005</v>
      </c>
      <c r="AR30">
        <v>66.367999999999995</v>
      </c>
      <c r="AS30">
        <v>65.27</v>
      </c>
      <c r="AT30">
        <v>65.866</v>
      </c>
      <c r="AU30">
        <v>65.643000000000001</v>
      </c>
      <c r="AV30">
        <v>62.311</v>
      </c>
      <c r="AW30">
        <v>63.564999999999998</v>
      </c>
      <c r="AX30">
        <v>62.515000000000001</v>
      </c>
      <c r="AY30">
        <v>61.886000000000003</v>
      </c>
      <c r="AZ30">
        <v>61.039000000000001</v>
      </c>
      <c r="BA30">
        <v>61.911000000000001</v>
      </c>
      <c r="BB30">
        <v>62.058500000000002</v>
      </c>
      <c r="BC30">
        <v>60.6</v>
      </c>
      <c r="BD30">
        <v>61.392000000000003</v>
      </c>
      <c r="BE30">
        <v>62.752000000000002</v>
      </c>
      <c r="BF30">
        <v>62.677</v>
      </c>
      <c r="BG30">
        <v>63.088000000000001</v>
      </c>
      <c r="BH30">
        <v>61.811</v>
      </c>
      <c r="BI30">
        <v>63.238</v>
      </c>
      <c r="BJ30">
        <v>62.582999999999998</v>
      </c>
      <c r="BK30">
        <v>62.811</v>
      </c>
      <c r="BL30">
        <v>62.768999999999998</v>
      </c>
      <c r="BM30">
        <v>63.438000000000002</v>
      </c>
      <c r="BN30">
        <v>64.173000000000002</v>
      </c>
      <c r="BO30">
        <v>65.495999999999995</v>
      </c>
      <c r="BP30">
        <v>64.512</v>
      </c>
      <c r="BQ30">
        <v>65.069999999999993</v>
      </c>
      <c r="BR30">
        <v>64.995000000000005</v>
      </c>
      <c r="BS30">
        <v>64.224000000000004</v>
      </c>
    </row>
    <row r="31" spans="1:86" x14ac:dyDescent="0.25">
      <c r="A31" t="s">
        <v>93</v>
      </c>
      <c r="B31" s="2">
        <v>44769</v>
      </c>
      <c r="C31" s="2">
        <v>44853</v>
      </c>
      <c r="D31">
        <v>0.20960000000000001</v>
      </c>
      <c r="E31">
        <v>9</v>
      </c>
      <c r="F31">
        <v>9</v>
      </c>
      <c r="G31">
        <v>3.2045201468222907E-2</v>
      </c>
      <c r="H31">
        <v>12</v>
      </c>
      <c r="I31">
        <v>6.9390027632284454E-2</v>
      </c>
      <c r="J31">
        <v>12</v>
      </c>
      <c r="K31">
        <v>6.9390027632284454E-2</v>
      </c>
      <c r="L31">
        <v>46.765999999999998</v>
      </c>
      <c r="M31">
        <v>48.494</v>
      </c>
      <c r="N31">
        <v>50.051000000000002</v>
      </c>
      <c r="O31">
        <v>50.28</v>
      </c>
      <c r="P31">
        <v>50.265000000000001</v>
      </c>
      <c r="Q31">
        <v>52.469000000000001</v>
      </c>
      <c r="R31">
        <v>53.185000000000002</v>
      </c>
      <c r="S31">
        <v>51.997</v>
      </c>
      <c r="T31">
        <v>50.954000000000001</v>
      </c>
      <c r="U31">
        <v>46.94</v>
      </c>
      <c r="V31">
        <v>49.494999999999997</v>
      </c>
      <c r="W31">
        <v>49.746000000000002</v>
      </c>
      <c r="X31">
        <v>51.859000000000002</v>
      </c>
      <c r="Y31">
        <v>51.728999999999999</v>
      </c>
      <c r="Z31">
        <v>51.036000000000001</v>
      </c>
      <c r="AA31">
        <v>49.756</v>
      </c>
      <c r="AB31">
        <v>50.314999999999998</v>
      </c>
      <c r="AC31">
        <v>47.679000000000002</v>
      </c>
      <c r="AD31">
        <v>45.756999999999998</v>
      </c>
      <c r="AE31">
        <v>46.396999999999998</v>
      </c>
      <c r="AF31">
        <v>46.301000000000002</v>
      </c>
      <c r="AG31">
        <v>47.819000000000003</v>
      </c>
      <c r="AH31">
        <v>45.331000000000003</v>
      </c>
      <c r="AI31">
        <v>44.454000000000001</v>
      </c>
      <c r="AJ31">
        <v>44.268000000000001</v>
      </c>
      <c r="AK31">
        <v>43.790999999999997</v>
      </c>
      <c r="AL31">
        <v>43.204000000000001</v>
      </c>
      <c r="AM31">
        <v>43.021000000000001</v>
      </c>
      <c r="AN31">
        <v>42.676000000000002</v>
      </c>
      <c r="AO31">
        <v>43.2</v>
      </c>
      <c r="AP31">
        <v>43.915999999999997</v>
      </c>
      <c r="AQ31">
        <v>45.078000000000003</v>
      </c>
      <c r="AR31">
        <v>44.73</v>
      </c>
      <c r="AS31">
        <v>42.048000000000002</v>
      </c>
      <c r="AT31">
        <v>42.176000000000002</v>
      </c>
      <c r="AU31">
        <v>41.344000000000001</v>
      </c>
      <c r="AV31">
        <v>40.921999999999997</v>
      </c>
      <c r="AW31">
        <v>40.921999999999997</v>
      </c>
      <c r="AX31">
        <v>40.340000000000003</v>
      </c>
      <c r="AY31">
        <v>39.865000000000002</v>
      </c>
      <c r="AZ31">
        <v>38.683</v>
      </c>
      <c r="BA31">
        <v>38.055999999999997</v>
      </c>
      <c r="BB31">
        <v>37.143999999999998</v>
      </c>
      <c r="BC31">
        <v>37.67</v>
      </c>
      <c r="BD31">
        <v>38.164999999999999</v>
      </c>
      <c r="BE31">
        <v>37.055</v>
      </c>
      <c r="BF31">
        <v>36.6</v>
      </c>
      <c r="BG31">
        <v>38.968000000000004</v>
      </c>
      <c r="BH31">
        <v>40.063000000000002</v>
      </c>
      <c r="BI31">
        <v>39.991</v>
      </c>
      <c r="BJ31">
        <v>39.76</v>
      </c>
      <c r="BK31">
        <v>37.484000000000002</v>
      </c>
      <c r="BL31">
        <v>35.072000000000003</v>
      </c>
      <c r="BM31">
        <v>32.704999999999998</v>
      </c>
      <c r="BN31">
        <v>32.398000000000003</v>
      </c>
      <c r="BO31">
        <v>34.061</v>
      </c>
      <c r="BP31">
        <v>31.495000000000001</v>
      </c>
      <c r="BQ31">
        <v>31.542000000000002</v>
      </c>
      <c r="BR31">
        <v>32.206000000000003</v>
      </c>
      <c r="BS31">
        <v>33.008000000000003</v>
      </c>
    </row>
    <row r="32" spans="1:86" x14ac:dyDescent="0.25">
      <c r="A32" t="s">
        <v>93</v>
      </c>
      <c r="B32" s="2">
        <v>44041</v>
      </c>
      <c r="C32" s="2">
        <v>44125</v>
      </c>
      <c r="D32">
        <v>0.17730000000000001</v>
      </c>
      <c r="E32">
        <v>2</v>
      </c>
      <c r="F32">
        <v>2</v>
      </c>
      <c r="G32">
        <v>3.6455856712632249E-3</v>
      </c>
      <c r="H32">
        <v>4</v>
      </c>
      <c r="I32">
        <v>1.695989855761618E-2</v>
      </c>
      <c r="J32">
        <v>4</v>
      </c>
      <c r="K32">
        <v>1.695989855761618E-2</v>
      </c>
      <c r="L32">
        <v>36.082999999999998</v>
      </c>
      <c r="M32">
        <v>37.853999999999999</v>
      </c>
      <c r="N32">
        <v>37.716000000000001</v>
      </c>
      <c r="O32">
        <v>38.140999999999998</v>
      </c>
      <c r="P32">
        <v>38.496000000000002</v>
      </c>
      <c r="Q32">
        <v>38.347000000000001</v>
      </c>
      <c r="R32">
        <v>37.780999999999999</v>
      </c>
      <c r="S32">
        <v>37.244</v>
      </c>
      <c r="T32">
        <v>37.576000000000001</v>
      </c>
      <c r="U32">
        <v>36.901000000000003</v>
      </c>
      <c r="V32">
        <v>38.152000000000001</v>
      </c>
      <c r="W32">
        <v>37.701999999999998</v>
      </c>
      <c r="X32">
        <v>37.363999999999997</v>
      </c>
      <c r="Y32">
        <v>37.908000000000001</v>
      </c>
      <c r="Z32">
        <v>37.457000000000001</v>
      </c>
      <c r="AA32">
        <v>37.219000000000001</v>
      </c>
      <c r="AB32">
        <v>35.85</v>
      </c>
      <c r="AC32">
        <v>35.344000000000001</v>
      </c>
      <c r="AD32">
        <v>35.101999999999997</v>
      </c>
      <c r="AE32">
        <v>35.25</v>
      </c>
      <c r="AF32">
        <v>35.18</v>
      </c>
      <c r="AG32">
        <v>34.145000000000003</v>
      </c>
      <c r="AH32">
        <v>35.078000000000003</v>
      </c>
      <c r="AI32">
        <v>33.634</v>
      </c>
      <c r="AJ32">
        <v>34.055999999999997</v>
      </c>
      <c r="AK32">
        <v>36.270000000000003</v>
      </c>
      <c r="AL32">
        <v>34.152999999999999</v>
      </c>
      <c r="AM32">
        <v>33.311999999999998</v>
      </c>
      <c r="AN32">
        <v>30.271999999999998</v>
      </c>
      <c r="AO32">
        <v>30.091000000000001</v>
      </c>
      <c r="AP32">
        <v>29.751000000000001</v>
      </c>
      <c r="AQ32">
        <v>29.399000000000001</v>
      </c>
      <c r="AR32">
        <v>30.542000000000002</v>
      </c>
      <c r="AS32">
        <v>30.893000000000001</v>
      </c>
      <c r="AT32">
        <v>30.66</v>
      </c>
      <c r="AU32">
        <v>30.588999999999999</v>
      </c>
      <c r="AV32">
        <v>30.721</v>
      </c>
      <c r="AW32">
        <v>31.495999999999999</v>
      </c>
      <c r="AX32">
        <v>31.869</v>
      </c>
      <c r="AY32">
        <v>31.702000000000002</v>
      </c>
      <c r="AZ32">
        <v>32.716999999999999</v>
      </c>
      <c r="BA32">
        <v>33.027000000000001</v>
      </c>
      <c r="BB32">
        <v>33.661000000000001</v>
      </c>
      <c r="BC32">
        <v>33.771000000000001</v>
      </c>
      <c r="BD32">
        <v>33.174999999999997</v>
      </c>
      <c r="BE32">
        <v>33.912999999999997</v>
      </c>
      <c r="BF32">
        <v>32.871000000000002</v>
      </c>
      <c r="BG32">
        <v>34.222999999999999</v>
      </c>
      <c r="BH32">
        <v>34.097999999999999</v>
      </c>
      <c r="BI32">
        <v>34.576999999999998</v>
      </c>
      <c r="BJ32">
        <v>35.542999999999999</v>
      </c>
      <c r="BK32">
        <v>36.271000000000001</v>
      </c>
      <c r="BL32">
        <v>37.011000000000003</v>
      </c>
      <c r="BM32">
        <v>37.418999999999997</v>
      </c>
      <c r="BN32">
        <v>37.423499999999997</v>
      </c>
      <c r="BO32">
        <v>37.548999999999999</v>
      </c>
      <c r="BP32">
        <v>36.496000000000002</v>
      </c>
      <c r="BQ32">
        <v>36.356999999999999</v>
      </c>
      <c r="BR32">
        <v>36.356999999999999</v>
      </c>
      <c r="BS32">
        <v>36.661999999999999</v>
      </c>
    </row>
    <row r="33" spans="1:79" x14ac:dyDescent="0.25">
      <c r="A33" t="s">
        <v>93</v>
      </c>
      <c r="B33" s="2">
        <v>42396</v>
      </c>
      <c r="C33" s="2">
        <v>42480</v>
      </c>
      <c r="D33">
        <v>0.1135</v>
      </c>
      <c r="E33">
        <v>7</v>
      </c>
      <c r="F33">
        <v>11</v>
      </c>
      <c r="G33">
        <v>7.5449964002879774E-2</v>
      </c>
      <c r="H33">
        <v>20</v>
      </c>
      <c r="I33">
        <v>4.2908567314614843E-2</v>
      </c>
      <c r="J33">
        <v>45</v>
      </c>
      <c r="K33">
        <v>0.1940964722822173</v>
      </c>
      <c r="L33">
        <v>6.75</v>
      </c>
      <c r="M33">
        <v>6.9450000000000003</v>
      </c>
      <c r="N33">
        <v>7.1790000000000003</v>
      </c>
      <c r="O33">
        <v>7.2619999999999996</v>
      </c>
      <c r="P33">
        <v>7.0549999999999997</v>
      </c>
      <c r="Q33">
        <v>7.141</v>
      </c>
      <c r="R33">
        <v>7.1470000000000002</v>
      </c>
      <c r="S33">
        <v>6.8970000000000002</v>
      </c>
      <c r="T33">
        <v>6.6079999999999997</v>
      </c>
      <c r="U33">
        <v>6.5579999999999998</v>
      </c>
      <c r="V33">
        <v>6.548</v>
      </c>
      <c r="W33">
        <v>6.4210000000000003</v>
      </c>
      <c r="X33">
        <v>6.6050000000000004</v>
      </c>
      <c r="Y33">
        <v>6.758</v>
      </c>
      <c r="Z33">
        <v>6.9249999999999998</v>
      </c>
      <c r="AA33">
        <v>6.7770000000000001</v>
      </c>
      <c r="AB33">
        <v>6.9770000000000003</v>
      </c>
      <c r="AC33">
        <v>7.0339999999999998</v>
      </c>
      <c r="AD33">
        <v>6.923</v>
      </c>
      <c r="AE33">
        <v>7.048</v>
      </c>
      <c r="AF33">
        <v>7.2430000000000003</v>
      </c>
      <c r="AG33">
        <v>7.3810000000000002</v>
      </c>
      <c r="AH33">
        <v>7.33</v>
      </c>
      <c r="AI33">
        <v>7.5570000000000004</v>
      </c>
      <c r="AJ33">
        <v>7.4550000000000001</v>
      </c>
      <c r="AK33">
        <v>7.4870000000000001</v>
      </c>
      <c r="AL33">
        <v>7.4329999999999998</v>
      </c>
      <c r="AM33">
        <v>7.5039999999999996</v>
      </c>
      <c r="AN33">
        <v>7.3339999999999996</v>
      </c>
      <c r="AO33">
        <v>7.3810000000000002</v>
      </c>
      <c r="AP33">
        <v>7.5229999999999997</v>
      </c>
      <c r="AQ33">
        <v>7.617</v>
      </c>
      <c r="AR33">
        <v>7.6920000000000002</v>
      </c>
      <c r="AS33">
        <v>7.7160000000000002</v>
      </c>
      <c r="AT33">
        <v>7.7809999999999997</v>
      </c>
      <c r="AU33">
        <v>7.9260000000000002</v>
      </c>
      <c r="AV33">
        <v>7.9420000000000002</v>
      </c>
      <c r="AW33">
        <v>7.976</v>
      </c>
      <c r="AX33">
        <v>8.0180000000000007</v>
      </c>
      <c r="AY33">
        <v>7.9359999999999999</v>
      </c>
      <c r="AZ33">
        <v>7.8879999999999999</v>
      </c>
      <c r="BA33">
        <v>7.9130000000000003</v>
      </c>
      <c r="BB33">
        <v>8.1940000000000008</v>
      </c>
      <c r="BC33">
        <v>8.2189999999999994</v>
      </c>
      <c r="BD33">
        <v>8.26</v>
      </c>
      <c r="BE33">
        <v>8.2929999999999993</v>
      </c>
      <c r="BF33">
        <v>8.2759999999999998</v>
      </c>
      <c r="BG33">
        <v>8.1690000000000005</v>
      </c>
      <c r="BH33">
        <v>8.2620000000000005</v>
      </c>
      <c r="BI33">
        <v>8.1219999999999999</v>
      </c>
      <c r="BJ33">
        <v>8.1120000000000001</v>
      </c>
      <c r="BK33">
        <v>8.1379999999999999</v>
      </c>
      <c r="BL33">
        <v>8.14</v>
      </c>
      <c r="BM33">
        <v>8.2810000000000006</v>
      </c>
      <c r="BN33">
        <v>8.1609999999999996</v>
      </c>
      <c r="BO33">
        <v>8.1639999999999997</v>
      </c>
      <c r="BP33">
        <v>8.2059999999999995</v>
      </c>
      <c r="BQ33">
        <v>8.2769999999999992</v>
      </c>
      <c r="BR33">
        <v>8.2669999999999995</v>
      </c>
    </row>
    <row r="34" spans="1:79" x14ac:dyDescent="0.25">
      <c r="A34" t="s">
        <v>94</v>
      </c>
      <c r="B34" s="2">
        <v>45043</v>
      </c>
      <c r="C34" s="2">
        <v>45134</v>
      </c>
      <c r="D34">
        <v>0.74029999999999996</v>
      </c>
      <c r="E34">
        <v>2</v>
      </c>
      <c r="F34">
        <v>3</v>
      </c>
      <c r="G34">
        <v>4.1532517707662572E-2</v>
      </c>
      <c r="H34">
        <v>5</v>
      </c>
      <c r="I34">
        <v>5.7952350289761662E-3</v>
      </c>
      <c r="J34">
        <v>35</v>
      </c>
      <c r="K34">
        <v>0.1709594333547971</v>
      </c>
      <c r="L34">
        <v>29.86</v>
      </c>
      <c r="M34">
        <v>31.06</v>
      </c>
      <c r="N34">
        <v>30.3</v>
      </c>
      <c r="O34">
        <v>29.77</v>
      </c>
      <c r="P34">
        <v>30.65</v>
      </c>
      <c r="Q34">
        <v>31.24</v>
      </c>
      <c r="R34">
        <v>30.99</v>
      </c>
      <c r="S34">
        <v>30.77</v>
      </c>
      <c r="T34">
        <v>30.1</v>
      </c>
      <c r="U34">
        <v>29.97</v>
      </c>
      <c r="V34">
        <v>28.86</v>
      </c>
      <c r="W34">
        <v>28.95</v>
      </c>
      <c r="X34">
        <v>29.8</v>
      </c>
      <c r="Y34">
        <v>29.22</v>
      </c>
      <c r="Z34">
        <v>28.87</v>
      </c>
      <c r="AA34">
        <v>29.68</v>
      </c>
      <c r="AB34">
        <v>29.93</v>
      </c>
      <c r="AC34">
        <v>30.28</v>
      </c>
      <c r="AD34">
        <v>29.51</v>
      </c>
      <c r="AE34">
        <v>29</v>
      </c>
      <c r="AF34">
        <v>27.4</v>
      </c>
      <c r="AG34">
        <v>29</v>
      </c>
      <c r="AH34">
        <v>29.99</v>
      </c>
      <c r="AI34">
        <v>31.44</v>
      </c>
      <c r="AJ34">
        <v>31.13</v>
      </c>
      <c r="AK34">
        <v>31.31</v>
      </c>
      <c r="AL34">
        <v>29.86</v>
      </c>
      <c r="AM34">
        <v>30.96</v>
      </c>
      <c r="AN34">
        <v>31.28</v>
      </c>
      <c r="AO34">
        <v>31.82</v>
      </c>
      <c r="AP34">
        <v>31.34</v>
      </c>
      <c r="AQ34">
        <v>33.07</v>
      </c>
      <c r="AR34">
        <v>33.909999999999997</v>
      </c>
      <c r="AS34">
        <v>35.58</v>
      </c>
      <c r="AT34">
        <v>35.82</v>
      </c>
      <c r="AU34">
        <v>36.369999999999997</v>
      </c>
      <c r="AV34">
        <v>35</v>
      </c>
      <c r="AW34">
        <v>32.9</v>
      </c>
      <c r="AX34">
        <v>32.71</v>
      </c>
      <c r="AY34">
        <v>33</v>
      </c>
      <c r="AZ34">
        <v>33.340000000000003</v>
      </c>
      <c r="BA34">
        <v>34.1</v>
      </c>
      <c r="BB34">
        <v>33.57</v>
      </c>
      <c r="BC34">
        <v>32.909999999999997</v>
      </c>
      <c r="BD34">
        <v>33.44</v>
      </c>
      <c r="BE34">
        <v>33.619999999999997</v>
      </c>
      <c r="BF34">
        <v>32.51</v>
      </c>
      <c r="BG34">
        <v>31.97</v>
      </c>
      <c r="BH34">
        <v>31.85</v>
      </c>
      <c r="BI34">
        <v>32.74</v>
      </c>
      <c r="BJ34">
        <v>33.299999999999997</v>
      </c>
      <c r="BK34">
        <v>33.979999999999997</v>
      </c>
      <c r="BL34">
        <v>33.869999999999997</v>
      </c>
      <c r="BM34">
        <v>33.15</v>
      </c>
      <c r="BN34">
        <v>34.369999999999997</v>
      </c>
      <c r="BO34">
        <v>34.5</v>
      </c>
      <c r="BP34">
        <v>34.46</v>
      </c>
      <c r="BQ34">
        <v>33.369999999999997</v>
      </c>
      <c r="BR34">
        <v>34.020000000000003</v>
      </c>
      <c r="BS34">
        <v>33.630000000000003</v>
      </c>
      <c r="BT34">
        <v>34.1</v>
      </c>
      <c r="BU34">
        <v>34.36</v>
      </c>
      <c r="BV34">
        <v>34.549999999999997</v>
      </c>
    </row>
    <row r="35" spans="1:79" x14ac:dyDescent="0.25">
      <c r="A35" t="s">
        <v>94</v>
      </c>
      <c r="B35" s="2">
        <v>44861</v>
      </c>
      <c r="C35" s="2">
        <v>44952</v>
      </c>
      <c r="D35">
        <v>0.78249999999999997</v>
      </c>
      <c r="E35">
        <v>2</v>
      </c>
      <c r="F35">
        <v>5</v>
      </c>
      <c r="G35">
        <v>5.779153766769865E-2</v>
      </c>
      <c r="H35">
        <v>13</v>
      </c>
      <c r="I35">
        <v>5.6415548675610612E-2</v>
      </c>
      <c r="J35">
        <v>13</v>
      </c>
      <c r="K35">
        <v>5.6415548675610612E-2</v>
      </c>
      <c r="L35">
        <v>26.27</v>
      </c>
      <c r="M35">
        <v>29.07</v>
      </c>
      <c r="N35">
        <v>28.43</v>
      </c>
      <c r="O35">
        <v>28.3</v>
      </c>
      <c r="P35">
        <v>27.42</v>
      </c>
      <c r="Q35">
        <v>27.39</v>
      </c>
      <c r="R35">
        <v>28.2</v>
      </c>
      <c r="S35">
        <v>28.41</v>
      </c>
      <c r="T35">
        <v>28.48</v>
      </c>
      <c r="U35">
        <v>27.52</v>
      </c>
      <c r="V35">
        <v>29.76</v>
      </c>
      <c r="W35">
        <v>30.43</v>
      </c>
      <c r="X35">
        <v>30.35</v>
      </c>
      <c r="Y35">
        <v>30.71</v>
      </c>
      <c r="Z35">
        <v>29.53</v>
      </c>
      <c r="AA35">
        <v>29.89</v>
      </c>
      <c r="AB35">
        <v>29.87</v>
      </c>
      <c r="AC35">
        <v>28.94</v>
      </c>
      <c r="AD35">
        <v>29.82</v>
      </c>
      <c r="AE35">
        <v>29.67</v>
      </c>
      <c r="AF35">
        <v>29.34</v>
      </c>
      <c r="AG35">
        <v>28.725000000000001</v>
      </c>
      <c r="AH35">
        <v>28.9</v>
      </c>
      <c r="AI35">
        <v>30.07</v>
      </c>
      <c r="AJ35">
        <v>29.83</v>
      </c>
      <c r="AK35">
        <v>29.41</v>
      </c>
      <c r="AL35">
        <v>29.17</v>
      </c>
      <c r="AM35">
        <v>28.6</v>
      </c>
      <c r="AN35">
        <v>28.33</v>
      </c>
      <c r="AO35">
        <v>28.44</v>
      </c>
      <c r="AP35">
        <v>28.24</v>
      </c>
      <c r="AQ35">
        <v>28.69</v>
      </c>
      <c r="AR35">
        <v>28.73</v>
      </c>
      <c r="AS35">
        <v>28.26</v>
      </c>
      <c r="AT35">
        <v>27.15</v>
      </c>
      <c r="AU35">
        <v>26.92</v>
      </c>
      <c r="AV35">
        <v>26.79</v>
      </c>
      <c r="AW35">
        <v>26.44</v>
      </c>
      <c r="AX35">
        <v>26.83</v>
      </c>
      <c r="AY35">
        <v>25.97</v>
      </c>
      <c r="AZ35">
        <v>26.09</v>
      </c>
      <c r="BA35">
        <v>25.94</v>
      </c>
      <c r="BB35">
        <v>25.54</v>
      </c>
      <c r="BC35">
        <v>26.21</v>
      </c>
      <c r="BD35">
        <v>26.43</v>
      </c>
      <c r="BE35">
        <v>26.73</v>
      </c>
      <c r="BF35">
        <v>27.68</v>
      </c>
      <c r="BG35">
        <v>27.56</v>
      </c>
      <c r="BH35">
        <v>28.73</v>
      </c>
      <c r="BI35">
        <v>29.31</v>
      </c>
      <c r="BJ35">
        <v>29.44</v>
      </c>
      <c r="BK35">
        <v>29.85</v>
      </c>
      <c r="BL35">
        <v>30.29</v>
      </c>
      <c r="BM35">
        <v>30.11</v>
      </c>
      <c r="BN35">
        <v>29.6</v>
      </c>
      <c r="BO35">
        <v>28.81</v>
      </c>
      <c r="BP35">
        <v>28.42</v>
      </c>
      <c r="BQ35">
        <v>29.22</v>
      </c>
      <c r="BR35">
        <v>30.27</v>
      </c>
      <c r="BS35">
        <v>29.92</v>
      </c>
      <c r="BT35">
        <v>29.7</v>
      </c>
      <c r="BU35">
        <v>30.09</v>
      </c>
    </row>
    <row r="36" spans="1:79" x14ac:dyDescent="0.25">
      <c r="A36" t="s">
        <v>94</v>
      </c>
      <c r="B36" s="2">
        <v>43944</v>
      </c>
      <c r="C36" s="2">
        <v>44035</v>
      </c>
      <c r="D36">
        <v>0.13189999999999999</v>
      </c>
      <c r="E36">
        <v>3</v>
      </c>
      <c r="F36">
        <v>3</v>
      </c>
      <c r="G36">
        <v>8.606142423219677E-3</v>
      </c>
      <c r="H36">
        <v>19</v>
      </c>
      <c r="I36">
        <v>6.4799190010124935E-2</v>
      </c>
      <c r="J36">
        <v>30</v>
      </c>
      <c r="K36">
        <v>8.5723928450894452E-2</v>
      </c>
      <c r="L36">
        <v>59.04</v>
      </c>
      <c r="M36">
        <v>59.26</v>
      </c>
      <c r="N36">
        <v>59.47</v>
      </c>
      <c r="O36">
        <v>58.75</v>
      </c>
      <c r="P36">
        <v>61.8</v>
      </c>
      <c r="Q36">
        <v>59.98</v>
      </c>
      <c r="R36">
        <v>57.47</v>
      </c>
      <c r="S36">
        <v>57.99</v>
      </c>
      <c r="T36">
        <v>58.75</v>
      </c>
      <c r="U36">
        <v>59.18</v>
      </c>
      <c r="V36">
        <v>59.17</v>
      </c>
      <c r="W36">
        <v>59.67</v>
      </c>
      <c r="X36">
        <v>60.13</v>
      </c>
      <c r="Y36">
        <v>58.39</v>
      </c>
      <c r="Z36">
        <v>57.74</v>
      </c>
      <c r="AA36">
        <v>59.08</v>
      </c>
      <c r="AB36">
        <v>58.28</v>
      </c>
      <c r="AC36">
        <v>59.92</v>
      </c>
      <c r="AD36">
        <v>60.29</v>
      </c>
      <c r="AE36">
        <v>63.1</v>
      </c>
      <c r="AF36">
        <v>61.98</v>
      </c>
      <c r="AG36">
        <v>62.255000000000003</v>
      </c>
      <c r="AH36">
        <v>62.34</v>
      </c>
      <c r="AI36">
        <v>63.56</v>
      </c>
      <c r="AJ36">
        <v>61.7</v>
      </c>
      <c r="AK36">
        <v>62.93</v>
      </c>
      <c r="AL36">
        <v>61.86</v>
      </c>
      <c r="AM36">
        <v>62.12</v>
      </c>
      <c r="AN36">
        <v>61.93</v>
      </c>
      <c r="AO36">
        <v>62.97</v>
      </c>
      <c r="AP36">
        <v>64.34</v>
      </c>
      <c r="AQ36">
        <v>63.67</v>
      </c>
      <c r="AR36">
        <v>63.04</v>
      </c>
      <c r="AS36">
        <v>63.87</v>
      </c>
      <c r="AT36">
        <v>59.7</v>
      </c>
      <c r="AU36">
        <v>59.33</v>
      </c>
      <c r="AV36">
        <v>60.1</v>
      </c>
      <c r="AW36">
        <v>60.4</v>
      </c>
      <c r="AX36">
        <v>60.49</v>
      </c>
      <c r="AY36">
        <v>60.08</v>
      </c>
      <c r="AZ36">
        <v>59.62</v>
      </c>
      <c r="BA36">
        <v>60.09</v>
      </c>
      <c r="BB36">
        <v>59.92</v>
      </c>
      <c r="BC36">
        <v>59.09</v>
      </c>
      <c r="BD36">
        <v>58.51</v>
      </c>
      <c r="BE36">
        <v>57.5</v>
      </c>
      <c r="BF36">
        <v>58.27</v>
      </c>
      <c r="BG36">
        <v>59.83</v>
      </c>
      <c r="BH36">
        <v>58.81</v>
      </c>
      <c r="BI36">
        <v>59.13</v>
      </c>
      <c r="BJ36">
        <v>59.54</v>
      </c>
      <c r="BK36">
        <v>58.31</v>
      </c>
      <c r="BL36">
        <v>58.61</v>
      </c>
      <c r="BM36">
        <v>58.42</v>
      </c>
      <c r="BN36">
        <v>59.53</v>
      </c>
      <c r="BO36">
        <v>58.58</v>
      </c>
      <c r="BP36">
        <v>58.98</v>
      </c>
      <c r="BQ36">
        <v>59.03</v>
      </c>
      <c r="BR36">
        <v>59.14</v>
      </c>
      <c r="BS36">
        <v>60</v>
      </c>
      <c r="BT36">
        <v>61.15</v>
      </c>
      <c r="BU36">
        <v>60.7</v>
      </c>
      <c r="BV36">
        <v>61.05</v>
      </c>
      <c r="BW36">
        <v>60.4</v>
      </c>
    </row>
    <row r="37" spans="1:79" x14ac:dyDescent="0.25">
      <c r="A37" t="s">
        <v>94</v>
      </c>
      <c r="B37" s="2">
        <v>43762</v>
      </c>
      <c r="C37" s="2">
        <v>43853</v>
      </c>
      <c r="D37">
        <v>0.1452</v>
      </c>
      <c r="E37">
        <v>3</v>
      </c>
      <c r="F37">
        <v>3</v>
      </c>
      <c r="G37">
        <v>2.1253985122209958E-3</v>
      </c>
      <c r="H37">
        <v>12</v>
      </c>
      <c r="I37">
        <v>3.3475026567481407E-2</v>
      </c>
      <c r="J37">
        <v>61</v>
      </c>
      <c r="K37">
        <v>0.1215019482819695</v>
      </c>
      <c r="L37">
        <v>52.23</v>
      </c>
      <c r="M37">
        <v>56.46</v>
      </c>
      <c r="N37">
        <v>56.76</v>
      </c>
      <c r="O37">
        <v>56.34</v>
      </c>
      <c r="P37">
        <v>56.6</v>
      </c>
      <c r="Q37">
        <v>56.53</v>
      </c>
      <c r="R37">
        <v>56.51</v>
      </c>
      <c r="S37">
        <v>57.61</v>
      </c>
      <c r="T37">
        <v>57.55</v>
      </c>
      <c r="U37">
        <v>57.6</v>
      </c>
      <c r="V37">
        <v>58.05</v>
      </c>
      <c r="W37">
        <v>58.27</v>
      </c>
      <c r="X37">
        <v>58.35</v>
      </c>
      <c r="Y37">
        <v>58.2</v>
      </c>
      <c r="Z37">
        <v>57.89</v>
      </c>
      <c r="AA37">
        <v>57.81</v>
      </c>
      <c r="AB37">
        <v>57.96</v>
      </c>
      <c r="AC37">
        <v>58.25</v>
      </c>
      <c r="AD37">
        <v>58.35</v>
      </c>
      <c r="AE37">
        <v>57.9</v>
      </c>
      <c r="AF37">
        <v>58.22</v>
      </c>
      <c r="AG37">
        <v>57.61</v>
      </c>
      <c r="AH37">
        <v>58.81</v>
      </c>
      <c r="AI37">
        <v>58.9</v>
      </c>
      <c r="AJ37">
        <v>58.51</v>
      </c>
      <c r="AK37">
        <v>58.05</v>
      </c>
      <c r="AL37">
        <v>57.66</v>
      </c>
      <c r="AM37">
        <v>56.07</v>
      </c>
      <c r="AN37">
        <v>56.02</v>
      </c>
      <c r="AO37">
        <v>56.08</v>
      </c>
      <c r="AP37">
        <v>56.81</v>
      </c>
      <c r="AQ37">
        <v>56.53</v>
      </c>
      <c r="AR37">
        <v>56.59</v>
      </c>
      <c r="AS37">
        <v>57.07</v>
      </c>
      <c r="AT37">
        <v>57.55</v>
      </c>
      <c r="AU37">
        <v>57.79</v>
      </c>
      <c r="AV37">
        <v>57.7</v>
      </c>
      <c r="AW37">
        <v>57.3</v>
      </c>
      <c r="AX37">
        <v>57.17</v>
      </c>
      <c r="AY37">
        <v>57.96</v>
      </c>
      <c r="AZ37">
        <v>58.95</v>
      </c>
      <c r="BA37">
        <v>59.23</v>
      </c>
      <c r="BB37">
        <v>59.41</v>
      </c>
      <c r="BC37">
        <v>59.82</v>
      </c>
      <c r="BD37">
        <v>60.08</v>
      </c>
      <c r="BE37">
        <v>59.62</v>
      </c>
      <c r="BF37">
        <v>59.85</v>
      </c>
      <c r="BG37">
        <v>60.84</v>
      </c>
      <c r="BH37">
        <v>60.1</v>
      </c>
      <c r="BI37">
        <v>59.93</v>
      </c>
      <c r="BJ37">
        <v>58.93</v>
      </c>
      <c r="BK37">
        <v>58.97</v>
      </c>
      <c r="BL37">
        <v>59.3</v>
      </c>
      <c r="BM37">
        <v>58.94</v>
      </c>
      <c r="BN37">
        <v>59.59</v>
      </c>
      <c r="BO37">
        <v>59.43</v>
      </c>
      <c r="BP37">
        <v>58.94</v>
      </c>
      <c r="BQ37">
        <v>59.66</v>
      </c>
      <c r="BR37">
        <v>59.6</v>
      </c>
      <c r="BS37">
        <v>60.55</v>
      </c>
      <c r="BT37">
        <v>62.73</v>
      </c>
      <c r="BU37">
        <v>63.32</v>
      </c>
    </row>
    <row r="38" spans="1:79" x14ac:dyDescent="0.25">
      <c r="A38" t="s">
        <v>94</v>
      </c>
      <c r="B38" s="2">
        <v>43398</v>
      </c>
      <c r="C38" s="2">
        <v>43489</v>
      </c>
      <c r="D38">
        <v>0.21529999999999999</v>
      </c>
      <c r="E38">
        <v>2</v>
      </c>
      <c r="F38">
        <v>2</v>
      </c>
      <c r="G38">
        <v>6.3471219085138794E-3</v>
      </c>
      <c r="H38">
        <v>10</v>
      </c>
      <c r="I38">
        <v>7.2225869993434111E-2</v>
      </c>
      <c r="J38">
        <v>26</v>
      </c>
      <c r="K38">
        <v>9.7176625082074961E-2</v>
      </c>
      <c r="L38">
        <v>44.31</v>
      </c>
      <c r="M38">
        <v>45.69</v>
      </c>
      <c r="N38">
        <v>45.4</v>
      </c>
      <c r="O38">
        <v>47.76</v>
      </c>
      <c r="P38">
        <v>46.88</v>
      </c>
      <c r="Q38">
        <v>48.22</v>
      </c>
      <c r="R38">
        <v>47.11</v>
      </c>
      <c r="S38">
        <v>47.97</v>
      </c>
      <c r="T38">
        <v>47.25</v>
      </c>
      <c r="U38">
        <v>48.72</v>
      </c>
      <c r="V38">
        <v>48.99</v>
      </c>
      <c r="W38">
        <v>48.11</v>
      </c>
      <c r="X38">
        <v>46.65</v>
      </c>
      <c r="Y38">
        <v>47.39</v>
      </c>
      <c r="Z38">
        <v>47.09</v>
      </c>
      <c r="AA38">
        <v>48.11</v>
      </c>
      <c r="AB38">
        <v>48.83</v>
      </c>
      <c r="AC38">
        <v>48</v>
      </c>
      <c r="AD38">
        <v>47.39</v>
      </c>
      <c r="AE38">
        <v>47.03</v>
      </c>
      <c r="AF38">
        <v>46.54</v>
      </c>
      <c r="AG38">
        <v>47.45</v>
      </c>
      <c r="AH38">
        <v>48.07</v>
      </c>
      <c r="AI38">
        <v>48.86</v>
      </c>
      <c r="AJ38">
        <v>47.7</v>
      </c>
      <c r="AK38">
        <v>49.31</v>
      </c>
      <c r="AL38">
        <v>50.13</v>
      </c>
      <c r="AM38">
        <v>47.75</v>
      </c>
      <c r="AN38">
        <v>48.37</v>
      </c>
      <c r="AO38">
        <v>46.24</v>
      </c>
      <c r="AP38">
        <v>47.21</v>
      </c>
      <c r="AQ38">
        <v>47.38</v>
      </c>
      <c r="AR38">
        <v>47.83</v>
      </c>
      <c r="AS38">
        <v>48.29</v>
      </c>
      <c r="AT38">
        <v>47.86</v>
      </c>
      <c r="AU38">
        <v>47.08</v>
      </c>
      <c r="AV38">
        <v>47.74</v>
      </c>
      <c r="AW38">
        <v>45.57</v>
      </c>
      <c r="AX38">
        <v>45.54</v>
      </c>
      <c r="AY38">
        <v>44.84</v>
      </c>
      <c r="AZ38">
        <v>43.59</v>
      </c>
      <c r="BA38">
        <v>46.19</v>
      </c>
      <c r="BB38">
        <v>46.36</v>
      </c>
      <c r="BC38">
        <v>46.75</v>
      </c>
      <c r="BD38">
        <v>46.93</v>
      </c>
      <c r="BE38">
        <v>47.08</v>
      </c>
      <c r="BF38">
        <v>44.49</v>
      </c>
      <c r="BG38">
        <v>47.22</v>
      </c>
      <c r="BH38">
        <v>47.44</v>
      </c>
      <c r="BI38">
        <v>47.74</v>
      </c>
      <c r="BJ38">
        <v>48.01</v>
      </c>
      <c r="BK38">
        <v>48.56</v>
      </c>
      <c r="BL38">
        <v>48.93</v>
      </c>
      <c r="BM38">
        <v>48.35</v>
      </c>
      <c r="BN38">
        <v>48.6</v>
      </c>
      <c r="BO38">
        <v>48.13</v>
      </c>
      <c r="BP38">
        <v>48.47</v>
      </c>
      <c r="BQ38">
        <v>49.19</v>
      </c>
      <c r="BR38">
        <v>48.27</v>
      </c>
      <c r="BS38">
        <v>47.94</v>
      </c>
      <c r="BT38">
        <v>49.76</v>
      </c>
    </row>
    <row r="39" spans="1:79" x14ac:dyDescent="0.25">
      <c r="A39" t="s">
        <v>94</v>
      </c>
      <c r="B39" s="2">
        <v>43034</v>
      </c>
      <c r="C39" s="2">
        <v>43125</v>
      </c>
      <c r="D39">
        <v>0.25779999999999997</v>
      </c>
      <c r="E39">
        <v>2</v>
      </c>
      <c r="F39">
        <v>2</v>
      </c>
      <c r="G39">
        <v>6.756756756757013E-4</v>
      </c>
      <c r="H39">
        <v>5</v>
      </c>
      <c r="I39">
        <v>6.0810810810810877E-2</v>
      </c>
      <c r="J39">
        <v>38</v>
      </c>
      <c r="K39">
        <v>7.1171171171171263E-2</v>
      </c>
      <c r="L39">
        <v>41.35</v>
      </c>
      <c r="M39">
        <v>44.4</v>
      </c>
      <c r="N39">
        <v>44.37</v>
      </c>
      <c r="O39">
        <v>45.49</v>
      </c>
      <c r="P39">
        <v>46.71</v>
      </c>
      <c r="Q39">
        <v>47.1</v>
      </c>
      <c r="R39">
        <v>46.34</v>
      </c>
      <c r="S39">
        <v>46.7</v>
      </c>
      <c r="T39">
        <v>46.78</v>
      </c>
      <c r="U39">
        <v>46.7</v>
      </c>
      <c r="V39">
        <v>46.3</v>
      </c>
      <c r="W39">
        <v>45.58</v>
      </c>
      <c r="X39">
        <v>45.75</v>
      </c>
      <c r="Y39">
        <v>45.86</v>
      </c>
      <c r="Z39">
        <v>45.46</v>
      </c>
      <c r="AA39">
        <v>45.65</v>
      </c>
      <c r="AB39">
        <v>44.63</v>
      </c>
      <c r="AC39">
        <v>44.62</v>
      </c>
      <c r="AD39">
        <v>44.94</v>
      </c>
      <c r="AE39">
        <v>44.65</v>
      </c>
      <c r="AF39">
        <v>44.75</v>
      </c>
      <c r="AG39">
        <v>44.49</v>
      </c>
      <c r="AH39">
        <v>44.73</v>
      </c>
      <c r="AI39">
        <v>43.95</v>
      </c>
      <c r="AJ39">
        <v>44.84</v>
      </c>
      <c r="AK39">
        <v>44.68</v>
      </c>
      <c r="AL39">
        <v>44.49</v>
      </c>
      <c r="AM39">
        <v>43.44</v>
      </c>
      <c r="AN39">
        <v>43.45</v>
      </c>
      <c r="AO39">
        <v>43.08</v>
      </c>
      <c r="AP39">
        <v>43.35</v>
      </c>
      <c r="AQ39">
        <v>43.66</v>
      </c>
      <c r="AR39">
        <v>43.33</v>
      </c>
      <c r="AS39">
        <v>43.34</v>
      </c>
      <c r="AT39">
        <v>43.26</v>
      </c>
      <c r="AU39">
        <v>44.56</v>
      </c>
      <c r="AV39">
        <v>46.26</v>
      </c>
      <c r="AW39">
        <v>47.04</v>
      </c>
      <c r="AX39">
        <v>47.56</v>
      </c>
      <c r="AY39">
        <v>46.76</v>
      </c>
      <c r="AZ39">
        <v>46.7</v>
      </c>
      <c r="BA39">
        <v>46.08</v>
      </c>
      <c r="BB39">
        <v>46.11</v>
      </c>
      <c r="BC39">
        <v>46.22</v>
      </c>
      <c r="BD39">
        <v>46.16</v>
      </c>
      <c r="BE39">
        <v>46.85</v>
      </c>
      <c r="BF39">
        <v>45.26</v>
      </c>
      <c r="BG39">
        <v>44.43</v>
      </c>
      <c r="BH39">
        <v>44.74</v>
      </c>
      <c r="BI39">
        <v>44.74</v>
      </c>
      <c r="BJ39">
        <v>43.62</v>
      </c>
      <c r="BK39">
        <v>42.5</v>
      </c>
      <c r="BL39">
        <v>43.41</v>
      </c>
      <c r="BM39">
        <v>43.24</v>
      </c>
      <c r="BN39">
        <v>43.14</v>
      </c>
      <c r="BO39">
        <v>44.39</v>
      </c>
      <c r="BP39">
        <v>44.48</v>
      </c>
      <c r="BQ39">
        <v>44.82</v>
      </c>
      <c r="BR39">
        <v>45.75</v>
      </c>
      <c r="BS39">
        <v>46.06</v>
      </c>
      <c r="BT39">
        <v>45.51</v>
      </c>
      <c r="BU39">
        <v>45.3</v>
      </c>
    </row>
    <row r="40" spans="1:79" x14ac:dyDescent="0.25">
      <c r="A40" t="s">
        <v>93</v>
      </c>
      <c r="B40" s="2">
        <v>45133</v>
      </c>
      <c r="C40" s="2">
        <v>45217</v>
      </c>
      <c r="D40">
        <v>0.19120000000000001</v>
      </c>
      <c r="E40">
        <v>5</v>
      </c>
      <c r="F40">
        <v>5</v>
      </c>
      <c r="G40">
        <v>2.2893368473537991E-2</v>
      </c>
      <c r="H40">
        <v>8</v>
      </c>
      <c r="I40">
        <v>4.8578958615287157E-3</v>
      </c>
      <c r="J40">
        <v>8</v>
      </c>
      <c r="K40">
        <v>4.8578958615287157E-3</v>
      </c>
      <c r="L40">
        <v>64.236999999999995</v>
      </c>
      <c r="M40">
        <v>70.194999999999993</v>
      </c>
      <c r="N40">
        <v>72.126000000000005</v>
      </c>
      <c r="O40">
        <v>71.849000000000004</v>
      </c>
      <c r="P40">
        <v>71.59</v>
      </c>
      <c r="Q40">
        <v>68.587999999999994</v>
      </c>
      <c r="R40">
        <v>69.335999999999999</v>
      </c>
      <c r="S40">
        <v>69.046000000000006</v>
      </c>
      <c r="T40">
        <v>70.536000000000001</v>
      </c>
      <c r="U40">
        <v>69.599999999999994</v>
      </c>
      <c r="V40">
        <v>68.605000000000004</v>
      </c>
      <c r="W40">
        <v>68.638999999999996</v>
      </c>
      <c r="X40">
        <v>65.197000000000003</v>
      </c>
      <c r="Y40">
        <v>66.72</v>
      </c>
      <c r="Z40">
        <v>65.582999999999998</v>
      </c>
      <c r="AA40">
        <v>64.629000000000005</v>
      </c>
      <c r="AB40">
        <v>64.855999999999995</v>
      </c>
      <c r="AC40">
        <v>65.293999999999997</v>
      </c>
      <c r="AD40">
        <v>66.924000000000007</v>
      </c>
      <c r="AE40">
        <v>66.682000000000002</v>
      </c>
      <c r="AF40">
        <v>67.808999999999997</v>
      </c>
      <c r="AG40">
        <v>65.593000000000004</v>
      </c>
      <c r="AH40">
        <v>66.027000000000001</v>
      </c>
      <c r="AI40">
        <v>66.632000000000005</v>
      </c>
      <c r="AJ40">
        <v>68.465000000000003</v>
      </c>
      <c r="AK40">
        <v>68.653000000000006</v>
      </c>
      <c r="AL40">
        <v>70.239999999999995</v>
      </c>
      <c r="AM40">
        <v>70.195999999999998</v>
      </c>
      <c r="AN40">
        <v>70.076999999999998</v>
      </c>
      <c r="AO40">
        <v>69.623999999999995</v>
      </c>
      <c r="AP40">
        <v>67.67</v>
      </c>
      <c r="AQ40">
        <v>66.888000000000005</v>
      </c>
      <c r="AR40">
        <v>66.367999999999995</v>
      </c>
      <c r="AS40">
        <v>65.27</v>
      </c>
      <c r="AT40">
        <v>65.866</v>
      </c>
      <c r="AU40">
        <v>65.643000000000001</v>
      </c>
      <c r="AV40">
        <v>62.311</v>
      </c>
      <c r="AW40">
        <v>63.564999999999998</v>
      </c>
      <c r="AX40">
        <v>62.515000000000001</v>
      </c>
      <c r="AY40">
        <v>61.886000000000003</v>
      </c>
      <c r="AZ40">
        <v>61.039000000000001</v>
      </c>
      <c r="BA40">
        <v>61.911000000000001</v>
      </c>
      <c r="BB40">
        <v>62.058500000000002</v>
      </c>
      <c r="BC40">
        <v>60.6</v>
      </c>
      <c r="BD40">
        <v>61.392000000000003</v>
      </c>
      <c r="BE40">
        <v>62.752000000000002</v>
      </c>
      <c r="BF40">
        <v>62.677</v>
      </c>
      <c r="BG40">
        <v>63.088000000000001</v>
      </c>
      <c r="BH40">
        <v>61.811</v>
      </c>
      <c r="BI40">
        <v>63.238</v>
      </c>
      <c r="BJ40">
        <v>62.582999999999998</v>
      </c>
      <c r="BK40">
        <v>62.811</v>
      </c>
      <c r="BL40">
        <v>62.768999999999998</v>
      </c>
      <c r="BM40">
        <v>63.438000000000002</v>
      </c>
      <c r="BN40">
        <v>64.173000000000002</v>
      </c>
      <c r="BO40">
        <v>65.495999999999995</v>
      </c>
      <c r="BP40">
        <v>64.512</v>
      </c>
      <c r="BQ40">
        <v>65.069999999999993</v>
      </c>
      <c r="BR40">
        <v>64.995000000000005</v>
      </c>
      <c r="BS40">
        <v>64.224000000000004</v>
      </c>
    </row>
    <row r="41" spans="1:79" x14ac:dyDescent="0.25">
      <c r="A41" t="s">
        <v>93</v>
      </c>
      <c r="B41" s="2">
        <v>44769</v>
      </c>
      <c r="C41" s="2">
        <v>44853</v>
      </c>
      <c r="D41">
        <v>0.20960000000000001</v>
      </c>
      <c r="E41">
        <v>9</v>
      </c>
      <c r="F41">
        <v>9</v>
      </c>
      <c r="G41">
        <v>3.2045201468222907E-2</v>
      </c>
      <c r="H41">
        <v>12</v>
      </c>
      <c r="I41">
        <v>6.9390027632284454E-2</v>
      </c>
      <c r="J41">
        <v>12</v>
      </c>
      <c r="K41">
        <v>6.9390027632284454E-2</v>
      </c>
      <c r="L41">
        <v>46.765999999999998</v>
      </c>
      <c r="M41">
        <v>48.494</v>
      </c>
      <c r="N41">
        <v>50.051000000000002</v>
      </c>
      <c r="O41">
        <v>50.28</v>
      </c>
      <c r="P41">
        <v>50.265000000000001</v>
      </c>
      <c r="Q41">
        <v>52.469000000000001</v>
      </c>
      <c r="R41">
        <v>53.185000000000002</v>
      </c>
      <c r="S41">
        <v>51.997</v>
      </c>
      <c r="T41">
        <v>50.954000000000001</v>
      </c>
      <c r="U41">
        <v>46.94</v>
      </c>
      <c r="V41">
        <v>49.494999999999997</v>
      </c>
      <c r="W41">
        <v>49.746000000000002</v>
      </c>
      <c r="X41">
        <v>51.859000000000002</v>
      </c>
      <c r="Y41">
        <v>51.728999999999999</v>
      </c>
      <c r="Z41">
        <v>51.036000000000001</v>
      </c>
      <c r="AA41">
        <v>49.756</v>
      </c>
      <c r="AB41">
        <v>50.314999999999998</v>
      </c>
      <c r="AC41">
        <v>47.679000000000002</v>
      </c>
      <c r="AD41">
        <v>45.756999999999998</v>
      </c>
      <c r="AE41">
        <v>46.396999999999998</v>
      </c>
      <c r="AF41">
        <v>46.301000000000002</v>
      </c>
      <c r="AG41">
        <v>47.819000000000003</v>
      </c>
      <c r="AH41">
        <v>45.331000000000003</v>
      </c>
      <c r="AI41">
        <v>44.454000000000001</v>
      </c>
      <c r="AJ41">
        <v>44.268000000000001</v>
      </c>
      <c r="AK41">
        <v>43.790999999999997</v>
      </c>
      <c r="AL41">
        <v>43.204000000000001</v>
      </c>
      <c r="AM41">
        <v>43.021000000000001</v>
      </c>
      <c r="AN41">
        <v>42.676000000000002</v>
      </c>
      <c r="AO41">
        <v>43.2</v>
      </c>
      <c r="AP41">
        <v>43.915999999999997</v>
      </c>
      <c r="AQ41">
        <v>45.078000000000003</v>
      </c>
      <c r="AR41">
        <v>44.73</v>
      </c>
      <c r="AS41">
        <v>42.048000000000002</v>
      </c>
      <c r="AT41">
        <v>42.176000000000002</v>
      </c>
      <c r="AU41">
        <v>41.344000000000001</v>
      </c>
      <c r="AV41">
        <v>40.921999999999997</v>
      </c>
      <c r="AW41">
        <v>40.921999999999997</v>
      </c>
      <c r="AX41">
        <v>40.340000000000003</v>
      </c>
      <c r="AY41">
        <v>39.865000000000002</v>
      </c>
      <c r="AZ41">
        <v>38.683</v>
      </c>
      <c r="BA41">
        <v>38.055999999999997</v>
      </c>
      <c r="BB41">
        <v>37.143999999999998</v>
      </c>
      <c r="BC41">
        <v>37.67</v>
      </c>
      <c r="BD41">
        <v>38.164999999999999</v>
      </c>
      <c r="BE41">
        <v>37.055</v>
      </c>
      <c r="BF41">
        <v>36.6</v>
      </c>
      <c r="BG41">
        <v>38.968000000000004</v>
      </c>
      <c r="BH41">
        <v>40.063000000000002</v>
      </c>
      <c r="BI41">
        <v>39.991</v>
      </c>
      <c r="BJ41">
        <v>39.76</v>
      </c>
      <c r="BK41">
        <v>37.484000000000002</v>
      </c>
      <c r="BL41">
        <v>35.072000000000003</v>
      </c>
      <c r="BM41">
        <v>32.704999999999998</v>
      </c>
      <c r="BN41">
        <v>32.398000000000003</v>
      </c>
      <c r="BO41">
        <v>34.061</v>
      </c>
      <c r="BP41">
        <v>31.495000000000001</v>
      </c>
      <c r="BQ41">
        <v>31.542000000000002</v>
      </c>
      <c r="BR41">
        <v>32.206000000000003</v>
      </c>
      <c r="BS41">
        <v>33.008000000000003</v>
      </c>
    </row>
    <row r="42" spans="1:79" x14ac:dyDescent="0.25">
      <c r="A42" t="s">
        <v>93</v>
      </c>
      <c r="B42" s="2">
        <v>44041</v>
      </c>
      <c r="C42" s="2">
        <v>44125</v>
      </c>
      <c r="D42">
        <v>0.17730000000000001</v>
      </c>
      <c r="E42">
        <v>2</v>
      </c>
      <c r="F42">
        <v>2</v>
      </c>
      <c r="G42">
        <v>3.6455856712632249E-3</v>
      </c>
      <c r="H42">
        <v>4</v>
      </c>
      <c r="I42">
        <v>1.695989855761618E-2</v>
      </c>
      <c r="J42">
        <v>4</v>
      </c>
      <c r="K42">
        <v>1.695989855761618E-2</v>
      </c>
      <c r="L42">
        <v>36.082999999999998</v>
      </c>
      <c r="M42">
        <v>37.853999999999999</v>
      </c>
      <c r="N42">
        <v>37.716000000000001</v>
      </c>
      <c r="O42">
        <v>38.140999999999998</v>
      </c>
      <c r="P42">
        <v>38.496000000000002</v>
      </c>
      <c r="Q42">
        <v>38.347000000000001</v>
      </c>
      <c r="R42">
        <v>37.780999999999999</v>
      </c>
      <c r="S42">
        <v>37.244</v>
      </c>
      <c r="T42">
        <v>37.576000000000001</v>
      </c>
      <c r="U42">
        <v>36.901000000000003</v>
      </c>
      <c r="V42">
        <v>38.152000000000001</v>
      </c>
      <c r="W42">
        <v>37.701999999999998</v>
      </c>
      <c r="X42">
        <v>37.363999999999997</v>
      </c>
      <c r="Y42">
        <v>37.908000000000001</v>
      </c>
      <c r="Z42">
        <v>37.457000000000001</v>
      </c>
      <c r="AA42">
        <v>37.219000000000001</v>
      </c>
      <c r="AB42">
        <v>35.85</v>
      </c>
      <c r="AC42">
        <v>35.344000000000001</v>
      </c>
      <c r="AD42">
        <v>35.101999999999997</v>
      </c>
      <c r="AE42">
        <v>35.25</v>
      </c>
      <c r="AF42">
        <v>35.18</v>
      </c>
      <c r="AG42">
        <v>34.145000000000003</v>
      </c>
      <c r="AH42">
        <v>35.078000000000003</v>
      </c>
      <c r="AI42">
        <v>33.634</v>
      </c>
      <c r="AJ42">
        <v>34.055999999999997</v>
      </c>
      <c r="AK42">
        <v>36.270000000000003</v>
      </c>
      <c r="AL42">
        <v>34.152999999999999</v>
      </c>
      <c r="AM42">
        <v>33.311999999999998</v>
      </c>
      <c r="AN42">
        <v>30.271999999999998</v>
      </c>
      <c r="AO42">
        <v>30.091000000000001</v>
      </c>
      <c r="AP42">
        <v>29.751000000000001</v>
      </c>
      <c r="AQ42">
        <v>29.399000000000001</v>
      </c>
      <c r="AR42">
        <v>30.542000000000002</v>
      </c>
      <c r="AS42">
        <v>30.893000000000001</v>
      </c>
      <c r="AT42">
        <v>30.66</v>
      </c>
      <c r="AU42">
        <v>30.588999999999999</v>
      </c>
      <c r="AV42">
        <v>30.721</v>
      </c>
      <c r="AW42">
        <v>31.495999999999999</v>
      </c>
      <c r="AX42">
        <v>31.869</v>
      </c>
      <c r="AY42">
        <v>31.702000000000002</v>
      </c>
      <c r="AZ42">
        <v>32.716999999999999</v>
      </c>
      <c r="BA42">
        <v>33.027000000000001</v>
      </c>
      <c r="BB42">
        <v>33.661000000000001</v>
      </c>
      <c r="BC42">
        <v>33.771000000000001</v>
      </c>
      <c r="BD42">
        <v>33.174999999999997</v>
      </c>
      <c r="BE42">
        <v>33.912999999999997</v>
      </c>
      <c r="BF42">
        <v>32.871000000000002</v>
      </c>
      <c r="BG42">
        <v>34.222999999999999</v>
      </c>
      <c r="BH42">
        <v>34.097999999999999</v>
      </c>
      <c r="BI42">
        <v>34.576999999999998</v>
      </c>
      <c r="BJ42">
        <v>35.542999999999999</v>
      </c>
      <c r="BK42">
        <v>36.271000000000001</v>
      </c>
      <c r="BL42">
        <v>37.011000000000003</v>
      </c>
      <c r="BM42">
        <v>37.418999999999997</v>
      </c>
      <c r="BN42">
        <v>37.423499999999997</v>
      </c>
      <c r="BO42">
        <v>37.548999999999999</v>
      </c>
      <c r="BP42">
        <v>36.496000000000002</v>
      </c>
      <c r="BQ42">
        <v>36.356999999999999</v>
      </c>
      <c r="BR42">
        <v>36.356999999999999</v>
      </c>
      <c r="BS42">
        <v>36.661999999999999</v>
      </c>
    </row>
    <row r="43" spans="1:79" x14ac:dyDescent="0.25">
      <c r="A43" t="s">
        <v>93</v>
      </c>
      <c r="B43" s="2">
        <v>42396</v>
      </c>
      <c r="C43" s="2">
        <v>42480</v>
      </c>
      <c r="D43">
        <v>0.1135</v>
      </c>
      <c r="E43">
        <v>7</v>
      </c>
      <c r="F43">
        <v>11</v>
      </c>
      <c r="G43">
        <v>7.5449964002879774E-2</v>
      </c>
      <c r="H43">
        <v>20</v>
      </c>
      <c r="I43">
        <v>4.2908567314614843E-2</v>
      </c>
      <c r="J43">
        <v>45</v>
      </c>
      <c r="K43">
        <v>0.1940964722822173</v>
      </c>
      <c r="L43">
        <v>6.75</v>
      </c>
      <c r="M43">
        <v>6.9450000000000003</v>
      </c>
      <c r="N43">
        <v>7.1790000000000003</v>
      </c>
      <c r="O43">
        <v>7.2619999999999996</v>
      </c>
      <c r="P43">
        <v>7.0549999999999997</v>
      </c>
      <c r="Q43">
        <v>7.141</v>
      </c>
      <c r="R43">
        <v>7.1470000000000002</v>
      </c>
      <c r="S43">
        <v>6.8970000000000002</v>
      </c>
      <c r="T43">
        <v>6.6079999999999997</v>
      </c>
      <c r="U43">
        <v>6.5579999999999998</v>
      </c>
      <c r="V43">
        <v>6.548</v>
      </c>
      <c r="W43">
        <v>6.4210000000000003</v>
      </c>
      <c r="X43">
        <v>6.6050000000000004</v>
      </c>
      <c r="Y43">
        <v>6.758</v>
      </c>
      <c r="Z43">
        <v>6.9249999999999998</v>
      </c>
      <c r="AA43">
        <v>6.7770000000000001</v>
      </c>
      <c r="AB43">
        <v>6.9770000000000003</v>
      </c>
      <c r="AC43">
        <v>7.0339999999999998</v>
      </c>
      <c r="AD43">
        <v>6.923</v>
      </c>
      <c r="AE43">
        <v>7.048</v>
      </c>
      <c r="AF43">
        <v>7.2430000000000003</v>
      </c>
      <c r="AG43">
        <v>7.3810000000000002</v>
      </c>
      <c r="AH43">
        <v>7.33</v>
      </c>
      <c r="AI43">
        <v>7.5570000000000004</v>
      </c>
      <c r="AJ43">
        <v>7.4550000000000001</v>
      </c>
      <c r="AK43">
        <v>7.4870000000000001</v>
      </c>
      <c r="AL43">
        <v>7.4329999999999998</v>
      </c>
      <c r="AM43">
        <v>7.5039999999999996</v>
      </c>
      <c r="AN43">
        <v>7.3339999999999996</v>
      </c>
      <c r="AO43">
        <v>7.3810000000000002</v>
      </c>
      <c r="AP43">
        <v>7.5229999999999997</v>
      </c>
      <c r="AQ43">
        <v>7.617</v>
      </c>
      <c r="AR43">
        <v>7.6920000000000002</v>
      </c>
      <c r="AS43">
        <v>7.7160000000000002</v>
      </c>
      <c r="AT43">
        <v>7.7809999999999997</v>
      </c>
      <c r="AU43">
        <v>7.9260000000000002</v>
      </c>
      <c r="AV43">
        <v>7.9420000000000002</v>
      </c>
      <c r="AW43">
        <v>7.976</v>
      </c>
      <c r="AX43">
        <v>8.0180000000000007</v>
      </c>
      <c r="AY43">
        <v>7.9359999999999999</v>
      </c>
      <c r="AZ43">
        <v>7.8879999999999999</v>
      </c>
      <c r="BA43">
        <v>7.9130000000000003</v>
      </c>
      <c r="BB43">
        <v>8.1940000000000008</v>
      </c>
      <c r="BC43">
        <v>8.2189999999999994</v>
      </c>
      <c r="BD43">
        <v>8.26</v>
      </c>
      <c r="BE43">
        <v>8.2929999999999993</v>
      </c>
      <c r="BF43">
        <v>8.2759999999999998</v>
      </c>
      <c r="BG43">
        <v>8.1690000000000005</v>
      </c>
      <c r="BH43">
        <v>8.2620000000000005</v>
      </c>
      <c r="BI43">
        <v>8.1219999999999999</v>
      </c>
      <c r="BJ43">
        <v>8.1120000000000001</v>
      </c>
      <c r="BK43">
        <v>8.1379999999999999</v>
      </c>
      <c r="BL43">
        <v>8.14</v>
      </c>
      <c r="BM43">
        <v>8.2810000000000006</v>
      </c>
      <c r="BN43">
        <v>8.1609999999999996</v>
      </c>
      <c r="BO43">
        <v>8.1639999999999997</v>
      </c>
      <c r="BP43">
        <v>8.2059999999999995</v>
      </c>
      <c r="BQ43">
        <v>8.2769999999999992</v>
      </c>
      <c r="BR43">
        <v>8.2669999999999995</v>
      </c>
    </row>
    <row r="44" spans="1:79" x14ac:dyDescent="0.25">
      <c r="A44" t="s">
        <v>95</v>
      </c>
      <c r="B44" s="2">
        <v>44406</v>
      </c>
      <c r="C44" s="2">
        <v>44496</v>
      </c>
      <c r="D44">
        <v>0.1086</v>
      </c>
      <c r="E44">
        <v>2</v>
      </c>
      <c r="F44">
        <v>2</v>
      </c>
      <c r="G44">
        <v>6.4625459558823534E-3</v>
      </c>
      <c r="H44">
        <v>4</v>
      </c>
      <c r="I44">
        <v>1.6199448529411721E-2</v>
      </c>
      <c r="J44">
        <v>34</v>
      </c>
      <c r="K44">
        <v>6.85317095588234E-2</v>
      </c>
      <c r="L44">
        <v>319.43</v>
      </c>
      <c r="M44">
        <v>348.16</v>
      </c>
      <c r="N44">
        <v>345.91</v>
      </c>
      <c r="O44">
        <v>346.89</v>
      </c>
      <c r="P44">
        <v>353.8</v>
      </c>
      <c r="Q44">
        <v>353.71</v>
      </c>
      <c r="R44">
        <v>353.35</v>
      </c>
      <c r="S44">
        <v>351.52</v>
      </c>
      <c r="T44">
        <v>342</v>
      </c>
      <c r="U44">
        <v>342.66</v>
      </c>
      <c r="V44">
        <v>328.51</v>
      </c>
      <c r="W44">
        <v>327.88</v>
      </c>
      <c r="X44">
        <v>329.19</v>
      </c>
      <c r="Y44">
        <v>322.45</v>
      </c>
      <c r="Z44">
        <v>317.55</v>
      </c>
      <c r="AA44">
        <v>322.35000000000002</v>
      </c>
      <c r="AB44">
        <v>319.97000000000003</v>
      </c>
      <c r="AC44">
        <v>328.54</v>
      </c>
      <c r="AD44">
        <v>328</v>
      </c>
      <c r="AE44">
        <v>334.02</v>
      </c>
      <c r="AF44">
        <v>333.75</v>
      </c>
      <c r="AG44">
        <v>342.93</v>
      </c>
      <c r="AH44">
        <v>342.11</v>
      </c>
      <c r="AI44">
        <v>339.96</v>
      </c>
      <c r="AJ44">
        <v>335.45</v>
      </c>
      <c r="AK44">
        <v>337.71</v>
      </c>
      <c r="AL44">
        <v>341.75</v>
      </c>
      <c r="AM44">
        <v>341.81</v>
      </c>
      <c r="AN44">
        <v>336.75</v>
      </c>
      <c r="AO44">
        <v>347.83</v>
      </c>
      <c r="AP44">
        <v>350.57</v>
      </c>
      <c r="AQ44">
        <v>355.6</v>
      </c>
      <c r="AR44">
        <v>356.39</v>
      </c>
      <c r="AS44">
        <v>367.34</v>
      </c>
      <c r="AT44">
        <v>372.02</v>
      </c>
      <c r="AU44">
        <v>369.81</v>
      </c>
      <c r="AV44">
        <v>355.18</v>
      </c>
      <c r="AW44">
        <v>356.58</v>
      </c>
      <c r="AX44">
        <v>365.51</v>
      </c>
      <c r="AY44">
        <v>370.98</v>
      </c>
      <c r="AZ44">
        <v>369.53</v>
      </c>
      <c r="BA44">
        <v>365.78</v>
      </c>
      <c r="BB44">
        <v>347.03</v>
      </c>
      <c r="BC44">
        <v>335.3</v>
      </c>
      <c r="BD44">
        <v>334.51</v>
      </c>
      <c r="BE44">
        <v>335.02</v>
      </c>
      <c r="BF44">
        <v>329.07</v>
      </c>
      <c r="BG44">
        <v>331.23</v>
      </c>
      <c r="BH44">
        <v>329.1</v>
      </c>
      <c r="BI44">
        <v>330.1</v>
      </c>
      <c r="BJ44">
        <v>326.05</v>
      </c>
      <c r="BK44">
        <v>325.2</v>
      </c>
      <c r="BL44">
        <v>319.55</v>
      </c>
      <c r="BM44">
        <v>320.41000000000003</v>
      </c>
      <c r="BN44">
        <v>329.78</v>
      </c>
      <c r="BO44">
        <v>329.1</v>
      </c>
      <c r="BP44">
        <v>326.77</v>
      </c>
      <c r="BQ44">
        <v>332.14</v>
      </c>
      <c r="BR44">
        <v>331.03</v>
      </c>
      <c r="BS44">
        <v>335.51</v>
      </c>
      <c r="BT44">
        <v>343.03</v>
      </c>
      <c r="BU44">
        <v>343.23</v>
      </c>
      <c r="BV44">
        <v>341.97</v>
      </c>
      <c r="BW44">
        <v>340.57</v>
      </c>
    </row>
    <row r="45" spans="1:79" x14ac:dyDescent="0.25">
      <c r="A45" t="s">
        <v>95</v>
      </c>
      <c r="B45" s="2">
        <v>44132</v>
      </c>
      <c r="C45" s="2">
        <v>44230</v>
      </c>
      <c r="D45">
        <v>0.10829999999999999</v>
      </c>
      <c r="E45">
        <v>2</v>
      </c>
      <c r="F45">
        <v>2</v>
      </c>
      <c r="G45">
        <v>2.3619707848477261E-2</v>
      </c>
      <c r="H45">
        <v>18</v>
      </c>
      <c r="I45">
        <v>0.2391185937113148</v>
      </c>
      <c r="J45">
        <v>55</v>
      </c>
      <c r="K45">
        <v>0.55523644466452093</v>
      </c>
      <c r="L45">
        <v>190.55</v>
      </c>
      <c r="M45">
        <v>201.95</v>
      </c>
      <c r="N45">
        <v>197.18</v>
      </c>
      <c r="O45">
        <v>202.23</v>
      </c>
      <c r="P45">
        <v>210.88</v>
      </c>
      <c r="Q45">
        <v>220.53</v>
      </c>
      <c r="R45">
        <v>228.1</v>
      </c>
      <c r="S45">
        <v>231.68</v>
      </c>
      <c r="T45">
        <v>232.32</v>
      </c>
      <c r="U45">
        <v>223.73</v>
      </c>
      <c r="V45">
        <v>233.51</v>
      </c>
      <c r="W45">
        <v>233.26</v>
      </c>
      <c r="X45">
        <v>236.1</v>
      </c>
      <c r="Y45">
        <v>241.78</v>
      </c>
      <c r="Z45">
        <v>241.84</v>
      </c>
      <c r="AA45">
        <v>240.34</v>
      </c>
      <c r="AB45">
        <v>243.75</v>
      </c>
      <c r="AC45">
        <v>242.57</v>
      </c>
      <c r="AD45">
        <v>250.24</v>
      </c>
      <c r="AE45">
        <v>250.17</v>
      </c>
      <c r="AF45">
        <v>248.95</v>
      </c>
      <c r="AG45">
        <v>254.13</v>
      </c>
      <c r="AH45">
        <v>251.97</v>
      </c>
      <c r="AI45">
        <v>256.66000000000003</v>
      </c>
      <c r="AJ45">
        <v>256.32</v>
      </c>
      <c r="AK45">
        <v>257.39</v>
      </c>
      <c r="AL45">
        <v>263.7</v>
      </c>
      <c r="AM45">
        <v>266.7</v>
      </c>
      <c r="AN45">
        <v>266.94</v>
      </c>
      <c r="AO45">
        <v>256.49</v>
      </c>
      <c r="AP45">
        <v>255.98</v>
      </c>
      <c r="AQ45">
        <v>257.63</v>
      </c>
      <c r="AR45">
        <v>260.13</v>
      </c>
      <c r="AS45">
        <v>261.01</v>
      </c>
      <c r="AT45">
        <v>260.55</v>
      </c>
      <c r="AU45">
        <v>259.68</v>
      </c>
      <c r="AV45">
        <v>262.14999999999998</v>
      </c>
      <c r="AW45">
        <v>260.77</v>
      </c>
      <c r="AX45">
        <v>257.58999999999997</v>
      </c>
      <c r="AY45">
        <v>252.79</v>
      </c>
      <c r="AZ45">
        <v>259.08</v>
      </c>
      <c r="BA45">
        <v>257.58</v>
      </c>
      <c r="BB45">
        <v>254.36</v>
      </c>
      <c r="BC45">
        <v>260.14999999999998</v>
      </c>
      <c r="BD45">
        <v>258.91000000000003</v>
      </c>
      <c r="BE45">
        <v>260.33</v>
      </c>
      <c r="BF45">
        <v>265.79000000000002</v>
      </c>
      <c r="BG45">
        <v>265.20999999999998</v>
      </c>
      <c r="BH45">
        <v>278.19</v>
      </c>
      <c r="BI45">
        <v>283.18</v>
      </c>
      <c r="BJ45">
        <v>289.11</v>
      </c>
      <c r="BK45">
        <v>290.99</v>
      </c>
      <c r="BL45">
        <v>290.10000000000002</v>
      </c>
      <c r="BM45">
        <v>303.88</v>
      </c>
      <c r="BN45">
        <v>304.13</v>
      </c>
      <c r="BO45">
        <v>314.08</v>
      </c>
      <c r="BP45">
        <v>304.33</v>
      </c>
      <c r="BQ45">
        <v>305.2</v>
      </c>
      <c r="BR45">
        <v>305.01</v>
      </c>
      <c r="BS45">
        <v>308.89999999999998</v>
      </c>
      <c r="BT45">
        <v>303.55</v>
      </c>
      <c r="BU45">
        <v>284.44</v>
      </c>
      <c r="BV45">
        <v>291.10000000000002</v>
      </c>
      <c r="BW45">
        <v>280.07</v>
      </c>
      <c r="BX45">
        <v>292.62</v>
      </c>
      <c r="BY45">
        <v>298.77999999999997</v>
      </c>
      <c r="BZ45">
        <v>286.3</v>
      </c>
    </row>
    <row r="46" spans="1:79" x14ac:dyDescent="0.25">
      <c r="A46" t="s">
        <v>95</v>
      </c>
      <c r="B46" s="2">
        <v>43494</v>
      </c>
      <c r="C46" s="2">
        <v>43591</v>
      </c>
      <c r="D46">
        <v>0.1081</v>
      </c>
      <c r="E46">
        <v>7</v>
      </c>
      <c r="F46">
        <v>7</v>
      </c>
      <c r="G46">
        <v>4.717871296471032E-3</v>
      </c>
      <c r="H46">
        <v>19</v>
      </c>
      <c r="I46">
        <v>9.567842989243254E-2</v>
      </c>
      <c r="J46">
        <v>66</v>
      </c>
      <c r="K46">
        <v>0.21220985091526701</v>
      </c>
      <c r="L46">
        <v>100.99</v>
      </c>
      <c r="M46">
        <v>105.98</v>
      </c>
      <c r="N46">
        <v>106.57</v>
      </c>
      <c r="O46">
        <v>106.96</v>
      </c>
      <c r="P46">
        <v>107.03</v>
      </c>
      <c r="Q46">
        <v>106.78</v>
      </c>
      <c r="R46">
        <v>107.82</v>
      </c>
      <c r="S46">
        <v>105.48</v>
      </c>
      <c r="T46">
        <v>105.6</v>
      </c>
      <c r="U46">
        <v>105.62</v>
      </c>
      <c r="V46">
        <v>107.2</v>
      </c>
      <c r="W46">
        <v>107.88</v>
      </c>
      <c r="X46">
        <v>107.14</v>
      </c>
      <c r="Y46">
        <v>108.19</v>
      </c>
      <c r="Z46">
        <v>108.26</v>
      </c>
      <c r="AA46">
        <v>112.87</v>
      </c>
      <c r="AB46">
        <v>112.99</v>
      </c>
      <c r="AC46">
        <v>114.49</v>
      </c>
      <c r="AD46">
        <v>115.76</v>
      </c>
      <c r="AE46">
        <v>116.12</v>
      </c>
      <c r="AF46">
        <v>114.9</v>
      </c>
      <c r="AG46">
        <v>115.49</v>
      </c>
      <c r="AH46">
        <v>115.78</v>
      </c>
      <c r="AI46">
        <v>116.71</v>
      </c>
      <c r="AJ46">
        <v>115.24</v>
      </c>
      <c r="AK46">
        <v>114.5</v>
      </c>
      <c r="AL46">
        <v>114.63</v>
      </c>
      <c r="AM46">
        <v>113.95</v>
      </c>
      <c r="AN46">
        <v>116.93</v>
      </c>
      <c r="AO46">
        <v>116.67</v>
      </c>
      <c r="AP46">
        <v>116.88</v>
      </c>
      <c r="AQ46">
        <v>117.19</v>
      </c>
      <c r="AR46">
        <v>119.62</v>
      </c>
      <c r="AS46">
        <v>119.88</v>
      </c>
      <c r="AT46">
        <v>120.16</v>
      </c>
      <c r="AU46">
        <v>119.93</v>
      </c>
      <c r="AV46">
        <v>123.8</v>
      </c>
      <c r="AW46">
        <v>120.53</v>
      </c>
      <c r="AX46">
        <v>119.4</v>
      </c>
      <c r="AY46">
        <v>120.04</v>
      </c>
      <c r="AZ46">
        <v>118.1</v>
      </c>
      <c r="BA46">
        <v>117.47</v>
      </c>
      <c r="BB46">
        <v>119.41</v>
      </c>
      <c r="BC46">
        <v>122.16</v>
      </c>
      <c r="BD46">
        <v>121.95</v>
      </c>
      <c r="BE46">
        <v>124.07</v>
      </c>
      <c r="BF46">
        <v>123.99</v>
      </c>
      <c r="BG46">
        <v>124.34</v>
      </c>
      <c r="BH46">
        <v>124.72</v>
      </c>
      <c r="BI46">
        <v>122.13</v>
      </c>
      <c r="BJ46">
        <v>123.34</v>
      </c>
      <c r="BK46">
        <v>122.91</v>
      </c>
      <c r="BL46">
        <v>123.43</v>
      </c>
      <c r="BM46">
        <v>122.25</v>
      </c>
      <c r="BN46">
        <v>124.35</v>
      </c>
      <c r="BO46">
        <v>123.72</v>
      </c>
      <c r="BP46">
        <v>124.2</v>
      </c>
      <c r="BQ46">
        <v>123.07</v>
      </c>
      <c r="BR46">
        <v>123.16</v>
      </c>
      <c r="BS46">
        <v>125.64</v>
      </c>
      <c r="BT46">
        <v>125.41</v>
      </c>
      <c r="BU46">
        <v>125.79</v>
      </c>
      <c r="BV46">
        <v>126.05</v>
      </c>
      <c r="BW46">
        <v>127.48</v>
      </c>
      <c r="BX46">
        <v>125.96</v>
      </c>
      <c r="BY46">
        <v>128.16999999999999</v>
      </c>
      <c r="BZ46">
        <v>128.47</v>
      </c>
      <c r="CA46">
        <v>124.61</v>
      </c>
    </row>
    <row r="47" spans="1:79" x14ac:dyDescent="0.25">
      <c r="A47" t="s">
        <v>95</v>
      </c>
      <c r="B47" s="2">
        <v>43402</v>
      </c>
      <c r="C47" s="2">
        <v>43494</v>
      </c>
      <c r="D47">
        <v>0.11210000000000001</v>
      </c>
      <c r="E47">
        <v>2</v>
      </c>
      <c r="F47">
        <v>2</v>
      </c>
      <c r="G47">
        <v>6.5502183406100515E-4</v>
      </c>
      <c r="H47">
        <v>8</v>
      </c>
      <c r="I47">
        <v>5.9497816593886498E-2</v>
      </c>
      <c r="J47">
        <v>60</v>
      </c>
      <c r="K47">
        <v>0.1100436681222709</v>
      </c>
      <c r="L47">
        <v>85.13</v>
      </c>
      <c r="M47">
        <v>91.6</v>
      </c>
      <c r="N47">
        <v>91.54</v>
      </c>
      <c r="O47">
        <v>94.92</v>
      </c>
      <c r="P47">
        <v>93.29</v>
      </c>
      <c r="Q47">
        <v>92.51</v>
      </c>
      <c r="R47">
        <v>95.05</v>
      </c>
      <c r="S47">
        <v>96.51</v>
      </c>
      <c r="T47">
        <v>97.05</v>
      </c>
      <c r="U47">
        <v>95.28</v>
      </c>
      <c r="V47">
        <v>92.29</v>
      </c>
      <c r="W47">
        <v>93.42</v>
      </c>
      <c r="X47">
        <v>92.32</v>
      </c>
      <c r="Y47">
        <v>94.44</v>
      </c>
      <c r="Z47">
        <v>96.9</v>
      </c>
      <c r="AA47">
        <v>92.33</v>
      </c>
      <c r="AB47">
        <v>94.48</v>
      </c>
      <c r="AC47">
        <v>94.74</v>
      </c>
      <c r="AD47">
        <v>94.31</v>
      </c>
      <c r="AE47">
        <v>95.83</v>
      </c>
      <c r="AF47">
        <v>96.33</v>
      </c>
      <c r="AG47">
        <v>98.73</v>
      </c>
      <c r="AH47">
        <v>96.69</v>
      </c>
      <c r="AI47">
        <v>98.56</v>
      </c>
      <c r="AJ47">
        <v>101.15</v>
      </c>
      <c r="AK47">
        <v>95.92</v>
      </c>
      <c r="AL47">
        <v>95.56</v>
      </c>
      <c r="AM47">
        <v>92.19</v>
      </c>
      <c r="AN47">
        <v>92.28</v>
      </c>
      <c r="AO47">
        <v>92.73</v>
      </c>
      <c r="AP47">
        <v>93.54</v>
      </c>
      <c r="AQ47">
        <v>92.68</v>
      </c>
      <c r="AR47">
        <v>89.51</v>
      </c>
      <c r="AS47">
        <v>88.94</v>
      </c>
      <c r="AT47">
        <v>90.02</v>
      </c>
      <c r="AU47">
        <v>86.94</v>
      </c>
      <c r="AV47">
        <v>85.9</v>
      </c>
      <c r="AW47">
        <v>85.67</v>
      </c>
      <c r="AX47">
        <v>81.23</v>
      </c>
      <c r="AY47">
        <v>86.05</v>
      </c>
      <c r="AZ47">
        <v>88.3</v>
      </c>
      <c r="BA47">
        <v>88.63</v>
      </c>
      <c r="BB47">
        <v>89.49</v>
      </c>
      <c r="BC47">
        <v>90.91</v>
      </c>
      <c r="BD47">
        <v>85.81</v>
      </c>
      <c r="BE47">
        <v>91.3</v>
      </c>
      <c r="BF47">
        <v>92.6</v>
      </c>
      <c r="BG47">
        <v>91.13</v>
      </c>
      <c r="BH47">
        <v>93.48</v>
      </c>
      <c r="BI47">
        <v>93.71</v>
      </c>
      <c r="BJ47">
        <v>94.03</v>
      </c>
      <c r="BK47">
        <v>92.43</v>
      </c>
      <c r="BL47">
        <v>92.52</v>
      </c>
      <c r="BM47">
        <v>90.96</v>
      </c>
      <c r="BN47">
        <v>92.92</v>
      </c>
      <c r="BO47">
        <v>95.73</v>
      </c>
      <c r="BP47">
        <v>93.21</v>
      </c>
      <c r="BQ47">
        <v>91.85</v>
      </c>
      <c r="BR47">
        <v>98.29</v>
      </c>
      <c r="BS47">
        <v>101.39</v>
      </c>
      <c r="BT47">
        <v>101.68</v>
      </c>
      <c r="BU47">
        <v>100.99</v>
      </c>
    </row>
    <row r="48" spans="1:79" x14ac:dyDescent="0.25">
      <c r="A48" t="s">
        <v>95</v>
      </c>
      <c r="B48" s="2">
        <v>42397</v>
      </c>
      <c r="C48" s="2">
        <v>42486</v>
      </c>
      <c r="D48">
        <v>0.21640000000000001</v>
      </c>
      <c r="E48">
        <v>3</v>
      </c>
      <c r="F48">
        <v>10</v>
      </c>
      <c r="G48">
        <v>6.1352440662785383E-2</v>
      </c>
      <c r="H48">
        <v>20</v>
      </c>
      <c r="I48">
        <v>1.462904911180779E-2</v>
      </c>
      <c r="J48">
        <v>56</v>
      </c>
      <c r="K48">
        <v>9.1506194954470974E-2</v>
      </c>
      <c r="L48">
        <v>65.45</v>
      </c>
      <c r="M48">
        <v>66.989999999999995</v>
      </c>
      <c r="N48">
        <v>67.12</v>
      </c>
      <c r="O48">
        <v>66.16</v>
      </c>
      <c r="P48">
        <v>66.8</v>
      </c>
      <c r="Q48">
        <v>66.88</v>
      </c>
      <c r="R48">
        <v>65.510000000000005</v>
      </c>
      <c r="S48">
        <v>64.14</v>
      </c>
      <c r="T48">
        <v>63.96</v>
      </c>
      <c r="U48">
        <v>64.13</v>
      </c>
      <c r="V48">
        <v>62.88</v>
      </c>
      <c r="W48">
        <v>63.79</v>
      </c>
      <c r="X48">
        <v>64.739999999999995</v>
      </c>
      <c r="Y48">
        <v>65.569999999999993</v>
      </c>
      <c r="Z48">
        <v>64.849999999999994</v>
      </c>
      <c r="AA48">
        <v>65.69</v>
      </c>
      <c r="AB48">
        <v>66.14</v>
      </c>
      <c r="AC48">
        <v>65.680000000000007</v>
      </c>
      <c r="AD48">
        <v>66.34</v>
      </c>
      <c r="AE48">
        <v>67.45</v>
      </c>
      <c r="AF48">
        <v>67.97</v>
      </c>
      <c r="AG48">
        <v>67.739999999999995</v>
      </c>
      <c r="AH48">
        <v>68.98</v>
      </c>
      <c r="AI48">
        <v>68.42</v>
      </c>
      <c r="AJ48">
        <v>68.7</v>
      </c>
      <c r="AK48">
        <v>68.31</v>
      </c>
      <c r="AL48">
        <v>68.84</v>
      </c>
      <c r="AM48">
        <v>67.73</v>
      </c>
      <c r="AN48">
        <v>68.06</v>
      </c>
      <c r="AO48">
        <v>68.7</v>
      </c>
      <c r="AP48">
        <v>69.22</v>
      </c>
      <c r="AQ48">
        <v>69.56</v>
      </c>
      <c r="AR48">
        <v>69.680000000000007</v>
      </c>
      <c r="AS48">
        <v>70.150000000000006</v>
      </c>
      <c r="AT48">
        <v>70.86</v>
      </c>
      <c r="AU48">
        <v>71.180000000000007</v>
      </c>
      <c r="AV48">
        <v>71.260000000000005</v>
      </c>
      <c r="AW48">
        <v>71.44</v>
      </c>
      <c r="AX48">
        <v>71</v>
      </c>
      <c r="AY48">
        <v>70.8</v>
      </c>
      <c r="AZ48">
        <v>70.86</v>
      </c>
      <c r="BA48">
        <v>72.36</v>
      </c>
      <c r="BB48">
        <v>72.56</v>
      </c>
      <c r="BC48">
        <v>72.81</v>
      </c>
      <c r="BD48">
        <v>73.05</v>
      </c>
      <c r="BE48">
        <v>72.83</v>
      </c>
      <c r="BF48">
        <v>72.37</v>
      </c>
      <c r="BG48">
        <v>72.739999999999995</v>
      </c>
      <c r="BH48">
        <v>72.11</v>
      </c>
      <c r="BI48">
        <v>72.069999999999993</v>
      </c>
      <c r="BJ48">
        <v>72.17</v>
      </c>
      <c r="BK48">
        <v>72.150000000000006</v>
      </c>
      <c r="BL48">
        <v>72.900000000000006</v>
      </c>
      <c r="BM48">
        <v>72.489999999999995</v>
      </c>
      <c r="BN48">
        <v>72.53</v>
      </c>
      <c r="BO48">
        <v>72.75</v>
      </c>
      <c r="BP48">
        <v>73.12</v>
      </c>
      <c r="BQ48">
        <v>72.97</v>
      </c>
      <c r="BR48">
        <v>71.989999999999995</v>
      </c>
      <c r="BS48">
        <v>71.900000000000006</v>
      </c>
      <c r="BT48">
        <v>71.59</v>
      </c>
      <c r="BU48">
        <v>71.84</v>
      </c>
    </row>
    <row r="49" spans="1:82" x14ac:dyDescent="0.25">
      <c r="A49" t="s">
        <v>96</v>
      </c>
      <c r="B49" s="2">
        <v>44532</v>
      </c>
      <c r="C49" s="2">
        <v>44623</v>
      </c>
      <c r="D49">
        <v>0.1227</v>
      </c>
      <c r="E49">
        <v>10</v>
      </c>
      <c r="F49">
        <v>10</v>
      </c>
      <c r="G49">
        <v>0</v>
      </c>
      <c r="H49">
        <v>16</v>
      </c>
      <c r="I49">
        <v>8.6373968178011712E-2</v>
      </c>
      <c r="J49">
        <v>16</v>
      </c>
      <c r="K49">
        <v>8.6373968178011712E-2</v>
      </c>
      <c r="L49">
        <v>71.03</v>
      </c>
      <c r="M49">
        <v>83.59</v>
      </c>
      <c r="N49">
        <v>85.43</v>
      </c>
      <c r="O49">
        <v>91.51</v>
      </c>
      <c r="P49">
        <v>91.29</v>
      </c>
      <c r="Q49">
        <v>90.03</v>
      </c>
      <c r="R49">
        <v>89.02</v>
      </c>
      <c r="S49">
        <v>86.59</v>
      </c>
      <c r="T49">
        <v>85.29</v>
      </c>
      <c r="U49">
        <v>88.37</v>
      </c>
      <c r="V49">
        <v>83.59</v>
      </c>
      <c r="W49">
        <v>84.03</v>
      </c>
      <c r="X49">
        <v>84.17</v>
      </c>
      <c r="Y49">
        <v>86.3</v>
      </c>
      <c r="Z49">
        <v>88.29</v>
      </c>
      <c r="AA49">
        <v>87.68</v>
      </c>
      <c r="AB49">
        <v>90.81</v>
      </c>
      <c r="AC49">
        <v>87.99</v>
      </c>
      <c r="AD49">
        <v>88.54</v>
      </c>
      <c r="AE49">
        <v>87.44</v>
      </c>
      <c r="AF49">
        <v>87.49</v>
      </c>
      <c r="AG49">
        <v>89.43</v>
      </c>
      <c r="AH49">
        <v>88.37</v>
      </c>
      <c r="AI49">
        <v>84.12</v>
      </c>
      <c r="AJ49">
        <v>85.53</v>
      </c>
      <c r="AK49">
        <v>83.11</v>
      </c>
      <c r="AL49">
        <v>82.21</v>
      </c>
      <c r="AM49">
        <v>86.23</v>
      </c>
      <c r="AN49">
        <v>84.94</v>
      </c>
      <c r="AO49">
        <v>78.650000000000006</v>
      </c>
      <c r="AP49">
        <v>83</v>
      </c>
      <c r="AQ49">
        <v>77.67</v>
      </c>
      <c r="AR49">
        <v>76.89</v>
      </c>
      <c r="AS49">
        <v>73.8</v>
      </c>
      <c r="AT49">
        <v>72.55</v>
      </c>
      <c r="AU49">
        <v>72.09</v>
      </c>
      <c r="AV49">
        <v>67.02</v>
      </c>
      <c r="AW49">
        <v>67.66</v>
      </c>
      <c r="AX49">
        <v>64.89</v>
      </c>
      <c r="AY49">
        <v>66.319999999999993</v>
      </c>
      <c r="AZ49">
        <v>71.400000000000006</v>
      </c>
      <c r="BA49">
        <v>72.42</v>
      </c>
      <c r="BB49">
        <v>74.08</v>
      </c>
      <c r="BC49">
        <v>68.63</v>
      </c>
      <c r="BD49">
        <v>71.099999999999994</v>
      </c>
      <c r="BE49">
        <v>71.569999999999993</v>
      </c>
      <c r="BF49">
        <v>76.5</v>
      </c>
      <c r="BG49">
        <v>77.739999999999995</v>
      </c>
      <c r="BH49">
        <v>73.84</v>
      </c>
      <c r="BI49">
        <v>67.989999999999995</v>
      </c>
      <c r="BJ49">
        <v>67.75</v>
      </c>
      <c r="BK49">
        <v>74.17</v>
      </c>
      <c r="BL49">
        <v>72.099999999999994</v>
      </c>
      <c r="BM49">
        <v>67.55</v>
      </c>
      <c r="BN49">
        <v>67.34</v>
      </c>
      <c r="BO49">
        <v>66.7</v>
      </c>
      <c r="BP49">
        <v>64.819999999999993</v>
      </c>
      <c r="BQ49">
        <v>67.790000000000006</v>
      </c>
      <c r="BR49">
        <v>68.75</v>
      </c>
      <c r="BS49">
        <v>68.33</v>
      </c>
      <c r="BT49">
        <v>64.95</v>
      </c>
      <c r="BU49">
        <v>67.67</v>
      </c>
      <c r="BV49">
        <v>65.2</v>
      </c>
    </row>
    <row r="50" spans="1:82" x14ac:dyDescent="0.25">
      <c r="A50" t="s">
        <v>96</v>
      </c>
      <c r="B50" s="2">
        <v>42880</v>
      </c>
      <c r="C50" s="2">
        <v>42971</v>
      </c>
      <c r="D50">
        <v>0.1268</v>
      </c>
      <c r="E50">
        <v>2</v>
      </c>
      <c r="F50">
        <v>3</v>
      </c>
      <c r="G50">
        <v>2.4335031126202781E-2</v>
      </c>
      <c r="H50">
        <v>9</v>
      </c>
      <c r="I50">
        <v>9.6208262591962728E-3</v>
      </c>
      <c r="J50">
        <v>9</v>
      </c>
      <c r="K50">
        <v>9.6208262591962728E-3</v>
      </c>
      <c r="L50">
        <v>16.940000000000001</v>
      </c>
      <c r="M50">
        <v>17.670000000000002</v>
      </c>
      <c r="N50">
        <v>17.37</v>
      </c>
      <c r="O50">
        <v>17.239999999999998</v>
      </c>
      <c r="P50">
        <v>17.78</v>
      </c>
      <c r="Q50">
        <v>17.59</v>
      </c>
      <c r="R50">
        <v>17.53</v>
      </c>
      <c r="S50">
        <v>17.809999999999999</v>
      </c>
      <c r="T50">
        <v>17.72</v>
      </c>
      <c r="U50">
        <v>17.84</v>
      </c>
      <c r="V50">
        <v>17.260000000000002</v>
      </c>
      <c r="W50">
        <v>17.45</v>
      </c>
      <c r="X50">
        <v>17.739999999999998</v>
      </c>
      <c r="Y50">
        <v>17.54</v>
      </c>
      <c r="Z50">
        <v>17.41</v>
      </c>
      <c r="AA50">
        <v>17.329999999999998</v>
      </c>
      <c r="AB50">
        <v>17.45</v>
      </c>
      <c r="AC50">
        <v>17.52</v>
      </c>
      <c r="AD50">
        <v>17.54</v>
      </c>
      <c r="AE50">
        <v>17.57</v>
      </c>
      <c r="AF50">
        <v>17.670000000000002</v>
      </c>
      <c r="AG50">
        <v>17.649999999999999</v>
      </c>
      <c r="AH50">
        <v>16.79</v>
      </c>
      <c r="AI50">
        <v>17.13</v>
      </c>
      <c r="AJ50">
        <v>16.829999999999998</v>
      </c>
      <c r="AK50">
        <v>16.52</v>
      </c>
      <c r="AL50">
        <v>16.09</v>
      </c>
      <c r="AM50">
        <v>16.329999999999998</v>
      </c>
      <c r="AN50">
        <v>16.07</v>
      </c>
      <c r="AO50">
        <v>16.13</v>
      </c>
      <c r="AP50">
        <v>16.12</v>
      </c>
      <c r="AQ50">
        <v>16.059999999999999</v>
      </c>
      <c r="AR50">
        <v>16.37</v>
      </c>
      <c r="AS50">
        <v>16.46</v>
      </c>
      <c r="AT50">
        <v>16.579999999999998</v>
      </c>
      <c r="AU50">
        <v>16.260000000000002</v>
      </c>
      <c r="AV50">
        <v>16.21</v>
      </c>
      <c r="AW50">
        <v>16.48</v>
      </c>
      <c r="AX50">
        <v>16.48</v>
      </c>
      <c r="AY50">
        <v>16.25</v>
      </c>
      <c r="AZ50">
        <v>16.23</v>
      </c>
      <c r="BA50">
        <v>16</v>
      </c>
      <c r="BB50">
        <v>16.05</v>
      </c>
      <c r="BC50">
        <v>15.87</v>
      </c>
      <c r="BD50">
        <v>15.59</v>
      </c>
      <c r="BE50">
        <v>15.56</v>
      </c>
      <c r="BF50">
        <v>15.77</v>
      </c>
      <c r="BG50">
        <v>15.68</v>
      </c>
      <c r="BH50">
        <v>15.5</v>
      </c>
      <c r="BI50">
        <v>15.55</v>
      </c>
      <c r="BJ50">
        <v>15.68</v>
      </c>
      <c r="BK50">
        <v>15.6</v>
      </c>
      <c r="BL50">
        <v>15.5</v>
      </c>
      <c r="BM50">
        <v>15.05</v>
      </c>
      <c r="BN50">
        <v>15.39</v>
      </c>
      <c r="BO50">
        <v>15.55</v>
      </c>
      <c r="BP50">
        <v>15.82</v>
      </c>
      <c r="BQ50">
        <v>15.95</v>
      </c>
      <c r="BR50">
        <v>15.55</v>
      </c>
      <c r="BS50">
        <v>15.65</v>
      </c>
      <c r="BT50">
        <v>15.62</v>
      </c>
      <c r="BU50">
        <v>15.92</v>
      </c>
      <c r="BV50">
        <v>15.89</v>
      </c>
      <c r="BW50">
        <v>15.86</v>
      </c>
    </row>
    <row r="51" spans="1:82" x14ac:dyDescent="0.25">
      <c r="A51" t="s">
        <v>96</v>
      </c>
      <c r="B51" s="2">
        <v>42796</v>
      </c>
      <c r="C51" s="2">
        <v>42880</v>
      </c>
      <c r="D51">
        <v>0.15179999999999999</v>
      </c>
      <c r="E51">
        <v>2</v>
      </c>
      <c r="F51">
        <v>5</v>
      </c>
      <c r="G51">
        <v>1.6159105034182709E-2</v>
      </c>
      <c r="H51">
        <v>6</v>
      </c>
      <c r="I51">
        <v>1.86451211932878E-2</v>
      </c>
      <c r="J51">
        <v>59</v>
      </c>
      <c r="K51">
        <v>5.2827843380982058E-2</v>
      </c>
      <c r="L51">
        <v>15.85</v>
      </c>
      <c r="M51">
        <v>16.09</v>
      </c>
      <c r="N51">
        <v>16.03</v>
      </c>
      <c r="O51">
        <v>15.94</v>
      </c>
      <c r="P51">
        <v>15.84</v>
      </c>
      <c r="Q51">
        <v>15.83</v>
      </c>
      <c r="R51">
        <v>16.39</v>
      </c>
      <c r="S51">
        <v>16.27</v>
      </c>
      <c r="T51">
        <v>16.02</v>
      </c>
      <c r="U51">
        <v>16</v>
      </c>
      <c r="V51">
        <v>16.07</v>
      </c>
      <c r="W51">
        <v>16.12</v>
      </c>
      <c r="X51">
        <v>16.25</v>
      </c>
      <c r="Y51">
        <v>15.7</v>
      </c>
      <c r="Z51">
        <v>15.85</v>
      </c>
      <c r="AA51">
        <v>15.91</v>
      </c>
      <c r="AB51">
        <v>15.9</v>
      </c>
      <c r="AC51">
        <v>15.73</v>
      </c>
      <c r="AD51">
        <v>15.7</v>
      </c>
      <c r="AE51">
        <v>15.74</v>
      </c>
      <c r="AF51">
        <v>15.61</v>
      </c>
      <c r="AG51">
        <v>15.26</v>
      </c>
      <c r="AH51">
        <v>15</v>
      </c>
      <c r="AI51">
        <v>14.96</v>
      </c>
      <c r="AJ51">
        <v>14.99</v>
      </c>
      <c r="AK51">
        <v>15.1</v>
      </c>
      <c r="AL51">
        <v>15.14</v>
      </c>
      <c r="AM51">
        <v>15.08</v>
      </c>
      <c r="AN51">
        <v>14.85</v>
      </c>
      <c r="AO51">
        <v>14.81</v>
      </c>
      <c r="AP51">
        <v>14.68</v>
      </c>
      <c r="AQ51">
        <v>14.83</v>
      </c>
      <c r="AR51">
        <v>14.89</v>
      </c>
      <c r="AS51">
        <v>14.9</v>
      </c>
      <c r="AT51">
        <v>14.94</v>
      </c>
      <c r="AU51">
        <v>14.9</v>
      </c>
      <c r="AV51">
        <v>15.06</v>
      </c>
      <c r="AW51">
        <v>15.49</v>
      </c>
      <c r="AX51">
        <v>14.72</v>
      </c>
      <c r="AY51">
        <v>15.09</v>
      </c>
      <c r="AZ51">
        <v>15.02</v>
      </c>
      <c r="BA51">
        <v>14.99</v>
      </c>
      <c r="BB51">
        <v>14.74</v>
      </c>
      <c r="BC51">
        <v>15.11</v>
      </c>
      <c r="BD51">
        <v>15.08</v>
      </c>
      <c r="BE51">
        <v>15.16</v>
      </c>
      <c r="BF51">
        <v>15.14</v>
      </c>
      <c r="BG51">
        <v>15.54</v>
      </c>
      <c r="BH51">
        <v>15.75</v>
      </c>
      <c r="BI51">
        <v>15.71</v>
      </c>
      <c r="BJ51">
        <v>15.53</v>
      </c>
      <c r="BK51">
        <v>16.11</v>
      </c>
      <c r="BL51">
        <v>16.25</v>
      </c>
      <c r="BM51">
        <v>15.26</v>
      </c>
      <c r="BN51">
        <v>15.51</v>
      </c>
      <c r="BO51">
        <v>16.010000000000002</v>
      </c>
      <c r="BP51">
        <v>16.190000000000001</v>
      </c>
      <c r="BQ51">
        <v>16.36</v>
      </c>
      <c r="BR51">
        <v>16.78</v>
      </c>
      <c r="BS51">
        <v>16.940000000000001</v>
      </c>
    </row>
    <row r="52" spans="1:82" x14ac:dyDescent="0.25">
      <c r="A52" t="s">
        <v>96</v>
      </c>
      <c r="B52" s="2">
        <v>42691</v>
      </c>
      <c r="C52" s="2">
        <v>42796</v>
      </c>
      <c r="D52">
        <v>0.68069999999999997</v>
      </c>
      <c r="E52">
        <v>2</v>
      </c>
      <c r="F52">
        <v>2</v>
      </c>
      <c r="G52">
        <v>3.3783783783784258E-3</v>
      </c>
      <c r="H52">
        <v>3</v>
      </c>
      <c r="I52">
        <v>6.7567567567566129E-4</v>
      </c>
      <c r="J52">
        <v>64</v>
      </c>
      <c r="K52">
        <v>0.1</v>
      </c>
      <c r="L52">
        <v>13.36</v>
      </c>
      <c r="M52">
        <v>14.8</v>
      </c>
      <c r="N52">
        <v>14.75</v>
      </c>
      <c r="O52">
        <v>14.81</v>
      </c>
      <c r="P52">
        <v>14.69</v>
      </c>
      <c r="Q52">
        <v>14.66</v>
      </c>
      <c r="R52">
        <v>14.48</v>
      </c>
      <c r="S52">
        <v>14.38</v>
      </c>
      <c r="T52">
        <v>14.34</v>
      </c>
      <c r="U52">
        <v>13.98</v>
      </c>
      <c r="V52">
        <v>14.02</v>
      </c>
      <c r="W52">
        <v>14.03</v>
      </c>
      <c r="X52">
        <v>14.06</v>
      </c>
      <c r="Y52">
        <v>14.37</v>
      </c>
      <c r="Z52">
        <v>14.25</v>
      </c>
      <c r="AA52">
        <v>14.35</v>
      </c>
      <c r="AB52">
        <v>14.17</v>
      </c>
      <c r="AC52">
        <v>14.31</v>
      </c>
      <c r="AD52">
        <v>14.26</v>
      </c>
      <c r="AE52">
        <v>14.49</v>
      </c>
      <c r="AF52">
        <v>14.32</v>
      </c>
      <c r="AG52">
        <v>14.2</v>
      </c>
      <c r="AH52">
        <v>14.34</v>
      </c>
      <c r="AI52">
        <v>14.38</v>
      </c>
      <c r="AJ52">
        <v>14.29</v>
      </c>
      <c r="AK52">
        <v>14.32</v>
      </c>
      <c r="AL52">
        <v>14.34</v>
      </c>
      <c r="AM52">
        <v>14.14</v>
      </c>
      <c r="AN52">
        <v>14.11</v>
      </c>
      <c r="AO52">
        <v>13.87</v>
      </c>
      <c r="AP52">
        <v>14.05</v>
      </c>
      <c r="AQ52">
        <v>14.24</v>
      </c>
      <c r="AR52">
        <v>14.04</v>
      </c>
      <c r="AS52">
        <v>14.18</v>
      </c>
      <c r="AT52">
        <v>14.37</v>
      </c>
      <c r="AU52">
        <v>14.56</v>
      </c>
      <c r="AV52">
        <v>14.54</v>
      </c>
      <c r="AW52">
        <v>14.42</v>
      </c>
      <c r="AX52">
        <v>14.47</v>
      </c>
      <c r="AY52">
        <v>14.22</v>
      </c>
      <c r="AZ52">
        <v>14.21</v>
      </c>
      <c r="BA52">
        <v>14.1</v>
      </c>
      <c r="BB52">
        <v>14.11</v>
      </c>
      <c r="BC52">
        <v>13.95</v>
      </c>
      <c r="BD52">
        <v>14.51</v>
      </c>
      <c r="BE52">
        <v>15.26</v>
      </c>
      <c r="BF52">
        <v>15.12</v>
      </c>
      <c r="BG52">
        <v>15.09</v>
      </c>
      <c r="BH52">
        <v>14.91</v>
      </c>
      <c r="BI52">
        <v>14.87</v>
      </c>
      <c r="BJ52">
        <v>15.33</v>
      </c>
      <c r="BK52">
        <v>15.39</v>
      </c>
      <c r="BL52">
        <v>15.72</v>
      </c>
      <c r="BM52">
        <v>15.76</v>
      </c>
      <c r="BN52">
        <v>15.72</v>
      </c>
      <c r="BO52">
        <v>15.675000000000001</v>
      </c>
      <c r="BP52">
        <v>15.66</v>
      </c>
      <c r="BQ52">
        <v>15.48</v>
      </c>
      <c r="BR52">
        <v>15.68</v>
      </c>
      <c r="BS52">
        <v>15.58</v>
      </c>
      <c r="BT52">
        <v>15.81</v>
      </c>
      <c r="BU52">
        <v>15.79</v>
      </c>
      <c r="BV52">
        <v>15.81</v>
      </c>
      <c r="BW52">
        <v>16.21</v>
      </c>
      <c r="BX52">
        <v>16.28</v>
      </c>
      <c r="BY52">
        <v>16.010000000000002</v>
      </c>
      <c r="BZ52">
        <v>16.010000000000002</v>
      </c>
      <c r="CA52">
        <v>16.02</v>
      </c>
      <c r="CB52">
        <v>15.6</v>
      </c>
      <c r="CC52">
        <v>15.93</v>
      </c>
      <c r="CD52">
        <v>15.85</v>
      </c>
    </row>
    <row r="53" spans="1:82" x14ac:dyDescent="0.25">
      <c r="A53" t="s">
        <v>97</v>
      </c>
      <c r="B53" s="2">
        <v>44774</v>
      </c>
      <c r="C53" s="2">
        <v>44861</v>
      </c>
      <c r="D53">
        <v>0.1062</v>
      </c>
      <c r="E53">
        <v>15</v>
      </c>
      <c r="F53">
        <v>15</v>
      </c>
      <c r="G53">
        <v>2.784149331645978E-2</v>
      </c>
      <c r="H53">
        <v>18</v>
      </c>
      <c r="I53">
        <v>1.7222969231985921E-2</v>
      </c>
      <c r="J53">
        <v>18</v>
      </c>
      <c r="K53">
        <v>1.7222969231985921E-2</v>
      </c>
      <c r="L53">
        <v>462.3</v>
      </c>
      <c r="M53">
        <v>505.72</v>
      </c>
      <c r="N53">
        <v>526.12</v>
      </c>
      <c r="O53">
        <v>530.96</v>
      </c>
      <c r="P53">
        <v>532.33000000000004</v>
      </c>
      <c r="Q53">
        <v>535.52</v>
      </c>
      <c r="R53">
        <v>511.06</v>
      </c>
      <c r="S53">
        <v>532.01</v>
      </c>
      <c r="T53">
        <v>517.97</v>
      </c>
      <c r="U53">
        <v>527.75</v>
      </c>
      <c r="V53">
        <v>536.88</v>
      </c>
      <c r="W53">
        <v>531.41</v>
      </c>
      <c r="X53">
        <v>520.5</v>
      </c>
      <c r="Y53">
        <v>527.24</v>
      </c>
      <c r="Z53">
        <v>511.65</v>
      </c>
      <c r="AA53">
        <v>491.64</v>
      </c>
      <c r="AB53">
        <v>497.51</v>
      </c>
      <c r="AC53">
        <v>497.11</v>
      </c>
      <c r="AD53">
        <v>514.42999999999995</v>
      </c>
      <c r="AE53">
        <v>476.62</v>
      </c>
      <c r="AF53">
        <v>461.76</v>
      </c>
      <c r="AG53">
        <v>463.17</v>
      </c>
      <c r="AH53">
        <v>453.18</v>
      </c>
      <c r="AI53">
        <v>425.47</v>
      </c>
      <c r="AJ53">
        <v>424.42</v>
      </c>
      <c r="AK53">
        <v>418.89</v>
      </c>
      <c r="AL53">
        <v>427.19</v>
      </c>
      <c r="AM53">
        <v>438.78</v>
      </c>
      <c r="AN53">
        <v>447.2</v>
      </c>
      <c r="AO53">
        <v>446.92</v>
      </c>
      <c r="AP53">
        <v>422.33</v>
      </c>
      <c r="AQ53">
        <v>429.71</v>
      </c>
      <c r="AR53">
        <v>418.88</v>
      </c>
      <c r="AS53">
        <v>417.96</v>
      </c>
      <c r="AT53">
        <v>417.66</v>
      </c>
      <c r="AU53">
        <v>410.84</v>
      </c>
      <c r="AV53">
        <v>403.86</v>
      </c>
      <c r="AW53">
        <v>381.71</v>
      </c>
      <c r="AX53">
        <v>371.24</v>
      </c>
      <c r="AY53">
        <v>367.35</v>
      </c>
      <c r="AZ53">
        <v>372.66</v>
      </c>
      <c r="BA53">
        <v>379.33</v>
      </c>
      <c r="BB53">
        <v>365.4</v>
      </c>
      <c r="BC53">
        <v>363.4</v>
      </c>
      <c r="BD53">
        <v>377</v>
      </c>
      <c r="BE53">
        <v>394.01</v>
      </c>
      <c r="BF53">
        <v>399.84</v>
      </c>
      <c r="BG53">
        <v>395.35</v>
      </c>
      <c r="BH53">
        <v>362.6</v>
      </c>
      <c r="BI53">
        <v>344.34</v>
      </c>
      <c r="BJ53">
        <v>328.01</v>
      </c>
      <c r="BK53">
        <v>322.98</v>
      </c>
      <c r="BL53">
        <v>331.96</v>
      </c>
      <c r="BM53">
        <v>309.2</v>
      </c>
      <c r="BN53">
        <v>316.17</v>
      </c>
      <c r="BO53">
        <v>315.60000000000002</v>
      </c>
      <c r="BP53">
        <v>314.83</v>
      </c>
      <c r="BQ53">
        <v>317.44</v>
      </c>
      <c r="BR53">
        <v>332.83</v>
      </c>
      <c r="BS53">
        <v>330.99</v>
      </c>
      <c r="BT53">
        <v>342.16</v>
      </c>
      <c r="BU53">
        <v>333.33</v>
      </c>
      <c r="BV53">
        <v>329.48</v>
      </c>
    </row>
    <row r="54" spans="1:82" x14ac:dyDescent="0.25">
      <c r="A54" t="s">
        <v>98</v>
      </c>
      <c r="B54" s="2">
        <v>42773</v>
      </c>
      <c r="C54" s="2">
        <v>42864</v>
      </c>
      <c r="D54">
        <v>0.15890000000000001</v>
      </c>
      <c r="E54">
        <v>2</v>
      </c>
      <c r="F54">
        <v>4</v>
      </c>
      <c r="G54">
        <v>4.2547425474254753E-2</v>
      </c>
      <c r="H54">
        <v>18</v>
      </c>
      <c r="I54">
        <v>1.626016260162663E-3</v>
      </c>
      <c r="J54">
        <v>55</v>
      </c>
      <c r="K54">
        <v>3.9972899728997327E-2</v>
      </c>
      <c r="L54">
        <v>34.81</v>
      </c>
      <c r="M54">
        <v>36.9</v>
      </c>
      <c r="N54">
        <v>35.465000000000003</v>
      </c>
      <c r="O54">
        <v>35.450000000000003</v>
      </c>
      <c r="P54">
        <v>35.33</v>
      </c>
      <c r="Q54">
        <v>35.39</v>
      </c>
      <c r="R54">
        <v>35.950000000000003</v>
      </c>
      <c r="S54">
        <v>35.854999999999997</v>
      </c>
      <c r="T54">
        <v>35.840000000000003</v>
      </c>
      <c r="U54">
        <v>36.24</v>
      </c>
      <c r="V54">
        <v>36.520000000000003</v>
      </c>
      <c r="W54">
        <v>36.354999999999997</v>
      </c>
      <c r="X54">
        <v>36.414999999999999</v>
      </c>
      <c r="Y54">
        <v>36.564999999999998</v>
      </c>
      <c r="Z54">
        <v>36.26</v>
      </c>
      <c r="AA54">
        <v>36.82</v>
      </c>
      <c r="AB54">
        <v>36.505000000000003</v>
      </c>
      <c r="AC54">
        <v>36.65</v>
      </c>
      <c r="AD54">
        <v>36.96</v>
      </c>
      <c r="AE54">
        <v>36.92</v>
      </c>
      <c r="AF54">
        <v>36.765000000000001</v>
      </c>
      <c r="AG54">
        <v>36.74</v>
      </c>
      <c r="AH54">
        <v>36.975000000000001</v>
      </c>
      <c r="AI54">
        <v>37.25</v>
      </c>
      <c r="AJ54">
        <v>36.994999999999997</v>
      </c>
      <c r="AK54">
        <v>37.26</v>
      </c>
      <c r="AL54">
        <v>37.06</v>
      </c>
      <c r="AM54">
        <v>37.14</v>
      </c>
      <c r="AN54">
        <v>37.174999999999997</v>
      </c>
      <c r="AO54">
        <v>36.17</v>
      </c>
      <c r="AP54">
        <v>36.75</v>
      </c>
      <c r="AQ54">
        <v>36.375</v>
      </c>
      <c r="AR54">
        <v>36.575000000000003</v>
      </c>
      <c r="AS54">
        <v>36.409999999999997</v>
      </c>
      <c r="AT54">
        <v>36.75</v>
      </c>
      <c r="AU54">
        <v>36.840000000000003</v>
      </c>
      <c r="AV54">
        <v>36.94</v>
      </c>
      <c r="AW54">
        <v>36.89</v>
      </c>
      <c r="AX54">
        <v>36.604999999999997</v>
      </c>
      <c r="AY54">
        <v>36.725000000000001</v>
      </c>
      <c r="AZ54">
        <v>36.51</v>
      </c>
      <c r="BA54">
        <v>36.76</v>
      </c>
      <c r="BB54">
        <v>37.03</v>
      </c>
      <c r="BC54">
        <v>36.704999999999998</v>
      </c>
      <c r="BD54">
        <v>36.33</v>
      </c>
      <c r="BE54">
        <v>36.075000000000003</v>
      </c>
      <c r="BF54">
        <v>36.119999999999997</v>
      </c>
      <c r="BG54">
        <v>36.51</v>
      </c>
      <c r="BH54">
        <v>37.064999999999998</v>
      </c>
      <c r="BI54">
        <v>37.43</v>
      </c>
      <c r="BJ54">
        <v>37.814999999999998</v>
      </c>
      <c r="BK54">
        <v>37.215000000000003</v>
      </c>
      <c r="BL54">
        <v>37.975000000000001</v>
      </c>
      <c r="BM54">
        <v>38.365000000000002</v>
      </c>
      <c r="BN54">
        <v>38.075000000000003</v>
      </c>
      <c r="BO54">
        <v>38.375</v>
      </c>
      <c r="BP54">
        <v>37.79</v>
      </c>
      <c r="BQ54">
        <v>38.08</v>
      </c>
      <c r="BR54">
        <v>37.844999999999999</v>
      </c>
      <c r="BS54">
        <v>37.625</v>
      </c>
      <c r="BT54">
        <v>37.505000000000003</v>
      </c>
      <c r="BU54">
        <v>37.585000000000001</v>
      </c>
      <c r="BV54">
        <v>37.729999999999997</v>
      </c>
      <c r="BW54">
        <v>38.225000000000001</v>
      </c>
    </row>
    <row r="55" spans="1:82" x14ac:dyDescent="0.25">
      <c r="A55" t="s">
        <v>98</v>
      </c>
      <c r="B55" s="2">
        <v>42590</v>
      </c>
      <c r="C55" s="2">
        <v>42681</v>
      </c>
      <c r="D55">
        <v>0.11700000000000001</v>
      </c>
      <c r="E55">
        <v>2</v>
      </c>
      <c r="F55">
        <v>2</v>
      </c>
      <c r="G55">
        <v>4.6181758205509011E-3</v>
      </c>
      <c r="H55">
        <v>18</v>
      </c>
      <c r="I55">
        <v>3.5790862609269253E-2</v>
      </c>
      <c r="J55">
        <v>18</v>
      </c>
      <c r="K55">
        <v>3.5790862609269253E-2</v>
      </c>
      <c r="L55">
        <v>28.315000000000001</v>
      </c>
      <c r="M55">
        <v>30.315000000000001</v>
      </c>
      <c r="N55">
        <v>30.175000000000001</v>
      </c>
      <c r="O55">
        <v>30.385000000000002</v>
      </c>
      <c r="P55">
        <v>30.254999999999999</v>
      </c>
      <c r="Q55">
        <v>30.605</v>
      </c>
      <c r="R55">
        <v>30.414999999999999</v>
      </c>
      <c r="S55">
        <v>30.475000000000001</v>
      </c>
      <c r="T55">
        <v>30.614999999999998</v>
      </c>
      <c r="U55">
        <v>30.65</v>
      </c>
      <c r="V55">
        <v>30.635000000000002</v>
      </c>
      <c r="W55">
        <v>30.7</v>
      </c>
      <c r="X55">
        <v>30.51</v>
      </c>
      <c r="Y55">
        <v>30.565000000000001</v>
      </c>
      <c r="Z55">
        <v>30.79</v>
      </c>
      <c r="AA55">
        <v>30.8</v>
      </c>
      <c r="AB55">
        <v>30.715</v>
      </c>
      <c r="AC55">
        <v>30.954999999999998</v>
      </c>
      <c r="AD55">
        <v>31.4</v>
      </c>
      <c r="AE55">
        <v>31.344999999999999</v>
      </c>
      <c r="AF55">
        <v>31.135000000000002</v>
      </c>
      <c r="AG55">
        <v>30.39</v>
      </c>
      <c r="AH55">
        <v>30.33</v>
      </c>
      <c r="AI55">
        <v>29.26</v>
      </c>
      <c r="AJ55">
        <v>29.93</v>
      </c>
      <c r="AK55">
        <v>29.565000000000001</v>
      </c>
      <c r="AL55">
        <v>29.704999999999998</v>
      </c>
      <c r="AM55">
        <v>30.22</v>
      </c>
      <c r="AN55">
        <v>30.155000000000001</v>
      </c>
      <c r="AO55">
        <v>30.295000000000002</v>
      </c>
      <c r="AP55">
        <v>30.1</v>
      </c>
      <c r="AQ55">
        <v>30.56</v>
      </c>
      <c r="AR55">
        <v>30.59</v>
      </c>
      <c r="AS55">
        <v>30.32</v>
      </c>
      <c r="AT55">
        <v>30.234999999999999</v>
      </c>
      <c r="AU55">
        <v>30.66</v>
      </c>
      <c r="AV55">
        <v>30.824999999999999</v>
      </c>
      <c r="AW55">
        <v>30.984999999999999</v>
      </c>
      <c r="AX55">
        <v>31.07</v>
      </c>
      <c r="AY55">
        <v>30.91</v>
      </c>
      <c r="AZ55">
        <v>30.66</v>
      </c>
      <c r="BA55">
        <v>31.06</v>
      </c>
      <c r="BB55">
        <v>31.29</v>
      </c>
      <c r="BC55">
        <v>31.03</v>
      </c>
      <c r="BD55">
        <v>30.655000000000001</v>
      </c>
      <c r="BE55">
        <v>29.844999999999999</v>
      </c>
      <c r="BF55">
        <v>29.5</v>
      </c>
      <c r="BG55">
        <v>29.204999999999998</v>
      </c>
      <c r="BH55">
        <v>29.5</v>
      </c>
      <c r="BI55">
        <v>29.35</v>
      </c>
      <c r="BJ55">
        <v>29.43</v>
      </c>
      <c r="BK55">
        <v>30.004999999999999</v>
      </c>
      <c r="BL55">
        <v>29.855</v>
      </c>
      <c r="BM55">
        <v>29.75</v>
      </c>
      <c r="BN55">
        <v>30.32</v>
      </c>
      <c r="BO55">
        <v>30.454999999999998</v>
      </c>
      <c r="BP55">
        <v>30.274999999999999</v>
      </c>
      <c r="BQ55">
        <v>30.18</v>
      </c>
      <c r="BR55">
        <v>30.15</v>
      </c>
      <c r="BS55">
        <v>30.274999999999999</v>
      </c>
      <c r="BT55">
        <v>30.09</v>
      </c>
      <c r="BU55">
        <v>29.93</v>
      </c>
      <c r="BV55">
        <v>29.815000000000001</v>
      </c>
      <c r="BW55">
        <v>30.11</v>
      </c>
      <c r="BX55">
        <v>31.114999999999998</v>
      </c>
    </row>
    <row r="56" spans="1:82" x14ac:dyDescent="0.25">
      <c r="A56" t="s">
        <v>99</v>
      </c>
      <c r="B56" s="2">
        <v>44782</v>
      </c>
      <c r="C56" s="2">
        <v>44873</v>
      </c>
      <c r="D56">
        <v>0.24460000000000001</v>
      </c>
      <c r="E56">
        <v>17</v>
      </c>
      <c r="F56">
        <v>17</v>
      </c>
      <c r="G56">
        <v>4.6793760831889634E-3</v>
      </c>
      <c r="H56">
        <v>20</v>
      </c>
      <c r="I56">
        <v>3.5875216637781628E-2</v>
      </c>
      <c r="J56">
        <v>64</v>
      </c>
      <c r="K56">
        <v>5.9272097053726068E-2</v>
      </c>
      <c r="L56">
        <v>55.67</v>
      </c>
      <c r="M56">
        <v>57.7</v>
      </c>
      <c r="N56">
        <v>58.05</v>
      </c>
      <c r="O56">
        <v>64.95</v>
      </c>
      <c r="P56">
        <v>63.23</v>
      </c>
      <c r="Q56">
        <v>63.96</v>
      </c>
      <c r="R56">
        <v>61.47</v>
      </c>
      <c r="S56">
        <v>64.150000000000006</v>
      </c>
      <c r="T56">
        <v>61.2</v>
      </c>
      <c r="U56">
        <v>59.04</v>
      </c>
      <c r="V56">
        <v>59.86</v>
      </c>
      <c r="W56">
        <v>60.4</v>
      </c>
      <c r="X56">
        <v>64.5</v>
      </c>
      <c r="Y56">
        <v>60.65</v>
      </c>
      <c r="Z56">
        <v>59.04</v>
      </c>
      <c r="AA56">
        <v>61.11</v>
      </c>
      <c r="AB56">
        <v>59.82</v>
      </c>
      <c r="AC56">
        <v>57.43</v>
      </c>
      <c r="AD56">
        <v>57.88</v>
      </c>
      <c r="AE56">
        <v>58.9</v>
      </c>
      <c r="AF56">
        <v>59.77</v>
      </c>
      <c r="AG56">
        <v>60.22</v>
      </c>
      <c r="AH56">
        <v>60.18</v>
      </c>
      <c r="AI56">
        <v>60.34</v>
      </c>
      <c r="AJ56">
        <v>56.88</v>
      </c>
      <c r="AK56">
        <v>58.32</v>
      </c>
      <c r="AL56">
        <v>58.49</v>
      </c>
      <c r="AM56">
        <v>57.61</v>
      </c>
      <c r="AN56">
        <v>57.91</v>
      </c>
      <c r="AO56">
        <v>56.82</v>
      </c>
      <c r="AP56">
        <v>56.29</v>
      </c>
      <c r="AQ56">
        <v>54.86</v>
      </c>
      <c r="AR56">
        <v>53.25</v>
      </c>
      <c r="AS56">
        <v>52.8</v>
      </c>
      <c r="AT56">
        <v>52.88</v>
      </c>
      <c r="AU56">
        <v>52.45</v>
      </c>
      <c r="AV56">
        <v>50.13</v>
      </c>
      <c r="AW56">
        <v>48.35</v>
      </c>
      <c r="AX56">
        <v>49.83</v>
      </c>
      <c r="AY56">
        <v>52.07</v>
      </c>
      <c r="AZ56">
        <v>53.02</v>
      </c>
      <c r="BA56">
        <v>53.53</v>
      </c>
      <c r="BB56">
        <v>50.74</v>
      </c>
      <c r="BC56">
        <v>49.28</v>
      </c>
      <c r="BD56">
        <v>50.02</v>
      </c>
      <c r="BE56">
        <v>49.92</v>
      </c>
      <c r="BF56">
        <v>50.49</v>
      </c>
      <c r="BG56">
        <v>48.04</v>
      </c>
      <c r="BH56">
        <v>49.71</v>
      </c>
      <c r="BI56">
        <v>52.38</v>
      </c>
      <c r="BJ56">
        <v>52.64</v>
      </c>
      <c r="BK56">
        <v>53.28</v>
      </c>
      <c r="BL56">
        <v>55.28</v>
      </c>
      <c r="BM56">
        <v>58.76</v>
      </c>
      <c r="BN56">
        <v>58.42</v>
      </c>
      <c r="BO56">
        <v>57.14</v>
      </c>
      <c r="BP56">
        <v>55.67</v>
      </c>
      <c r="BQ56">
        <v>57.25</v>
      </c>
      <c r="BR56">
        <v>56.7</v>
      </c>
      <c r="BS56">
        <v>57.01</v>
      </c>
      <c r="BT56">
        <v>56.37</v>
      </c>
      <c r="BU56">
        <v>52.69</v>
      </c>
      <c r="BV56">
        <v>54.17</v>
      </c>
      <c r="BW56">
        <v>56.27</v>
      </c>
      <c r="BX56">
        <v>61.12</v>
      </c>
    </row>
    <row r="57" spans="1:82" x14ac:dyDescent="0.25">
      <c r="A57" t="s">
        <v>99</v>
      </c>
      <c r="B57" s="2">
        <v>44600</v>
      </c>
      <c r="C57" s="2">
        <v>44691</v>
      </c>
      <c r="D57">
        <v>0.66670000000000007</v>
      </c>
      <c r="E57">
        <v>3</v>
      </c>
      <c r="F57">
        <v>10</v>
      </c>
      <c r="G57">
        <v>0.15877192982456129</v>
      </c>
      <c r="H57">
        <v>16</v>
      </c>
      <c r="I57">
        <v>9.6140350877192929E-2</v>
      </c>
      <c r="J57">
        <v>32</v>
      </c>
      <c r="K57">
        <v>0.38491228070175437</v>
      </c>
      <c r="L57">
        <v>56.05</v>
      </c>
      <c r="M57">
        <v>57</v>
      </c>
      <c r="N57">
        <v>57.79</v>
      </c>
      <c r="O57">
        <v>53.48</v>
      </c>
      <c r="P57">
        <v>54.47</v>
      </c>
      <c r="Q57">
        <v>55.17</v>
      </c>
      <c r="R57">
        <v>52.93</v>
      </c>
      <c r="S57">
        <v>48.95</v>
      </c>
      <c r="T57">
        <v>49.71</v>
      </c>
      <c r="U57">
        <v>49.33</v>
      </c>
      <c r="V57">
        <v>47.95</v>
      </c>
      <c r="W57">
        <v>54.8</v>
      </c>
      <c r="X57">
        <v>57.03</v>
      </c>
      <c r="Y57">
        <v>60.78</v>
      </c>
      <c r="Z57">
        <v>58.22</v>
      </c>
      <c r="AA57">
        <v>59.6</v>
      </c>
      <c r="AB57">
        <v>62.48</v>
      </c>
      <c r="AC57">
        <v>60.69</v>
      </c>
      <c r="AD57">
        <v>55.79</v>
      </c>
      <c r="AE57">
        <v>56.44</v>
      </c>
      <c r="AF57">
        <v>58.15</v>
      </c>
      <c r="AG57">
        <v>58.88</v>
      </c>
      <c r="AH57">
        <v>58.46</v>
      </c>
      <c r="AI57">
        <v>58.41</v>
      </c>
      <c r="AJ57">
        <v>65.790000000000006</v>
      </c>
      <c r="AK57">
        <v>70.260000000000005</v>
      </c>
      <c r="AL57">
        <v>71.91</v>
      </c>
      <c r="AM57">
        <v>76.78</v>
      </c>
      <c r="AN57">
        <v>72.47</v>
      </c>
      <c r="AO57">
        <v>73.88</v>
      </c>
      <c r="AP57">
        <v>70.09</v>
      </c>
      <c r="AQ57">
        <v>76.22</v>
      </c>
      <c r="AR57">
        <v>78.94</v>
      </c>
      <c r="AS57">
        <v>73.900000000000006</v>
      </c>
      <c r="AT57">
        <v>74.63</v>
      </c>
      <c r="AU57">
        <v>67.02</v>
      </c>
      <c r="AV57">
        <v>62.42</v>
      </c>
      <c r="AW57">
        <v>60.74</v>
      </c>
      <c r="AX57">
        <v>62.29</v>
      </c>
      <c r="AY57">
        <v>58.4</v>
      </c>
      <c r="AZ57">
        <v>56.9</v>
      </c>
      <c r="BA57">
        <v>56.19</v>
      </c>
      <c r="BB57">
        <v>54.75</v>
      </c>
      <c r="BC57">
        <v>54.04</v>
      </c>
      <c r="BD57">
        <v>53.29</v>
      </c>
      <c r="BE57">
        <v>54.83</v>
      </c>
      <c r="BF57">
        <v>52.1</v>
      </c>
      <c r="BG57">
        <v>52.65</v>
      </c>
      <c r="BH57">
        <v>52.89</v>
      </c>
      <c r="BI57">
        <v>53.19</v>
      </c>
      <c r="BJ57">
        <v>52.04</v>
      </c>
      <c r="BK57">
        <v>50.74</v>
      </c>
      <c r="BL57">
        <v>52.72</v>
      </c>
      <c r="BM57">
        <v>49.5</v>
      </c>
      <c r="BN57">
        <v>51.64</v>
      </c>
      <c r="BO57">
        <v>54.06</v>
      </c>
      <c r="BP57">
        <v>52.29</v>
      </c>
      <c r="BQ57">
        <v>53.77</v>
      </c>
      <c r="BR57">
        <v>54.18</v>
      </c>
      <c r="BS57">
        <v>56.51</v>
      </c>
      <c r="BT57">
        <v>54.93</v>
      </c>
      <c r="BU57">
        <v>56.37</v>
      </c>
      <c r="BV57">
        <v>52.28</v>
      </c>
      <c r="BW57">
        <v>52.73</v>
      </c>
    </row>
    <row r="58" spans="1:82" x14ac:dyDescent="0.25">
      <c r="A58" t="s">
        <v>100</v>
      </c>
      <c r="B58" s="2">
        <v>44865</v>
      </c>
      <c r="C58" s="2">
        <v>44963</v>
      </c>
      <c r="D58">
        <v>0.1027</v>
      </c>
      <c r="E58">
        <v>2</v>
      </c>
      <c r="F58">
        <v>3</v>
      </c>
      <c r="G58">
        <v>4.1302235179786269E-2</v>
      </c>
      <c r="H58">
        <v>9</v>
      </c>
      <c r="I58">
        <v>0.21558147068351141</v>
      </c>
      <c r="J58">
        <v>64</v>
      </c>
      <c r="K58">
        <v>0.33009394233884032</v>
      </c>
      <c r="L58">
        <v>61.43</v>
      </c>
      <c r="M58">
        <v>61.74</v>
      </c>
      <c r="N58">
        <v>60.11</v>
      </c>
      <c r="O58">
        <v>59.19</v>
      </c>
      <c r="P58">
        <v>63.19</v>
      </c>
      <c r="Q58">
        <v>65.47</v>
      </c>
      <c r="R58">
        <v>67.09</v>
      </c>
      <c r="S58">
        <v>63.83</v>
      </c>
      <c r="T58">
        <v>72.790000000000006</v>
      </c>
      <c r="U58">
        <v>75.05</v>
      </c>
      <c r="V58">
        <v>72.83</v>
      </c>
      <c r="W58">
        <v>74.3</v>
      </c>
      <c r="X58">
        <v>70.290000000000006</v>
      </c>
      <c r="Y58">
        <v>71.11</v>
      </c>
      <c r="Z58">
        <v>72.459999999999994</v>
      </c>
      <c r="AA58">
        <v>71.150000000000006</v>
      </c>
      <c r="AB58">
        <v>73.739999999999995</v>
      </c>
      <c r="AC58">
        <v>74</v>
      </c>
      <c r="AD58">
        <v>73.400000000000006</v>
      </c>
      <c r="AE58">
        <v>69.959999999999994</v>
      </c>
      <c r="AF58">
        <v>70.72</v>
      </c>
      <c r="AG58">
        <v>75.2</v>
      </c>
      <c r="AH58">
        <v>73.989999999999995</v>
      </c>
      <c r="AI58">
        <v>73.040000000000006</v>
      </c>
      <c r="AJ58">
        <v>71.569999999999993</v>
      </c>
      <c r="AK58">
        <v>69.739999999999995</v>
      </c>
      <c r="AL58">
        <v>70.14</v>
      </c>
      <c r="AM58">
        <v>72.16</v>
      </c>
      <c r="AN58">
        <v>70.53</v>
      </c>
      <c r="AO58">
        <v>70.989999999999995</v>
      </c>
      <c r="AP58">
        <v>71.56</v>
      </c>
      <c r="AQ58">
        <v>67.59</v>
      </c>
      <c r="AR58">
        <v>64.260000000000005</v>
      </c>
      <c r="AS58">
        <v>65.38</v>
      </c>
      <c r="AT58">
        <v>64.150000000000006</v>
      </c>
      <c r="AU58">
        <v>64.03</v>
      </c>
      <c r="AV58">
        <v>65.040000000000006</v>
      </c>
      <c r="AW58">
        <v>62.12</v>
      </c>
      <c r="AX58">
        <v>62.39</v>
      </c>
      <c r="AY58">
        <v>61.36</v>
      </c>
      <c r="AZ58">
        <v>60.28</v>
      </c>
      <c r="BA58">
        <v>62.71</v>
      </c>
      <c r="BB58">
        <v>62.37</v>
      </c>
      <c r="BC58">
        <v>61.61</v>
      </c>
      <c r="BD58">
        <v>62.2</v>
      </c>
      <c r="BE58">
        <v>59.74</v>
      </c>
      <c r="BF58">
        <v>62.47</v>
      </c>
      <c r="BG58">
        <v>64.650000000000006</v>
      </c>
      <c r="BH58">
        <v>64.27</v>
      </c>
      <c r="BI58">
        <v>64.63</v>
      </c>
      <c r="BJ58">
        <v>64.930000000000007</v>
      </c>
      <c r="BK58">
        <v>65.150000000000006</v>
      </c>
      <c r="BL58">
        <v>65.87</v>
      </c>
      <c r="BM58">
        <v>66.33</v>
      </c>
      <c r="BN58">
        <v>63.49</v>
      </c>
      <c r="BO58">
        <v>66.260000000000005</v>
      </c>
      <c r="BP58">
        <v>70.8</v>
      </c>
      <c r="BQ58">
        <v>70.08</v>
      </c>
      <c r="BR58">
        <v>71.81</v>
      </c>
      <c r="BS58">
        <v>73.680000000000007</v>
      </c>
      <c r="BT58">
        <v>73.67</v>
      </c>
      <c r="BU58">
        <v>71.02</v>
      </c>
      <c r="BV58">
        <v>73.45</v>
      </c>
      <c r="BW58">
        <v>77.84</v>
      </c>
      <c r="BX58">
        <v>82.12</v>
      </c>
      <c r="BY58">
        <v>80.89</v>
      </c>
      <c r="BZ58">
        <v>80.400000000000006</v>
      </c>
    </row>
    <row r="59" spans="1:82" x14ac:dyDescent="0.25">
      <c r="A59" t="s">
        <v>100</v>
      </c>
      <c r="B59" s="2">
        <v>44683</v>
      </c>
      <c r="C59" s="2">
        <v>44774</v>
      </c>
      <c r="D59">
        <v>0.15859999999999999</v>
      </c>
      <c r="E59">
        <v>3</v>
      </c>
      <c r="F59">
        <v>5</v>
      </c>
      <c r="G59">
        <v>0.1006901433374624</v>
      </c>
      <c r="H59">
        <v>19</v>
      </c>
      <c r="I59">
        <v>8.1932401344894754E-2</v>
      </c>
      <c r="J59">
        <v>61</v>
      </c>
      <c r="K59">
        <v>0.18173774553176439</v>
      </c>
      <c r="L59">
        <v>55.62</v>
      </c>
      <c r="M59">
        <v>56.51</v>
      </c>
      <c r="N59">
        <v>58.92</v>
      </c>
      <c r="O59">
        <v>55.23</v>
      </c>
      <c r="P59">
        <v>55.13</v>
      </c>
      <c r="Q59">
        <v>50.82</v>
      </c>
      <c r="R59">
        <v>53.87</v>
      </c>
      <c r="S59">
        <v>51.77</v>
      </c>
      <c r="T59">
        <v>52.98</v>
      </c>
      <c r="U59">
        <v>56.18</v>
      </c>
      <c r="V59">
        <v>55.15</v>
      </c>
      <c r="W59">
        <v>58.5</v>
      </c>
      <c r="X59">
        <v>55.83</v>
      </c>
      <c r="Y59">
        <v>56.07</v>
      </c>
      <c r="Z59">
        <v>56.46</v>
      </c>
      <c r="AA59">
        <v>55.89</v>
      </c>
      <c r="AB59">
        <v>54.5</v>
      </c>
      <c r="AC59">
        <v>56.24</v>
      </c>
      <c r="AD59">
        <v>59.33</v>
      </c>
      <c r="AE59">
        <v>61.14</v>
      </c>
      <c r="AF59">
        <v>60.68</v>
      </c>
      <c r="AG59">
        <v>59.27</v>
      </c>
      <c r="AH59">
        <v>63.59</v>
      </c>
      <c r="AI59">
        <v>62.94</v>
      </c>
      <c r="AJ59">
        <v>66.010000000000005</v>
      </c>
      <c r="AK59">
        <v>65.48</v>
      </c>
      <c r="AL59">
        <v>63.81</v>
      </c>
      <c r="AM59">
        <v>62.66</v>
      </c>
      <c r="AN59">
        <v>60.14</v>
      </c>
      <c r="AO59">
        <v>56.07</v>
      </c>
      <c r="AP59">
        <v>56.65</v>
      </c>
      <c r="AQ59">
        <v>58.04</v>
      </c>
      <c r="AR59">
        <v>53.46</v>
      </c>
      <c r="AS59">
        <v>52.46</v>
      </c>
      <c r="AT59">
        <v>51.95</v>
      </c>
      <c r="AU59">
        <v>51.01</v>
      </c>
      <c r="AV59">
        <v>50.47</v>
      </c>
      <c r="AW59">
        <v>52.97</v>
      </c>
      <c r="AX59">
        <v>54.17</v>
      </c>
      <c r="AY59">
        <v>52.81</v>
      </c>
      <c r="AZ59">
        <v>51.12</v>
      </c>
      <c r="BA59">
        <v>50.31</v>
      </c>
      <c r="BB59">
        <v>46.84</v>
      </c>
      <c r="BC59">
        <v>47.3</v>
      </c>
      <c r="BD59">
        <v>47.61</v>
      </c>
      <c r="BE59">
        <v>52.01</v>
      </c>
      <c r="BF59">
        <v>53.47</v>
      </c>
      <c r="BG59">
        <v>52.6</v>
      </c>
      <c r="BH59">
        <v>52.77</v>
      </c>
      <c r="BI59">
        <v>52.48</v>
      </c>
      <c r="BJ59">
        <v>54.05</v>
      </c>
      <c r="BK59">
        <v>56.07</v>
      </c>
      <c r="BL59">
        <v>54.95</v>
      </c>
      <c r="BM59">
        <v>58.78</v>
      </c>
      <c r="BN59">
        <v>60.09</v>
      </c>
      <c r="BO59">
        <v>61.17</v>
      </c>
      <c r="BP59">
        <v>59.42</v>
      </c>
      <c r="BQ59">
        <v>59.34</v>
      </c>
      <c r="BR59">
        <v>58.25</v>
      </c>
      <c r="BS59">
        <v>62.51</v>
      </c>
      <c r="BT59">
        <v>64.56</v>
      </c>
      <c r="BU59">
        <v>66.78</v>
      </c>
      <c r="BV59">
        <v>63.66</v>
      </c>
    </row>
    <row r="60" spans="1:82" x14ac:dyDescent="0.25">
      <c r="A60" t="s">
        <v>100</v>
      </c>
      <c r="B60" s="2">
        <v>44501</v>
      </c>
      <c r="C60" s="2">
        <v>44599</v>
      </c>
      <c r="D60">
        <v>0.18529999999999999</v>
      </c>
      <c r="E60">
        <v>7</v>
      </c>
      <c r="F60">
        <v>7</v>
      </c>
      <c r="G60">
        <v>5.6002800140007051E-3</v>
      </c>
      <c r="H60">
        <v>13</v>
      </c>
      <c r="I60">
        <v>0.11060553027651381</v>
      </c>
      <c r="J60">
        <v>44</v>
      </c>
      <c r="K60">
        <v>0.24168708435421771</v>
      </c>
      <c r="L60">
        <v>54.99</v>
      </c>
      <c r="M60">
        <v>57.14</v>
      </c>
      <c r="N60">
        <v>57.85</v>
      </c>
      <c r="O60">
        <v>59.86</v>
      </c>
      <c r="P60">
        <v>59.13</v>
      </c>
      <c r="Q60">
        <v>58.72</v>
      </c>
      <c r="R60">
        <v>58.2</v>
      </c>
      <c r="S60">
        <v>56.82</v>
      </c>
      <c r="T60">
        <v>58.2</v>
      </c>
      <c r="U60">
        <v>58.6</v>
      </c>
      <c r="V60">
        <v>59.2</v>
      </c>
      <c r="W60">
        <v>62.13</v>
      </c>
      <c r="X60">
        <v>62.4</v>
      </c>
      <c r="Y60">
        <v>63.46</v>
      </c>
      <c r="Z60">
        <v>63.34</v>
      </c>
      <c r="AA60">
        <v>61.71</v>
      </c>
      <c r="AB60">
        <v>61.54</v>
      </c>
      <c r="AC60">
        <v>62.37</v>
      </c>
      <c r="AD60">
        <v>60.3</v>
      </c>
      <c r="AE60">
        <v>63.02</v>
      </c>
      <c r="AF60">
        <v>61.43</v>
      </c>
      <c r="AG60">
        <v>61.7</v>
      </c>
      <c r="AH60">
        <v>62.54</v>
      </c>
      <c r="AI60">
        <v>64.05</v>
      </c>
      <c r="AJ60">
        <v>61.92</v>
      </c>
      <c r="AK60">
        <v>65.45</v>
      </c>
      <c r="AL60">
        <v>64.239999999999995</v>
      </c>
      <c r="AM60">
        <v>63.3</v>
      </c>
      <c r="AN60">
        <v>65.260000000000005</v>
      </c>
      <c r="AO60">
        <v>62.58</v>
      </c>
      <c r="AP60">
        <v>62.98</v>
      </c>
      <c r="AQ60">
        <v>65.28</v>
      </c>
      <c r="AR60">
        <v>60.84</v>
      </c>
      <c r="AS60">
        <v>61.99</v>
      </c>
      <c r="AT60">
        <v>60.94</v>
      </c>
      <c r="AU60">
        <v>64.790000000000006</v>
      </c>
      <c r="AV60">
        <v>65.53</v>
      </c>
      <c r="AW60">
        <v>66.760000000000005</v>
      </c>
      <c r="AX60">
        <v>69.78</v>
      </c>
      <c r="AY60">
        <v>68.319999999999993</v>
      </c>
      <c r="AZ60">
        <v>68.930000000000007</v>
      </c>
      <c r="BA60">
        <v>67.61</v>
      </c>
      <c r="BB60">
        <v>67.92</v>
      </c>
      <c r="BC60">
        <v>70.17</v>
      </c>
      <c r="BD60">
        <v>70.95</v>
      </c>
      <c r="BE60">
        <v>67.42</v>
      </c>
      <c r="BF60">
        <v>67.25</v>
      </c>
      <c r="BG60">
        <v>64.56</v>
      </c>
      <c r="BH60">
        <v>65.12</v>
      </c>
      <c r="BI60">
        <v>65.930000000000007</v>
      </c>
      <c r="BJ60">
        <v>66.489999999999995</v>
      </c>
      <c r="BK60">
        <v>64.64</v>
      </c>
      <c r="BL60">
        <v>66.2</v>
      </c>
      <c r="BM60">
        <v>63.03</v>
      </c>
      <c r="BN60">
        <v>59.01</v>
      </c>
      <c r="BO60">
        <v>55.54</v>
      </c>
      <c r="BP60">
        <v>54.73</v>
      </c>
      <c r="BQ60">
        <v>55.34</v>
      </c>
      <c r="BR60">
        <v>53.32</v>
      </c>
      <c r="BS60">
        <v>55.76</v>
      </c>
      <c r="BT60">
        <v>53.67</v>
      </c>
      <c r="BU60">
        <v>53.76</v>
      </c>
      <c r="BV60">
        <v>59</v>
      </c>
      <c r="BW60">
        <v>59.65</v>
      </c>
      <c r="BX60">
        <v>61.08</v>
      </c>
      <c r="BY60">
        <v>56.21</v>
      </c>
      <c r="BZ60">
        <v>57.42</v>
      </c>
      <c r="CA60">
        <v>62.26</v>
      </c>
    </row>
    <row r="61" spans="1:82" x14ac:dyDescent="0.25">
      <c r="A61" t="s">
        <v>100</v>
      </c>
      <c r="B61" s="2">
        <v>44410</v>
      </c>
      <c r="C61" s="2">
        <v>44501</v>
      </c>
      <c r="D61">
        <v>0.28050000000000003</v>
      </c>
      <c r="E61">
        <v>3</v>
      </c>
      <c r="F61">
        <v>3</v>
      </c>
      <c r="G61">
        <v>1.234023799030415E-2</v>
      </c>
      <c r="H61">
        <v>19</v>
      </c>
      <c r="I61">
        <v>2.6443367122079651E-3</v>
      </c>
      <c r="J61">
        <v>64</v>
      </c>
      <c r="K61">
        <v>0.2117672983693257</v>
      </c>
      <c r="L61">
        <v>43.64</v>
      </c>
      <c r="M61">
        <v>45.38</v>
      </c>
      <c r="N61">
        <v>45.67</v>
      </c>
      <c r="O61">
        <v>44.82</v>
      </c>
      <c r="P61">
        <v>45.28</v>
      </c>
      <c r="Q61">
        <v>45.41</v>
      </c>
      <c r="R61">
        <v>44.39</v>
      </c>
      <c r="S61">
        <v>44.79</v>
      </c>
      <c r="T61">
        <v>43.4</v>
      </c>
      <c r="U61">
        <v>43.45</v>
      </c>
      <c r="V61">
        <v>43.41</v>
      </c>
      <c r="W61">
        <v>41.98</v>
      </c>
      <c r="X61">
        <v>41.75</v>
      </c>
      <c r="Y61">
        <v>40.98</v>
      </c>
      <c r="Z61">
        <v>41.5</v>
      </c>
      <c r="AA61">
        <v>42.43</v>
      </c>
      <c r="AB61">
        <v>43.6</v>
      </c>
      <c r="AC61">
        <v>43.51</v>
      </c>
      <c r="AD61">
        <v>44.03</v>
      </c>
      <c r="AE61">
        <v>45.5</v>
      </c>
      <c r="AF61">
        <v>45.27</v>
      </c>
      <c r="AG61">
        <v>44.36</v>
      </c>
      <c r="AH61">
        <v>44.68</v>
      </c>
      <c r="AI61">
        <v>45.4</v>
      </c>
      <c r="AJ61">
        <v>45.71</v>
      </c>
      <c r="AK61">
        <v>45.66</v>
      </c>
      <c r="AL61">
        <v>44.85</v>
      </c>
      <c r="AM61">
        <v>45.24</v>
      </c>
      <c r="AN61">
        <v>46.89</v>
      </c>
      <c r="AO61">
        <v>47.64</v>
      </c>
      <c r="AP61">
        <v>47.85</v>
      </c>
      <c r="AQ61">
        <v>49.21</v>
      </c>
      <c r="AR61">
        <v>49.4</v>
      </c>
      <c r="AS61">
        <v>48.89</v>
      </c>
      <c r="AT61">
        <v>47.67</v>
      </c>
      <c r="AU61">
        <v>47.68</v>
      </c>
      <c r="AV61">
        <v>48.6</v>
      </c>
      <c r="AW61">
        <v>49.36</v>
      </c>
      <c r="AX61">
        <v>49.29</v>
      </c>
      <c r="AY61">
        <v>49.48</v>
      </c>
      <c r="AZ61">
        <v>47.33</v>
      </c>
      <c r="BA61">
        <v>45.84</v>
      </c>
      <c r="BB61">
        <v>45.77</v>
      </c>
      <c r="BC61">
        <v>45.61</v>
      </c>
      <c r="BD61">
        <v>44.89</v>
      </c>
      <c r="BE61">
        <v>45.64</v>
      </c>
      <c r="BF61">
        <v>44.7</v>
      </c>
      <c r="BG61">
        <v>45.39</v>
      </c>
      <c r="BH61">
        <v>44.48</v>
      </c>
      <c r="BI61">
        <v>43.35</v>
      </c>
      <c r="BJ61">
        <v>42.35</v>
      </c>
      <c r="BK61">
        <v>41.9</v>
      </c>
      <c r="BL61">
        <v>43.01</v>
      </c>
      <c r="BM61">
        <v>43.33</v>
      </c>
      <c r="BN61">
        <v>44.16</v>
      </c>
      <c r="BO61">
        <v>44.95</v>
      </c>
      <c r="BP61">
        <v>45.56</v>
      </c>
      <c r="BQ61">
        <v>46.32</v>
      </c>
      <c r="BR61">
        <v>45.97</v>
      </c>
      <c r="BS61">
        <v>46.22</v>
      </c>
      <c r="BT61">
        <v>45.14</v>
      </c>
      <c r="BU61">
        <v>44.55</v>
      </c>
      <c r="BV61">
        <v>47.1</v>
      </c>
      <c r="BW61">
        <v>48.07</v>
      </c>
      <c r="BX61">
        <v>54.99</v>
      </c>
    </row>
    <row r="62" spans="1:82" x14ac:dyDescent="0.25">
      <c r="A62" t="s">
        <v>100</v>
      </c>
      <c r="B62" s="2">
        <v>44051</v>
      </c>
      <c r="C62" s="2">
        <v>44135</v>
      </c>
      <c r="D62">
        <v>5.3158000000000003</v>
      </c>
      <c r="E62">
        <v>3</v>
      </c>
      <c r="F62">
        <v>9</v>
      </c>
      <c r="G62">
        <v>5.7683641279855841E-2</v>
      </c>
      <c r="H62">
        <v>19</v>
      </c>
      <c r="I62">
        <v>2.208201892744472E-2</v>
      </c>
      <c r="J62">
        <v>44</v>
      </c>
      <c r="K62">
        <v>0.19468228931951331</v>
      </c>
      <c r="L62">
        <v>21.92</v>
      </c>
      <c r="M62">
        <v>22.19</v>
      </c>
      <c r="N62">
        <v>22.38</v>
      </c>
      <c r="O62">
        <v>21.9</v>
      </c>
      <c r="P62">
        <v>22.04</v>
      </c>
      <c r="Q62">
        <v>21.96</v>
      </c>
      <c r="R62">
        <v>21.75</v>
      </c>
      <c r="S62">
        <v>21.66</v>
      </c>
      <c r="T62">
        <v>21.06</v>
      </c>
      <c r="U62">
        <v>20.91</v>
      </c>
      <c r="V62">
        <v>21.385000000000002</v>
      </c>
      <c r="W62">
        <v>21.59</v>
      </c>
      <c r="X62">
        <v>21.68</v>
      </c>
      <c r="Y62">
        <v>21.33</v>
      </c>
      <c r="Z62">
        <v>22.024999999999999</v>
      </c>
      <c r="AA62">
        <v>21.37</v>
      </c>
      <c r="AB62">
        <v>21.75</v>
      </c>
      <c r="AC62">
        <v>22.38</v>
      </c>
      <c r="AD62">
        <v>21.45</v>
      </c>
      <c r="AE62">
        <v>22.68</v>
      </c>
      <c r="AF62">
        <v>20.93</v>
      </c>
      <c r="AG62">
        <v>21.82</v>
      </c>
      <c r="AH62">
        <v>21.52</v>
      </c>
      <c r="AI62">
        <v>21.574999999999999</v>
      </c>
      <c r="AJ62">
        <v>22.01</v>
      </c>
      <c r="AK62">
        <v>22.02</v>
      </c>
      <c r="AL62">
        <v>22.05</v>
      </c>
      <c r="AM62">
        <v>21.9</v>
      </c>
      <c r="AN62">
        <v>21.42</v>
      </c>
      <c r="AO62">
        <v>20.61</v>
      </c>
      <c r="AP62">
        <v>20.82</v>
      </c>
      <c r="AQ62">
        <v>20.079999999999998</v>
      </c>
      <c r="AR62">
        <v>20.309999999999999</v>
      </c>
      <c r="AS62">
        <v>20.49</v>
      </c>
      <c r="AT62">
        <v>21.725000000000001</v>
      </c>
      <c r="AU62">
        <v>21.78</v>
      </c>
      <c r="AV62">
        <v>21.69</v>
      </c>
      <c r="AW62">
        <v>22.91</v>
      </c>
      <c r="AX62">
        <v>22.44</v>
      </c>
      <c r="AY62">
        <v>23.15</v>
      </c>
      <c r="AZ62">
        <v>22.89</v>
      </c>
      <c r="BA62">
        <v>23.35</v>
      </c>
      <c r="BB62">
        <v>26.04</v>
      </c>
      <c r="BC62">
        <v>26.35</v>
      </c>
      <c r="BD62">
        <v>26.51</v>
      </c>
      <c r="BE62">
        <v>25.905000000000001</v>
      </c>
      <c r="BF62">
        <v>25.93</v>
      </c>
      <c r="BG62">
        <v>26.07</v>
      </c>
      <c r="BH62">
        <v>26.07</v>
      </c>
      <c r="BI62">
        <v>26.21</v>
      </c>
      <c r="BJ62">
        <v>26.1</v>
      </c>
      <c r="BK62">
        <v>25.53</v>
      </c>
      <c r="BL62">
        <v>25.92</v>
      </c>
      <c r="BM62">
        <v>26.16</v>
      </c>
      <c r="BN62">
        <v>25.55</v>
      </c>
      <c r="BO62">
        <v>25.17</v>
      </c>
      <c r="BP62">
        <v>24.54</v>
      </c>
      <c r="BQ62">
        <v>25.19</v>
      </c>
      <c r="BR62">
        <v>25.09</v>
      </c>
    </row>
    <row r="63" spans="1:82" x14ac:dyDescent="0.25">
      <c r="A63" t="s">
        <v>100</v>
      </c>
      <c r="B63" s="2">
        <v>43497</v>
      </c>
      <c r="C63" s="2">
        <v>43582</v>
      </c>
      <c r="D63">
        <v>0.1158</v>
      </c>
      <c r="E63">
        <v>17</v>
      </c>
      <c r="F63">
        <v>18</v>
      </c>
      <c r="G63">
        <v>5.0949513663732949E-3</v>
      </c>
      <c r="H63">
        <v>20</v>
      </c>
      <c r="I63">
        <v>1.5284854099120049E-2</v>
      </c>
      <c r="J63">
        <v>56</v>
      </c>
      <c r="K63">
        <v>6.6234367762853158E-2</v>
      </c>
      <c r="L63">
        <v>20.8</v>
      </c>
      <c r="M63">
        <v>21.59</v>
      </c>
      <c r="N63">
        <v>21.88</v>
      </c>
      <c r="O63">
        <v>22.82</v>
      </c>
      <c r="P63">
        <v>22.25</v>
      </c>
      <c r="Q63">
        <v>21.84</v>
      </c>
      <c r="R63">
        <v>22.24</v>
      </c>
      <c r="S63">
        <v>22.73</v>
      </c>
      <c r="T63">
        <v>22.93</v>
      </c>
      <c r="U63">
        <v>22.91</v>
      </c>
      <c r="V63">
        <v>22.97</v>
      </c>
      <c r="W63">
        <v>22.78</v>
      </c>
      <c r="X63">
        <v>22.59</v>
      </c>
      <c r="Y63">
        <v>22.46</v>
      </c>
      <c r="Z63">
        <v>22.84</v>
      </c>
      <c r="AA63">
        <v>22.97</v>
      </c>
      <c r="AB63">
        <v>22.52</v>
      </c>
      <c r="AC63">
        <v>21.57</v>
      </c>
      <c r="AD63">
        <v>21.48</v>
      </c>
      <c r="AE63">
        <v>21.67</v>
      </c>
      <c r="AF63">
        <v>21.92</v>
      </c>
      <c r="AG63">
        <v>21.84</v>
      </c>
      <c r="AH63">
        <v>21.4</v>
      </c>
      <c r="AI63">
        <v>21.33</v>
      </c>
      <c r="AJ63">
        <v>22.14</v>
      </c>
      <c r="AK63">
        <v>22.61</v>
      </c>
      <c r="AL63">
        <v>22.47</v>
      </c>
      <c r="AM63">
        <v>22.31</v>
      </c>
      <c r="AN63">
        <v>22.06</v>
      </c>
      <c r="AO63">
        <v>22.17</v>
      </c>
      <c r="AP63">
        <v>21.91</v>
      </c>
      <c r="AQ63">
        <v>22.01</v>
      </c>
      <c r="AR63">
        <v>21.36</v>
      </c>
      <c r="AS63">
        <v>22.45</v>
      </c>
      <c r="AT63">
        <v>21.64</v>
      </c>
      <c r="AU63">
        <v>20.96</v>
      </c>
      <c r="AV63">
        <v>21</v>
      </c>
      <c r="AW63">
        <v>20.56</v>
      </c>
      <c r="AX63">
        <v>20.27</v>
      </c>
      <c r="AY63">
        <v>20.57</v>
      </c>
      <c r="AZ63">
        <v>21.5</v>
      </c>
      <c r="BA63">
        <v>21.46</v>
      </c>
      <c r="BB63">
        <v>22.37</v>
      </c>
      <c r="BC63">
        <v>22.43</v>
      </c>
      <c r="BD63">
        <v>22.81</v>
      </c>
      <c r="BE63">
        <v>22.92</v>
      </c>
      <c r="BF63">
        <v>22.64</v>
      </c>
      <c r="BG63">
        <v>22.99</v>
      </c>
      <c r="BH63">
        <v>22.75</v>
      </c>
      <c r="BI63">
        <v>22.83</v>
      </c>
      <c r="BJ63">
        <v>22.44</v>
      </c>
      <c r="BK63">
        <v>22.74</v>
      </c>
      <c r="BL63">
        <v>22.59</v>
      </c>
      <c r="BM63">
        <v>22.62</v>
      </c>
      <c r="BN63">
        <v>22.46</v>
      </c>
      <c r="BO63">
        <v>22.6</v>
      </c>
      <c r="BP63">
        <v>23.02</v>
      </c>
      <c r="BQ63">
        <v>22.41</v>
      </c>
      <c r="BR63">
        <v>22.44</v>
      </c>
    </row>
    <row r="64" spans="1:82" x14ac:dyDescent="0.25">
      <c r="A64" t="s">
        <v>100</v>
      </c>
      <c r="B64" s="2">
        <v>43401</v>
      </c>
      <c r="C64" s="2">
        <v>43497</v>
      </c>
      <c r="D64">
        <v>0.1265</v>
      </c>
      <c r="E64">
        <v>10</v>
      </c>
      <c r="F64">
        <v>10</v>
      </c>
      <c r="G64">
        <v>2.371072910492157E-3</v>
      </c>
      <c r="H64">
        <v>19</v>
      </c>
      <c r="I64">
        <v>0.1149970361588617</v>
      </c>
      <c r="J64">
        <v>64</v>
      </c>
      <c r="K64">
        <v>0.23295791345583869</v>
      </c>
      <c r="L64">
        <v>15.91</v>
      </c>
      <c r="M64">
        <v>16.87</v>
      </c>
      <c r="N64">
        <v>17</v>
      </c>
      <c r="O64">
        <v>18.399999999999999</v>
      </c>
      <c r="P64">
        <v>18.11</v>
      </c>
      <c r="Q64">
        <v>17.72</v>
      </c>
      <c r="R64">
        <v>17.91</v>
      </c>
      <c r="S64">
        <v>18.38</v>
      </c>
      <c r="T64">
        <v>18.399999999999999</v>
      </c>
      <c r="U64">
        <v>17.88</v>
      </c>
      <c r="V64">
        <v>16.829999999999998</v>
      </c>
      <c r="W64">
        <v>17.350000000000001</v>
      </c>
      <c r="X64">
        <v>17.48</v>
      </c>
      <c r="Y64">
        <v>18.399999999999999</v>
      </c>
      <c r="Z64">
        <v>18.79</v>
      </c>
      <c r="AA64">
        <v>17.61</v>
      </c>
      <c r="AB64">
        <v>18.02</v>
      </c>
      <c r="AC64">
        <v>18.579999999999998</v>
      </c>
      <c r="AD64">
        <v>18.670000000000002</v>
      </c>
      <c r="AE64">
        <v>18.809999999999999</v>
      </c>
      <c r="AF64">
        <v>18.329999999999998</v>
      </c>
      <c r="AG64">
        <v>18.87</v>
      </c>
      <c r="AH64">
        <v>18.5</v>
      </c>
      <c r="AI64">
        <v>19.18</v>
      </c>
      <c r="AJ64">
        <v>19.350000000000001</v>
      </c>
      <c r="AK64">
        <v>18.47</v>
      </c>
      <c r="AL64">
        <v>18.27</v>
      </c>
      <c r="AM64">
        <v>17.37</v>
      </c>
      <c r="AN64">
        <v>17.59</v>
      </c>
      <c r="AO64">
        <v>17.510000000000002</v>
      </c>
      <c r="AP64">
        <v>17.87</v>
      </c>
      <c r="AQ64">
        <v>17.47</v>
      </c>
      <c r="AR64">
        <v>17.53</v>
      </c>
      <c r="AS64">
        <v>17.32</v>
      </c>
      <c r="AT64">
        <v>17.73</v>
      </c>
      <c r="AU64">
        <v>16.43</v>
      </c>
      <c r="AV64">
        <v>16.100000000000001</v>
      </c>
      <c r="AW64">
        <v>15.48</v>
      </c>
      <c r="AX64">
        <v>15.06</v>
      </c>
      <c r="AY64">
        <v>16.16</v>
      </c>
      <c r="AZ64">
        <v>16.170000000000002</v>
      </c>
      <c r="BA64">
        <v>16.329999999999998</v>
      </c>
      <c r="BB64">
        <v>16.510000000000002</v>
      </c>
      <c r="BC64">
        <v>16.78</v>
      </c>
      <c r="BD64">
        <v>15.65</v>
      </c>
      <c r="BE64">
        <v>16.5</v>
      </c>
      <c r="BF64">
        <v>17</v>
      </c>
      <c r="BG64">
        <v>16.54</v>
      </c>
      <c r="BH64">
        <v>17.809999999999999</v>
      </c>
      <c r="BI64">
        <v>17.89</v>
      </c>
      <c r="BJ64">
        <v>18.489999999999998</v>
      </c>
      <c r="BK64">
        <v>17.71</v>
      </c>
      <c r="BL64">
        <v>17.84</v>
      </c>
      <c r="BM64">
        <v>17.63</v>
      </c>
      <c r="BN64">
        <v>17.82</v>
      </c>
      <c r="BO64">
        <v>18.41</v>
      </c>
      <c r="BP64">
        <v>17.760000000000002</v>
      </c>
      <c r="BQ64">
        <v>17.61</v>
      </c>
      <c r="BR64">
        <v>18.989999999999998</v>
      </c>
      <c r="BS64">
        <v>20.12</v>
      </c>
      <c r="BT64">
        <v>19.66</v>
      </c>
      <c r="BU64">
        <v>19.38</v>
      </c>
      <c r="BV64">
        <v>20.04</v>
      </c>
      <c r="BW64">
        <v>20.04</v>
      </c>
      <c r="BX64">
        <v>20.8</v>
      </c>
    </row>
    <row r="65" spans="1:81" x14ac:dyDescent="0.25">
      <c r="A65" t="s">
        <v>100</v>
      </c>
      <c r="B65" s="2">
        <v>42778</v>
      </c>
      <c r="C65" s="2">
        <v>42862</v>
      </c>
      <c r="D65">
        <v>0.25540000000000002</v>
      </c>
      <c r="E65">
        <v>10</v>
      </c>
      <c r="F65">
        <v>10</v>
      </c>
      <c r="G65">
        <v>1.1757021554539501E-2</v>
      </c>
      <c r="H65">
        <v>20</v>
      </c>
      <c r="I65">
        <v>2.6126714565642812E-3</v>
      </c>
      <c r="J65">
        <v>33</v>
      </c>
      <c r="K65">
        <v>1.1757021554539501E-2</v>
      </c>
      <c r="L65">
        <v>14.94</v>
      </c>
      <c r="M65">
        <v>15.31</v>
      </c>
      <c r="N65">
        <v>15.625</v>
      </c>
      <c r="O65">
        <v>15.53</v>
      </c>
      <c r="P65">
        <v>15.6</v>
      </c>
      <c r="Q65">
        <v>15.98</v>
      </c>
      <c r="R65">
        <v>16</v>
      </c>
      <c r="S65">
        <v>15.62</v>
      </c>
      <c r="T65">
        <v>15.33</v>
      </c>
      <c r="U65">
        <v>15.53</v>
      </c>
      <c r="V65">
        <v>15.13</v>
      </c>
      <c r="W65">
        <v>15.33</v>
      </c>
      <c r="X65">
        <v>15.16</v>
      </c>
      <c r="Y65">
        <v>15.21</v>
      </c>
      <c r="Z65">
        <v>15.26</v>
      </c>
      <c r="AA65">
        <v>15.29</v>
      </c>
      <c r="AB65">
        <v>15.03</v>
      </c>
      <c r="AC65">
        <v>15.2</v>
      </c>
      <c r="AD65">
        <v>15.22</v>
      </c>
      <c r="AE65">
        <v>15.31</v>
      </c>
      <c r="AF65">
        <v>15.35</v>
      </c>
      <c r="AG65">
        <v>15.22</v>
      </c>
      <c r="AH65">
        <v>15.24</v>
      </c>
      <c r="AI65">
        <v>15.25</v>
      </c>
      <c r="AJ65">
        <v>15.25</v>
      </c>
      <c r="AK65">
        <v>14.66</v>
      </c>
      <c r="AL65">
        <v>14.91</v>
      </c>
      <c r="AM65">
        <v>14.96</v>
      </c>
      <c r="AN65">
        <v>15.18</v>
      </c>
      <c r="AO65">
        <v>15.01</v>
      </c>
      <c r="AP65">
        <v>15.29</v>
      </c>
      <c r="AQ65">
        <v>15.18</v>
      </c>
      <c r="AR65">
        <v>15.42</v>
      </c>
      <c r="AS65">
        <v>15.49</v>
      </c>
      <c r="AT65">
        <v>15.07</v>
      </c>
      <c r="AU65">
        <v>14.9</v>
      </c>
      <c r="AV65">
        <v>14.79</v>
      </c>
      <c r="AW65">
        <v>15.08</v>
      </c>
      <c r="AX65">
        <v>15.15</v>
      </c>
      <c r="AY65">
        <v>15.1</v>
      </c>
      <c r="AZ65">
        <v>14.6</v>
      </c>
      <c r="BA65">
        <v>14.24</v>
      </c>
      <c r="BB65">
        <v>14.11</v>
      </c>
      <c r="BC65">
        <v>14.28</v>
      </c>
      <c r="BD65">
        <v>14.45</v>
      </c>
      <c r="BE65">
        <v>14.5</v>
      </c>
      <c r="BF65">
        <v>14.83</v>
      </c>
      <c r="BG65">
        <v>14.19</v>
      </c>
      <c r="BH65">
        <v>14.65</v>
      </c>
      <c r="BI65">
        <v>14.52</v>
      </c>
      <c r="BJ65">
        <v>14.42</v>
      </c>
      <c r="BK65">
        <v>14.66</v>
      </c>
      <c r="BL65">
        <v>14.18</v>
      </c>
      <c r="BM65">
        <v>14.35</v>
      </c>
      <c r="BN65">
        <v>13.95</v>
      </c>
      <c r="BO65">
        <v>13.9</v>
      </c>
      <c r="BP65">
        <v>14.07</v>
      </c>
      <c r="BQ65">
        <v>14.42</v>
      </c>
    </row>
    <row r="66" spans="1:81" x14ac:dyDescent="0.25">
      <c r="A66" t="s">
        <v>100</v>
      </c>
      <c r="B66" s="2">
        <v>42498</v>
      </c>
      <c r="C66" s="2">
        <v>42588</v>
      </c>
      <c r="D66">
        <v>0.1409</v>
      </c>
      <c r="E66">
        <v>3</v>
      </c>
      <c r="F66">
        <v>4</v>
      </c>
      <c r="G66">
        <v>4.5842217484008678E-2</v>
      </c>
      <c r="H66">
        <v>20</v>
      </c>
      <c r="I66">
        <v>7.3560767590618276E-2</v>
      </c>
      <c r="J66">
        <v>55</v>
      </c>
      <c r="K66">
        <v>8.7420042643923071E-2</v>
      </c>
      <c r="L66">
        <v>9.11</v>
      </c>
      <c r="M66">
        <v>9.3800000000000008</v>
      </c>
      <c r="N66">
        <v>9.39</v>
      </c>
      <c r="O66">
        <v>8.9700000000000006</v>
      </c>
      <c r="P66">
        <v>8.9499999999999993</v>
      </c>
      <c r="Q66">
        <v>9</v>
      </c>
      <c r="R66">
        <v>8.9499999999999993</v>
      </c>
      <c r="S66">
        <v>9.2100000000000009</v>
      </c>
      <c r="T66">
        <v>9.0299999999999994</v>
      </c>
      <c r="U66">
        <v>9.19</v>
      </c>
      <c r="V66">
        <v>9.18</v>
      </c>
      <c r="W66">
        <v>9.3800000000000008</v>
      </c>
      <c r="X66">
        <v>9.51</v>
      </c>
      <c r="Y66">
        <v>9.51</v>
      </c>
      <c r="Z66">
        <v>9.66</v>
      </c>
      <c r="AA66">
        <v>9.77</v>
      </c>
      <c r="AB66">
        <v>9.9499999999999993</v>
      </c>
      <c r="AC66">
        <v>9.86</v>
      </c>
      <c r="AD66">
        <v>9.7100000000000009</v>
      </c>
      <c r="AE66">
        <v>9.81</v>
      </c>
      <c r="AF66">
        <v>10.07</v>
      </c>
      <c r="AG66">
        <v>10.02</v>
      </c>
      <c r="AH66">
        <v>10.02</v>
      </c>
      <c r="AI66">
        <v>9.8000000000000007</v>
      </c>
      <c r="AJ66">
        <v>9.98</v>
      </c>
      <c r="AK66">
        <v>9.77</v>
      </c>
      <c r="AL66">
        <v>9.6999999999999993</v>
      </c>
      <c r="AM66">
        <v>9.49</v>
      </c>
      <c r="AN66">
        <v>9.4499999999999993</v>
      </c>
      <c r="AO66">
        <v>9.7799999999999994</v>
      </c>
      <c r="AP66">
        <v>9.7799999999999994</v>
      </c>
      <c r="AQ66">
        <v>9.69</v>
      </c>
      <c r="AR66">
        <v>9.8699999999999992</v>
      </c>
      <c r="AS66">
        <v>9.09</v>
      </c>
      <c r="AT66">
        <v>8.24</v>
      </c>
      <c r="AU66">
        <v>8.67</v>
      </c>
      <c r="AV66">
        <v>8.69</v>
      </c>
      <c r="AW66">
        <v>8.82</v>
      </c>
      <c r="AX66">
        <v>8.7799999999999994</v>
      </c>
      <c r="AY66">
        <v>8.4600000000000009</v>
      </c>
      <c r="AZ66">
        <v>8.4700000000000006</v>
      </c>
      <c r="BA66">
        <v>8.7200000000000006</v>
      </c>
      <c r="BB66">
        <v>8.91</v>
      </c>
      <c r="BC66">
        <v>9.17</v>
      </c>
      <c r="BD66">
        <v>9.31</v>
      </c>
      <c r="BE66">
        <v>9.3000000000000007</v>
      </c>
      <c r="BF66">
        <v>9.44</v>
      </c>
      <c r="BG66">
        <v>9.39</v>
      </c>
      <c r="BH66">
        <v>9.51</v>
      </c>
      <c r="BI66">
        <v>9.4700000000000006</v>
      </c>
      <c r="BJ66">
        <v>9.66</v>
      </c>
      <c r="BK66">
        <v>9.5299999999999994</v>
      </c>
      <c r="BL66">
        <v>9.56</v>
      </c>
      <c r="BM66">
        <v>9.6</v>
      </c>
      <c r="BN66">
        <v>10.17</v>
      </c>
      <c r="BO66">
        <v>10.199999999999999</v>
      </c>
      <c r="BP66">
        <v>10.07</v>
      </c>
      <c r="BQ66">
        <v>10.029999999999999</v>
      </c>
      <c r="BR66">
        <v>10.029999999999999</v>
      </c>
      <c r="BS66">
        <v>9.7100000000000009</v>
      </c>
      <c r="BT66">
        <v>9.6999999999999993</v>
      </c>
      <c r="BU66">
        <v>9.7799999999999994</v>
      </c>
      <c r="BV66">
        <v>9.99</v>
      </c>
    </row>
    <row r="67" spans="1:81" x14ac:dyDescent="0.25">
      <c r="A67" t="s">
        <v>101</v>
      </c>
      <c r="B67" s="2">
        <v>44951</v>
      </c>
      <c r="C67" s="2">
        <v>45042</v>
      </c>
      <c r="D67">
        <v>0.22989999999999999</v>
      </c>
      <c r="E67">
        <v>2</v>
      </c>
      <c r="F67">
        <v>3</v>
      </c>
      <c r="G67">
        <v>3.3760972316002703E-2</v>
      </c>
      <c r="H67">
        <v>6</v>
      </c>
      <c r="I67">
        <v>7.5913957750554692E-2</v>
      </c>
      <c r="J67">
        <v>6</v>
      </c>
      <c r="K67">
        <v>7.5913957750554692E-2</v>
      </c>
      <c r="L67">
        <v>103.44</v>
      </c>
      <c r="M67">
        <v>103.67</v>
      </c>
      <c r="N67">
        <v>103.44</v>
      </c>
      <c r="O67">
        <v>100.17</v>
      </c>
      <c r="P67">
        <v>101.7</v>
      </c>
      <c r="Q67">
        <v>107.99</v>
      </c>
      <c r="R67">
        <v>111.54</v>
      </c>
      <c r="S67">
        <v>107.99</v>
      </c>
      <c r="T67">
        <v>106.95</v>
      </c>
      <c r="U67">
        <v>110.2</v>
      </c>
      <c r="V67">
        <v>107.63</v>
      </c>
      <c r="W67">
        <v>107.66</v>
      </c>
      <c r="X67">
        <v>105.56</v>
      </c>
      <c r="Y67">
        <v>106.75</v>
      </c>
      <c r="Z67">
        <v>108.01</v>
      </c>
      <c r="AA67">
        <v>108.46</v>
      </c>
      <c r="AB67">
        <v>106.3</v>
      </c>
      <c r="AC67">
        <v>105.25</v>
      </c>
      <c r="AD67">
        <v>101.16</v>
      </c>
      <c r="AE67">
        <v>100.77</v>
      </c>
      <c r="AF67">
        <v>102.99</v>
      </c>
      <c r="AG67">
        <v>100.64</v>
      </c>
      <c r="AH67">
        <v>100.97</v>
      </c>
      <c r="AI67">
        <v>101.14</v>
      </c>
      <c r="AJ67">
        <v>101.38</v>
      </c>
      <c r="AK67">
        <v>102.05</v>
      </c>
      <c r="AL67">
        <v>103.03</v>
      </c>
      <c r="AM67">
        <v>101.65</v>
      </c>
      <c r="AN67">
        <v>100.58</v>
      </c>
      <c r="AO67">
        <v>103.25</v>
      </c>
      <c r="AP67">
        <v>102.14</v>
      </c>
      <c r="AQ67">
        <v>101.29</v>
      </c>
      <c r="AR67">
        <v>102.73</v>
      </c>
      <c r="AS67">
        <v>105.17</v>
      </c>
      <c r="AT67">
        <v>102.63</v>
      </c>
      <c r="AU67">
        <v>105.97</v>
      </c>
      <c r="AV67">
        <v>105.1</v>
      </c>
      <c r="AW67">
        <v>106.5</v>
      </c>
      <c r="AX67">
        <v>106.36</v>
      </c>
      <c r="AY67">
        <v>104.37</v>
      </c>
      <c r="AZ67">
        <v>107.61</v>
      </c>
      <c r="BA67">
        <v>106.34</v>
      </c>
      <c r="BB67">
        <v>105.35</v>
      </c>
      <c r="BC67">
        <v>104.21</v>
      </c>
      <c r="BD67">
        <v>107.39</v>
      </c>
      <c r="BE67">
        <v>107.6</v>
      </c>
      <c r="BF67">
        <v>107.51</v>
      </c>
      <c r="BG67">
        <v>106.8</v>
      </c>
      <c r="BH67">
        <v>103.09</v>
      </c>
      <c r="BI67">
        <v>101.23</v>
      </c>
      <c r="BJ67">
        <v>100.39</v>
      </c>
      <c r="BK67">
        <v>102.73</v>
      </c>
      <c r="BL67">
        <v>102.28</v>
      </c>
      <c r="BM67">
        <v>101.48</v>
      </c>
      <c r="BN67">
        <v>101.94</v>
      </c>
      <c r="BO67">
        <v>100.75</v>
      </c>
      <c r="BP67">
        <v>98.11</v>
      </c>
      <c r="BQ67">
        <v>99.65</v>
      </c>
      <c r="BR67">
        <v>98.56</v>
      </c>
      <c r="BS67">
        <v>99.41</v>
      </c>
      <c r="BT67">
        <v>97.99</v>
      </c>
      <c r="BU67">
        <v>97.6</v>
      </c>
      <c r="BV67">
        <v>94.35</v>
      </c>
      <c r="BW67">
        <v>93.33</v>
      </c>
    </row>
    <row r="68" spans="1:81" x14ac:dyDescent="0.25">
      <c r="A68" t="s">
        <v>101</v>
      </c>
      <c r="B68" s="2">
        <v>44859</v>
      </c>
      <c r="C68" s="2">
        <v>44951</v>
      </c>
      <c r="D68">
        <v>0.10580000000000001</v>
      </c>
      <c r="E68">
        <v>2</v>
      </c>
      <c r="F68">
        <v>2</v>
      </c>
      <c r="G68">
        <v>2.9057750759878431E-2</v>
      </c>
      <c r="H68">
        <v>15</v>
      </c>
      <c r="I68">
        <v>0.17434650455927059</v>
      </c>
      <c r="J68">
        <v>60</v>
      </c>
      <c r="K68">
        <v>0.25835866261398183</v>
      </c>
      <c r="L68">
        <v>79.650000000000006</v>
      </c>
      <c r="M68">
        <v>82.25</v>
      </c>
      <c r="N68">
        <v>79.86</v>
      </c>
      <c r="O68">
        <v>83.35</v>
      </c>
      <c r="P68">
        <v>81.349999999999994</v>
      </c>
      <c r="Q68">
        <v>82.22</v>
      </c>
      <c r="R68">
        <v>79.44</v>
      </c>
      <c r="S68">
        <v>80.09</v>
      </c>
      <c r="T68">
        <v>84.72</v>
      </c>
      <c r="U68">
        <v>85.54</v>
      </c>
      <c r="V68">
        <v>86.45</v>
      </c>
      <c r="W68">
        <v>84.37</v>
      </c>
      <c r="X68">
        <v>93.33</v>
      </c>
      <c r="Y68">
        <v>96.31</v>
      </c>
      <c r="Z68">
        <v>94.14</v>
      </c>
      <c r="AA68">
        <v>96.59</v>
      </c>
      <c r="AB68">
        <v>91.48</v>
      </c>
      <c r="AC68">
        <v>92.51</v>
      </c>
      <c r="AD68">
        <v>92.9</v>
      </c>
      <c r="AE68">
        <v>91.1</v>
      </c>
      <c r="AF68">
        <v>92.93</v>
      </c>
      <c r="AG68">
        <v>94.03</v>
      </c>
      <c r="AH68">
        <v>92.59</v>
      </c>
      <c r="AI68">
        <v>90.22</v>
      </c>
      <c r="AJ68">
        <v>89.19</v>
      </c>
      <c r="AK68">
        <v>93.45</v>
      </c>
      <c r="AL68">
        <v>92.29</v>
      </c>
      <c r="AM68">
        <v>92.67</v>
      </c>
      <c r="AN68">
        <v>93.39</v>
      </c>
      <c r="AO68">
        <v>90.39</v>
      </c>
      <c r="AP68">
        <v>91.36</v>
      </c>
      <c r="AQ68">
        <v>94.79</v>
      </c>
      <c r="AR68">
        <v>92.41</v>
      </c>
      <c r="AS68">
        <v>94.59</v>
      </c>
      <c r="AT68">
        <v>96.51</v>
      </c>
      <c r="AU68">
        <v>94.15</v>
      </c>
      <c r="AV68">
        <v>88.52</v>
      </c>
      <c r="AW68">
        <v>89.02</v>
      </c>
      <c r="AX68">
        <v>88.4</v>
      </c>
      <c r="AY68">
        <v>87.79</v>
      </c>
      <c r="AZ68">
        <v>89.75</v>
      </c>
      <c r="BA68">
        <v>86.11</v>
      </c>
      <c r="BB68">
        <v>86.56</v>
      </c>
      <c r="BC68">
        <v>84.76</v>
      </c>
      <c r="BD68">
        <v>84.24</v>
      </c>
      <c r="BE68">
        <v>87.49</v>
      </c>
      <c r="BF68">
        <v>87.35</v>
      </c>
      <c r="BG68">
        <v>85.93</v>
      </c>
      <c r="BH68">
        <v>87.42</v>
      </c>
      <c r="BI68">
        <v>87.12</v>
      </c>
      <c r="BJ68">
        <v>91.24</v>
      </c>
      <c r="BK68">
        <v>93.21</v>
      </c>
      <c r="BL68">
        <v>94.78</v>
      </c>
      <c r="BM68">
        <v>96.34</v>
      </c>
      <c r="BN68">
        <v>96.14</v>
      </c>
      <c r="BO68">
        <v>97.44</v>
      </c>
      <c r="BP68">
        <v>96.64</v>
      </c>
      <c r="BQ68">
        <v>95.91</v>
      </c>
      <c r="BR68">
        <v>93.85</v>
      </c>
      <c r="BS68">
        <v>97.53</v>
      </c>
      <c r="BT68">
        <v>103.5</v>
      </c>
      <c r="BU68">
        <v>103.02</v>
      </c>
      <c r="BV68">
        <v>103.44</v>
      </c>
    </row>
    <row r="69" spans="1:81" x14ac:dyDescent="0.25">
      <c r="A69" t="s">
        <v>101</v>
      </c>
      <c r="B69" s="2">
        <v>43942</v>
      </c>
      <c r="C69" s="2">
        <v>44033</v>
      </c>
      <c r="D69">
        <v>0.1351</v>
      </c>
      <c r="E69">
        <v>2</v>
      </c>
      <c r="F69">
        <v>2</v>
      </c>
      <c r="G69">
        <v>2.5167250716788759E-2</v>
      </c>
      <c r="H69">
        <v>6</v>
      </c>
      <c r="I69">
        <v>7.2316024211532201E-2</v>
      </c>
      <c r="J69">
        <v>62</v>
      </c>
      <c r="K69">
        <v>0.42943612615482629</v>
      </c>
      <c r="L69">
        <v>60.93</v>
      </c>
      <c r="M69">
        <v>62.78</v>
      </c>
      <c r="N69">
        <v>61.2</v>
      </c>
      <c r="O69">
        <v>62</v>
      </c>
      <c r="P69">
        <v>63.75</v>
      </c>
      <c r="Q69">
        <v>63.19</v>
      </c>
      <c r="R69">
        <v>67.319999999999993</v>
      </c>
      <c r="S69">
        <v>62.54</v>
      </c>
      <c r="T69">
        <v>57.85</v>
      </c>
      <c r="U69">
        <v>58.58</v>
      </c>
      <c r="V69">
        <v>59.44</v>
      </c>
      <c r="W69">
        <v>60.5</v>
      </c>
      <c r="X69">
        <v>62.43</v>
      </c>
      <c r="Y69">
        <v>65.09</v>
      </c>
      <c r="Z69">
        <v>63.11</v>
      </c>
      <c r="AA69">
        <v>61.3</v>
      </c>
      <c r="AB69">
        <v>59.73</v>
      </c>
      <c r="AC69">
        <v>61.39</v>
      </c>
      <c r="AD69">
        <v>56.89</v>
      </c>
      <c r="AE69">
        <v>60.65</v>
      </c>
      <c r="AF69">
        <v>61.12</v>
      </c>
      <c r="AG69">
        <v>63.53</v>
      </c>
      <c r="AH69">
        <v>61.74</v>
      </c>
      <c r="AI69">
        <v>62.75</v>
      </c>
      <c r="AJ69">
        <v>64.849999999999994</v>
      </c>
      <c r="AK69">
        <v>67.59</v>
      </c>
      <c r="AL69">
        <v>64.56</v>
      </c>
      <c r="AM69">
        <v>67.02</v>
      </c>
      <c r="AN69">
        <v>67.16</v>
      </c>
      <c r="AO69">
        <v>69.45</v>
      </c>
      <c r="AP69">
        <v>72.319999999999993</v>
      </c>
      <c r="AQ69">
        <v>73.19</v>
      </c>
      <c r="AR69">
        <v>76.760000000000005</v>
      </c>
      <c r="AS69">
        <v>74.900000000000006</v>
      </c>
      <c r="AT69">
        <v>74.864999999999995</v>
      </c>
      <c r="AU69">
        <v>76.28</v>
      </c>
      <c r="AV69">
        <v>70.81</v>
      </c>
      <c r="AW69">
        <v>71.75</v>
      </c>
      <c r="AX69">
        <v>74.569999999999993</v>
      </c>
      <c r="AY69">
        <v>77.03</v>
      </c>
      <c r="AZ69">
        <v>78.42</v>
      </c>
      <c r="BA69">
        <v>79.61</v>
      </c>
      <c r="BB69">
        <v>82.75</v>
      </c>
      <c r="BC69">
        <v>83.85</v>
      </c>
      <c r="BD69">
        <v>83.74</v>
      </c>
      <c r="BE69">
        <v>81.36</v>
      </c>
      <c r="BF69">
        <v>84.83</v>
      </c>
      <c r="BG69">
        <v>81.849999999999994</v>
      </c>
      <c r="BH69">
        <v>82.83</v>
      </c>
      <c r="BI69">
        <v>84.51</v>
      </c>
      <c r="BJ69">
        <v>82.91</v>
      </c>
      <c r="BK69">
        <v>84.58</v>
      </c>
      <c r="BL69">
        <v>88.13</v>
      </c>
      <c r="BM69">
        <v>86.34</v>
      </c>
      <c r="BN69">
        <v>87.75</v>
      </c>
      <c r="BO69">
        <v>88.46</v>
      </c>
      <c r="BP69">
        <v>87.38</v>
      </c>
      <c r="BQ69">
        <v>86.85</v>
      </c>
      <c r="BR69">
        <v>86.61</v>
      </c>
      <c r="BS69">
        <v>86.53</v>
      </c>
      <c r="BT69">
        <v>86.1</v>
      </c>
      <c r="BU69">
        <v>86.42</v>
      </c>
      <c r="BV69">
        <v>89.74</v>
      </c>
      <c r="BW69">
        <v>89.72</v>
      </c>
    </row>
    <row r="70" spans="1:81" x14ac:dyDescent="0.25">
      <c r="A70" t="s">
        <v>101</v>
      </c>
      <c r="B70" s="2">
        <v>43578</v>
      </c>
      <c r="C70" s="2">
        <v>43669</v>
      </c>
      <c r="D70">
        <v>0.2273</v>
      </c>
      <c r="E70">
        <v>12</v>
      </c>
      <c r="F70">
        <v>12</v>
      </c>
      <c r="G70">
        <v>4.1675349031054652E-4</v>
      </c>
      <c r="H70">
        <v>13</v>
      </c>
      <c r="I70">
        <v>5.4177953740362156E-3</v>
      </c>
      <c r="J70">
        <v>48</v>
      </c>
      <c r="K70">
        <v>1.7503646593040139E-2</v>
      </c>
      <c r="L70">
        <v>44.59</v>
      </c>
      <c r="M70">
        <v>47.99</v>
      </c>
      <c r="N70">
        <v>48.15</v>
      </c>
      <c r="O70">
        <v>48.76</v>
      </c>
      <c r="P70">
        <v>49.1</v>
      </c>
      <c r="Q70">
        <v>49</v>
      </c>
      <c r="R70">
        <v>48.74</v>
      </c>
      <c r="S70">
        <v>48.96</v>
      </c>
      <c r="T70">
        <v>49.43</v>
      </c>
      <c r="U70">
        <v>48.58</v>
      </c>
      <c r="V70">
        <v>48.12</v>
      </c>
      <c r="W70">
        <v>48.19</v>
      </c>
      <c r="X70">
        <v>47.97</v>
      </c>
      <c r="Y70">
        <v>48.25</v>
      </c>
      <c r="Z70">
        <v>45.76</v>
      </c>
      <c r="AA70">
        <v>46.23</v>
      </c>
      <c r="AB70">
        <v>46.79</v>
      </c>
      <c r="AC70">
        <v>46.97</v>
      </c>
      <c r="AD70">
        <v>45.9</v>
      </c>
      <c r="AE70">
        <v>43.83</v>
      </c>
      <c r="AF70">
        <v>43.92</v>
      </c>
      <c r="AG70">
        <v>43.5</v>
      </c>
      <c r="AH70">
        <v>42.31</v>
      </c>
      <c r="AI70">
        <v>41.89</v>
      </c>
      <c r="AJ70">
        <v>41.6</v>
      </c>
      <c r="AK70">
        <v>42.32</v>
      </c>
      <c r="AL70">
        <v>42.55</v>
      </c>
      <c r="AM70">
        <v>42.14</v>
      </c>
      <c r="AN70">
        <v>42.3</v>
      </c>
      <c r="AO70">
        <v>44.32</v>
      </c>
      <c r="AP70">
        <v>44.54</v>
      </c>
      <c r="AQ70">
        <v>44.89</v>
      </c>
      <c r="AR70">
        <v>45.21</v>
      </c>
      <c r="AS70">
        <v>46.91</v>
      </c>
      <c r="AT70">
        <v>47.36</v>
      </c>
      <c r="AU70">
        <v>45.45</v>
      </c>
      <c r="AV70">
        <v>45.09</v>
      </c>
      <c r="AW70">
        <v>44.03</v>
      </c>
      <c r="AX70">
        <v>44.09</v>
      </c>
      <c r="AY70">
        <v>45.82</v>
      </c>
      <c r="AZ70">
        <v>45.47</v>
      </c>
      <c r="BA70">
        <v>46.2</v>
      </c>
      <c r="BB70">
        <v>46.05</v>
      </c>
      <c r="BC70">
        <v>46.23</v>
      </c>
      <c r="BD70">
        <v>45.45</v>
      </c>
      <c r="BE70">
        <v>45.94</v>
      </c>
      <c r="BF70">
        <v>46.65</v>
      </c>
      <c r="BG70">
        <v>47.91</v>
      </c>
      <c r="BH70">
        <v>48.83</v>
      </c>
      <c r="BI70">
        <v>47.55</v>
      </c>
      <c r="BJ70">
        <v>47.3</v>
      </c>
      <c r="BK70">
        <v>46.91</v>
      </c>
      <c r="BL70">
        <v>46.65</v>
      </c>
      <c r="BM70">
        <v>46.35</v>
      </c>
      <c r="BN70">
        <v>45.92</v>
      </c>
      <c r="BO70">
        <v>45.27</v>
      </c>
      <c r="BP70">
        <v>46.26</v>
      </c>
      <c r="BQ70">
        <v>46.48</v>
      </c>
      <c r="BR70">
        <v>45.16</v>
      </c>
      <c r="BS70">
        <v>45.09</v>
      </c>
      <c r="BT70">
        <v>46.3</v>
      </c>
      <c r="BU70">
        <v>45.96</v>
      </c>
      <c r="BV70">
        <v>46.84</v>
      </c>
      <c r="BW70">
        <v>48.09</v>
      </c>
    </row>
    <row r="71" spans="1:81" x14ac:dyDescent="0.25">
      <c r="A71" t="s">
        <v>101</v>
      </c>
      <c r="B71" s="2">
        <v>43488</v>
      </c>
      <c r="C71" s="2">
        <v>43578</v>
      </c>
      <c r="D71">
        <v>0.25750000000000001</v>
      </c>
      <c r="E71">
        <v>6</v>
      </c>
      <c r="F71">
        <v>6</v>
      </c>
      <c r="G71">
        <v>1.3873473917868249E-3</v>
      </c>
      <c r="H71">
        <v>19</v>
      </c>
      <c r="I71">
        <v>0.14567147613762491</v>
      </c>
      <c r="J71">
        <v>58</v>
      </c>
      <c r="K71">
        <v>0.25221975582685913</v>
      </c>
      <c r="L71">
        <v>31.93</v>
      </c>
      <c r="M71">
        <v>36.04</v>
      </c>
      <c r="N71">
        <v>36.75</v>
      </c>
      <c r="O71">
        <v>36.770000000000003</v>
      </c>
      <c r="P71">
        <v>36.340000000000003</v>
      </c>
      <c r="Q71">
        <v>36.9</v>
      </c>
      <c r="R71">
        <v>35.99</v>
      </c>
      <c r="S71">
        <v>36.76</v>
      </c>
      <c r="T71">
        <v>36.93</v>
      </c>
      <c r="U71">
        <v>37.35</v>
      </c>
      <c r="V71">
        <v>38.5</v>
      </c>
      <c r="W71">
        <v>37.64</v>
      </c>
      <c r="X71">
        <v>37.54</v>
      </c>
      <c r="Y71">
        <v>37.869999999999997</v>
      </c>
      <c r="Z71">
        <v>38.909999999999997</v>
      </c>
      <c r="AA71">
        <v>39.15</v>
      </c>
      <c r="AB71">
        <v>39.53</v>
      </c>
      <c r="AC71">
        <v>39.770000000000003</v>
      </c>
      <c r="AD71">
        <v>40.380000000000003</v>
      </c>
      <c r="AE71">
        <v>41.29</v>
      </c>
      <c r="AF71">
        <v>41.1</v>
      </c>
      <c r="AG71">
        <v>41.24</v>
      </c>
      <c r="AH71">
        <v>42.07</v>
      </c>
      <c r="AI71">
        <v>41.47</v>
      </c>
      <c r="AJ71">
        <v>41.22</v>
      </c>
      <c r="AK71">
        <v>40.83</v>
      </c>
      <c r="AL71">
        <v>41</v>
      </c>
      <c r="AM71">
        <v>40.64</v>
      </c>
      <c r="AN71">
        <v>40.4</v>
      </c>
      <c r="AO71">
        <v>39.94</v>
      </c>
      <c r="AP71">
        <v>38.869999999999997</v>
      </c>
      <c r="AQ71">
        <v>38.75</v>
      </c>
      <c r="AR71">
        <v>39.53</v>
      </c>
      <c r="AS71">
        <v>39.590000000000003</v>
      </c>
      <c r="AT71">
        <v>39.61</v>
      </c>
      <c r="AU71">
        <v>39.270000000000003</v>
      </c>
      <c r="AV71">
        <v>40.46</v>
      </c>
      <c r="AW71">
        <v>40.39</v>
      </c>
      <c r="AX71">
        <v>40.54</v>
      </c>
      <c r="AY71">
        <v>39.58</v>
      </c>
      <c r="AZ71">
        <v>40.51</v>
      </c>
      <c r="BA71">
        <v>39.61</v>
      </c>
      <c r="BB71">
        <v>39.51</v>
      </c>
      <c r="BC71">
        <v>39.799999999999997</v>
      </c>
      <c r="BD71">
        <v>39.299999999999997</v>
      </c>
      <c r="BE71">
        <v>39.22</v>
      </c>
      <c r="BF71">
        <v>39.840000000000003</v>
      </c>
      <c r="BG71">
        <v>41.78</v>
      </c>
      <c r="BH71">
        <v>42.02</v>
      </c>
      <c r="BI71">
        <v>43.6</v>
      </c>
      <c r="BJ71">
        <v>43.63</v>
      </c>
      <c r="BK71">
        <v>44.15</v>
      </c>
      <c r="BL71">
        <v>44.31</v>
      </c>
      <c r="BM71">
        <v>43.7</v>
      </c>
      <c r="BN71">
        <v>43.92</v>
      </c>
      <c r="BO71">
        <v>43.61</v>
      </c>
      <c r="BP71">
        <v>44.14</v>
      </c>
      <c r="BQ71">
        <v>43.94</v>
      </c>
      <c r="BR71">
        <v>45.13</v>
      </c>
      <c r="BS71">
        <v>44.85</v>
      </c>
      <c r="BT71">
        <v>44.81</v>
      </c>
      <c r="BU71">
        <v>44.85</v>
      </c>
      <c r="BV71">
        <v>44.59</v>
      </c>
    </row>
    <row r="72" spans="1:81" x14ac:dyDescent="0.25">
      <c r="A72" t="s">
        <v>101</v>
      </c>
      <c r="B72" s="2">
        <v>42214</v>
      </c>
      <c r="C72" s="2">
        <v>42304</v>
      </c>
      <c r="D72">
        <v>0.16739999999999999</v>
      </c>
      <c r="E72">
        <v>3</v>
      </c>
      <c r="F72">
        <v>4</v>
      </c>
      <c r="G72">
        <v>2.5534132360604578E-2</v>
      </c>
      <c r="H72">
        <v>8</v>
      </c>
      <c r="I72">
        <v>5.2110474205314151E-3</v>
      </c>
      <c r="J72">
        <v>34</v>
      </c>
      <c r="K72">
        <v>6.2532569046376994E-3</v>
      </c>
      <c r="L72">
        <v>18.61</v>
      </c>
      <c r="M72">
        <v>19.190000000000001</v>
      </c>
      <c r="N72">
        <v>19.260000000000002</v>
      </c>
      <c r="O72">
        <v>18.82</v>
      </c>
      <c r="P72">
        <v>18.7</v>
      </c>
      <c r="Q72">
        <v>18.95</v>
      </c>
      <c r="R72">
        <v>18.899999999999999</v>
      </c>
      <c r="S72">
        <v>18.93</v>
      </c>
      <c r="T72">
        <v>19.29</v>
      </c>
      <c r="U72">
        <v>18.920000000000002</v>
      </c>
      <c r="V72">
        <v>18.87</v>
      </c>
      <c r="W72">
        <v>18.57</v>
      </c>
      <c r="X72">
        <v>18.649999999999999</v>
      </c>
      <c r="Y72">
        <v>18.75</v>
      </c>
      <c r="Z72">
        <v>18.45</v>
      </c>
      <c r="AA72">
        <v>18.25</v>
      </c>
      <c r="AB72">
        <v>17.75</v>
      </c>
      <c r="AC72">
        <v>17.260000000000002</v>
      </c>
      <c r="AD72">
        <v>16.79</v>
      </c>
      <c r="AE72">
        <v>16.78</v>
      </c>
      <c r="AF72">
        <v>17.510000000000002</v>
      </c>
      <c r="AG72">
        <v>17.989999999999998</v>
      </c>
      <c r="AH72">
        <v>18.02</v>
      </c>
      <c r="AI72">
        <v>18.04</v>
      </c>
      <c r="AJ72">
        <v>17.559999999999999</v>
      </c>
      <c r="AK72">
        <v>17.809999999999999</v>
      </c>
      <c r="AL72">
        <v>18.010000000000002</v>
      </c>
      <c r="AM72">
        <v>17.62</v>
      </c>
      <c r="AN72">
        <v>18.11</v>
      </c>
      <c r="AO72">
        <v>17.77</v>
      </c>
      <c r="AP72">
        <v>17.89</v>
      </c>
      <c r="AQ72">
        <v>17.89</v>
      </c>
      <c r="AR72">
        <v>17.93</v>
      </c>
      <c r="AS72">
        <v>18.97</v>
      </c>
      <c r="AT72">
        <v>19.309999999999999</v>
      </c>
      <c r="AU72">
        <v>18.86</v>
      </c>
      <c r="AV72">
        <v>18.43</v>
      </c>
      <c r="AW72">
        <v>18.03</v>
      </c>
      <c r="AX72">
        <v>17.54</v>
      </c>
      <c r="AY72">
        <v>17.329999999999998</v>
      </c>
      <c r="AZ72">
        <v>17.350000000000001</v>
      </c>
      <c r="BA72">
        <v>17.32</v>
      </c>
      <c r="BB72">
        <v>16.96</v>
      </c>
      <c r="BC72">
        <v>17.13</v>
      </c>
      <c r="BD72">
        <v>18.010000000000002</v>
      </c>
      <c r="BE72">
        <v>17.8</v>
      </c>
      <c r="BF72">
        <v>18.22</v>
      </c>
      <c r="BG72">
        <v>18.7</v>
      </c>
      <c r="BH72">
        <v>18.850000000000001</v>
      </c>
      <c r="BI72">
        <v>19.02</v>
      </c>
      <c r="BJ72">
        <v>19.09</v>
      </c>
      <c r="BK72">
        <v>18.68</v>
      </c>
      <c r="BL72">
        <v>18.54</v>
      </c>
      <c r="BM72">
        <v>18.170000000000002</v>
      </c>
      <c r="BN72">
        <v>18.600000000000001</v>
      </c>
      <c r="BO72">
        <v>18.5</v>
      </c>
      <c r="BP72">
        <v>18.21</v>
      </c>
      <c r="BQ72">
        <v>18.239999999999998</v>
      </c>
      <c r="BR72">
        <v>18.29</v>
      </c>
      <c r="BS72">
        <v>18.600000000000001</v>
      </c>
      <c r="BT72">
        <v>18.63</v>
      </c>
      <c r="BU72">
        <v>19.05</v>
      </c>
      <c r="BV72">
        <v>18.75</v>
      </c>
      <c r="BW72">
        <v>18.54</v>
      </c>
    </row>
    <row r="73" spans="1:81" x14ac:dyDescent="0.25">
      <c r="A73" t="s">
        <v>101</v>
      </c>
      <c r="B73" s="2">
        <v>42124</v>
      </c>
      <c r="C73" s="2">
        <v>42214</v>
      </c>
      <c r="D73">
        <v>0.3821</v>
      </c>
      <c r="E73">
        <v>2</v>
      </c>
      <c r="F73">
        <v>3</v>
      </c>
      <c r="G73">
        <v>2.3645320197044351E-2</v>
      </c>
      <c r="H73">
        <v>19</v>
      </c>
      <c r="I73">
        <v>4.3842364532019729E-2</v>
      </c>
      <c r="J73">
        <v>21</v>
      </c>
      <c r="K73">
        <v>4.4827586206896558E-2</v>
      </c>
      <c r="L73">
        <v>18.25</v>
      </c>
      <c r="M73">
        <v>20.3</v>
      </c>
      <c r="N73">
        <v>20.28</v>
      </c>
      <c r="O73">
        <v>19.82</v>
      </c>
      <c r="P73">
        <v>19.91</v>
      </c>
      <c r="Q73">
        <v>20.05</v>
      </c>
      <c r="R73">
        <v>20.51</v>
      </c>
      <c r="S73">
        <v>20.68</v>
      </c>
      <c r="T73">
        <v>20.45</v>
      </c>
      <c r="U73">
        <v>20.420000000000002</v>
      </c>
      <c r="V73">
        <v>20.72</v>
      </c>
      <c r="W73">
        <v>20.63</v>
      </c>
      <c r="X73">
        <v>20.72</v>
      </c>
      <c r="Y73">
        <v>20.71</v>
      </c>
      <c r="Z73">
        <v>20.69</v>
      </c>
      <c r="AA73">
        <v>20.8</v>
      </c>
      <c r="AB73">
        <v>20.71</v>
      </c>
      <c r="AC73">
        <v>20.56</v>
      </c>
      <c r="AD73">
        <v>21.15</v>
      </c>
      <c r="AE73">
        <v>21.19</v>
      </c>
      <c r="AF73">
        <v>21.15</v>
      </c>
      <c r="AG73">
        <v>21.21</v>
      </c>
      <c r="AH73">
        <v>20.94</v>
      </c>
      <c r="AI73">
        <v>21.06</v>
      </c>
      <c r="AJ73">
        <v>20.75</v>
      </c>
      <c r="AK73">
        <v>21.16</v>
      </c>
      <c r="AL73">
        <v>20.83</v>
      </c>
      <c r="AM73">
        <v>20.85</v>
      </c>
      <c r="AN73">
        <v>21.13</v>
      </c>
      <c r="AO73">
        <v>21.21</v>
      </c>
      <c r="AP73">
        <v>21.02</v>
      </c>
      <c r="AQ73">
        <v>20.83</v>
      </c>
      <c r="AR73">
        <v>20.84</v>
      </c>
      <c r="AS73">
        <v>20.91</v>
      </c>
      <c r="AT73">
        <v>21.07</v>
      </c>
      <c r="AU73">
        <v>20.76</v>
      </c>
      <c r="AV73">
        <v>20.62</v>
      </c>
      <c r="AW73">
        <v>20.49</v>
      </c>
      <c r="AX73">
        <v>20.13</v>
      </c>
      <c r="AY73">
        <v>20.07</v>
      </c>
      <c r="AZ73">
        <v>19.71</v>
      </c>
      <c r="BA73">
        <v>19.239999999999998</v>
      </c>
      <c r="BB73">
        <v>19.29</v>
      </c>
      <c r="BC73">
        <v>19.350000000000001</v>
      </c>
      <c r="BD73">
        <v>19.43</v>
      </c>
      <c r="BE73">
        <v>19.38</v>
      </c>
      <c r="BF73">
        <v>19.36</v>
      </c>
      <c r="BG73">
        <v>19.04</v>
      </c>
      <c r="BH73">
        <v>19.13</v>
      </c>
      <c r="BI73">
        <v>19.34</v>
      </c>
      <c r="BJ73">
        <v>19.53</v>
      </c>
      <c r="BK73">
        <v>19.53</v>
      </c>
      <c r="BL73">
        <v>19.260000000000002</v>
      </c>
      <c r="BM73">
        <v>19.29</v>
      </c>
      <c r="BN73">
        <v>19.21</v>
      </c>
      <c r="BO73">
        <v>18.93</v>
      </c>
      <c r="BP73">
        <v>18.989999999999998</v>
      </c>
      <c r="BQ73">
        <v>18.600000000000001</v>
      </c>
      <c r="BR73">
        <v>18.82</v>
      </c>
      <c r="BS73">
        <v>18.36</v>
      </c>
      <c r="BT73">
        <v>18.29</v>
      </c>
      <c r="BU73">
        <v>18.559999999999999</v>
      </c>
      <c r="BV73">
        <v>18.61</v>
      </c>
    </row>
    <row r="74" spans="1:81" x14ac:dyDescent="0.25">
      <c r="A74" t="s">
        <v>102</v>
      </c>
      <c r="B74" s="2">
        <v>45232</v>
      </c>
      <c r="C74" s="2">
        <v>45335</v>
      </c>
      <c r="D74">
        <v>0.1221</v>
      </c>
      <c r="E74">
        <v>2</v>
      </c>
      <c r="F74">
        <v>5</v>
      </c>
      <c r="G74">
        <v>1.7884240190765292E-2</v>
      </c>
      <c r="H74">
        <v>20</v>
      </c>
      <c r="I74">
        <v>0.1738564925211358</v>
      </c>
      <c r="J74">
        <v>67</v>
      </c>
      <c r="K74">
        <v>0.37578582267504879</v>
      </c>
      <c r="L74">
        <v>85.71</v>
      </c>
      <c r="M74">
        <v>92.26</v>
      </c>
      <c r="N74">
        <v>91.02</v>
      </c>
      <c r="O74">
        <v>91.37</v>
      </c>
      <c r="P74">
        <v>91.98</v>
      </c>
      <c r="Q74">
        <v>90.61</v>
      </c>
      <c r="R74">
        <v>95.52</v>
      </c>
      <c r="S74">
        <v>94.01</v>
      </c>
      <c r="T74">
        <v>100.56</v>
      </c>
      <c r="U74">
        <v>102.84</v>
      </c>
      <c r="V74">
        <v>103.13</v>
      </c>
      <c r="W74">
        <v>102.86</v>
      </c>
      <c r="X74">
        <v>105.27</v>
      </c>
      <c r="Y74">
        <v>102.38</v>
      </c>
      <c r="Z74">
        <v>103.19</v>
      </c>
      <c r="AA74">
        <v>103.87</v>
      </c>
      <c r="AB74">
        <v>104.74</v>
      </c>
      <c r="AC74">
        <v>103.65</v>
      </c>
      <c r="AD74">
        <v>104.51</v>
      </c>
      <c r="AE74">
        <v>104.4</v>
      </c>
      <c r="AF74">
        <v>108.3</v>
      </c>
      <c r="AG74">
        <v>106.88</v>
      </c>
      <c r="AH74">
        <v>104.91</v>
      </c>
      <c r="AI74">
        <v>105.01</v>
      </c>
      <c r="AJ74">
        <v>106.2</v>
      </c>
      <c r="AK74">
        <v>106.99</v>
      </c>
      <c r="AL74">
        <v>110.06</v>
      </c>
      <c r="AM74">
        <v>110.18</v>
      </c>
      <c r="AN74">
        <v>113.42</v>
      </c>
      <c r="AO74">
        <v>119.25</v>
      </c>
      <c r="AP74">
        <v>118.35</v>
      </c>
      <c r="AQ74">
        <v>118.97</v>
      </c>
      <c r="AR74">
        <v>119.23</v>
      </c>
      <c r="AS74">
        <v>115.6</v>
      </c>
      <c r="AT74">
        <v>119.63</v>
      </c>
      <c r="AU74">
        <v>120.01</v>
      </c>
      <c r="AV74">
        <v>121.47</v>
      </c>
      <c r="AW74">
        <v>121.6</v>
      </c>
      <c r="AX74">
        <v>121.43</v>
      </c>
      <c r="AY74">
        <v>119.82</v>
      </c>
      <c r="AZ74">
        <v>114.04</v>
      </c>
      <c r="BA74">
        <v>110.16</v>
      </c>
      <c r="BB74">
        <v>109.04</v>
      </c>
      <c r="BC74">
        <v>109.93</v>
      </c>
      <c r="BD74">
        <v>112.87</v>
      </c>
      <c r="BE74">
        <v>112.61</v>
      </c>
      <c r="BF74">
        <v>112.94</v>
      </c>
      <c r="BG74">
        <v>112.07</v>
      </c>
      <c r="BH74">
        <v>111.79</v>
      </c>
      <c r="BI74">
        <v>112.73</v>
      </c>
      <c r="BJ74">
        <v>111.62</v>
      </c>
      <c r="BK74">
        <v>116.02</v>
      </c>
      <c r="BL74">
        <v>120.34</v>
      </c>
      <c r="BM74">
        <v>120.87</v>
      </c>
      <c r="BN74">
        <v>123.29</v>
      </c>
      <c r="BO74">
        <v>123.19</v>
      </c>
      <c r="BP74">
        <v>123.43</v>
      </c>
      <c r="BQ74">
        <v>120.39</v>
      </c>
      <c r="BR74">
        <v>122.99</v>
      </c>
      <c r="BS74">
        <v>121.96</v>
      </c>
      <c r="BT74">
        <v>117.7</v>
      </c>
      <c r="BU74">
        <v>117.99</v>
      </c>
      <c r="BV74">
        <v>119.44</v>
      </c>
      <c r="BW74">
        <v>119.61</v>
      </c>
      <c r="BX74">
        <v>118.57</v>
      </c>
      <c r="BY74">
        <v>119.88</v>
      </c>
      <c r="BZ74">
        <v>124.75</v>
      </c>
      <c r="CA74">
        <v>126.93</v>
      </c>
      <c r="CB74">
        <v>126.12</v>
      </c>
      <c r="CC74">
        <v>124.09</v>
      </c>
    </row>
    <row r="75" spans="1:81" x14ac:dyDescent="0.25">
      <c r="A75" t="s">
        <v>102</v>
      </c>
      <c r="B75" s="2">
        <v>43762</v>
      </c>
      <c r="C75" s="2">
        <v>43865</v>
      </c>
      <c r="D75">
        <v>0.1062</v>
      </c>
      <c r="E75">
        <v>10</v>
      </c>
      <c r="F75">
        <v>10</v>
      </c>
      <c r="G75">
        <v>7.2947061275530304E-3</v>
      </c>
      <c r="H75">
        <v>16</v>
      </c>
      <c r="I75">
        <v>3.2721967486452702E-2</v>
      </c>
      <c r="J75">
        <v>59</v>
      </c>
      <c r="K75">
        <v>0.1984160066694457</v>
      </c>
      <c r="L75">
        <v>47.57</v>
      </c>
      <c r="M75">
        <v>47.98</v>
      </c>
      <c r="N75">
        <v>49.63</v>
      </c>
      <c r="O75">
        <v>49.19</v>
      </c>
      <c r="P75">
        <v>49.02</v>
      </c>
      <c r="Q75">
        <v>48</v>
      </c>
      <c r="R75">
        <v>48.25</v>
      </c>
      <c r="S75">
        <v>48.44</v>
      </c>
      <c r="T75">
        <v>48.47</v>
      </c>
      <c r="U75">
        <v>48.06</v>
      </c>
      <c r="V75">
        <v>47.63</v>
      </c>
      <c r="W75">
        <v>47.75</v>
      </c>
      <c r="X75">
        <v>47.89</v>
      </c>
      <c r="Y75">
        <v>47.98</v>
      </c>
      <c r="Z75">
        <v>48.57</v>
      </c>
      <c r="AA75">
        <v>48.05</v>
      </c>
      <c r="AB75">
        <v>49.55</v>
      </c>
      <c r="AC75">
        <v>47.68</v>
      </c>
      <c r="AD75">
        <v>48.32</v>
      </c>
      <c r="AE75">
        <v>47.01</v>
      </c>
      <c r="AF75">
        <v>45.93</v>
      </c>
      <c r="AG75">
        <v>46.46</v>
      </c>
      <c r="AH75">
        <v>47.32</v>
      </c>
      <c r="AI75">
        <v>47.38</v>
      </c>
      <c r="AJ75">
        <v>48.09</v>
      </c>
      <c r="AK75">
        <v>47.32</v>
      </c>
      <c r="AL75">
        <v>46.82</v>
      </c>
      <c r="AM75">
        <v>46.195</v>
      </c>
      <c r="AN75">
        <v>46.28</v>
      </c>
      <c r="AO75">
        <v>46.5</v>
      </c>
      <c r="AP75">
        <v>47.12</v>
      </c>
      <c r="AQ75">
        <v>46.79</v>
      </c>
      <c r="AR75">
        <v>47.41</v>
      </c>
      <c r="AS75">
        <v>48.7</v>
      </c>
      <c r="AT75">
        <v>49.78</v>
      </c>
      <c r="AU75">
        <v>50.01</v>
      </c>
      <c r="AV75">
        <v>50.63</v>
      </c>
      <c r="AW75">
        <v>51.03</v>
      </c>
      <c r="AX75">
        <v>50.87</v>
      </c>
      <c r="AY75">
        <v>51.02</v>
      </c>
      <c r="AZ75">
        <v>51.11</v>
      </c>
      <c r="BA75">
        <v>51.21</v>
      </c>
      <c r="BB75">
        <v>51.2</v>
      </c>
      <c r="BC75">
        <v>51.03</v>
      </c>
      <c r="BD75">
        <v>50.6</v>
      </c>
      <c r="BE75">
        <v>50.27</v>
      </c>
      <c r="BF75">
        <v>50.09</v>
      </c>
      <c r="BG75">
        <v>50.97</v>
      </c>
      <c r="BH75">
        <v>50.57</v>
      </c>
      <c r="BI75">
        <v>49.89</v>
      </c>
      <c r="BJ75">
        <v>51.43</v>
      </c>
      <c r="BK75">
        <v>51.5</v>
      </c>
      <c r="BL75">
        <v>52.19</v>
      </c>
      <c r="BM75">
        <v>52.11</v>
      </c>
      <c r="BN75">
        <v>53.39</v>
      </c>
      <c r="BO75">
        <v>53.63</v>
      </c>
      <c r="BP75">
        <v>53.48</v>
      </c>
      <c r="BQ75">
        <v>55.03</v>
      </c>
      <c r="BR75">
        <v>56.23</v>
      </c>
      <c r="BS75">
        <v>57.5</v>
      </c>
      <c r="BT75">
        <v>57.32</v>
      </c>
      <c r="BU75">
        <v>57.49</v>
      </c>
      <c r="BV75">
        <v>55.93</v>
      </c>
      <c r="BW75">
        <v>53.68</v>
      </c>
      <c r="BX75">
        <v>54.38</v>
      </c>
      <c r="BY75">
        <v>53.32</v>
      </c>
      <c r="BZ75">
        <v>53.33</v>
      </c>
      <c r="CA75">
        <v>51.76</v>
      </c>
      <c r="CB75">
        <v>52.4</v>
      </c>
      <c r="CC75">
        <v>55.72</v>
      </c>
    </row>
    <row r="76" spans="1:81" x14ac:dyDescent="0.25">
      <c r="A76" t="s">
        <v>102</v>
      </c>
      <c r="B76" s="2">
        <v>43034</v>
      </c>
      <c r="C76" s="2">
        <v>43137</v>
      </c>
      <c r="D76">
        <v>0.1799</v>
      </c>
      <c r="E76">
        <v>2</v>
      </c>
      <c r="F76">
        <v>2</v>
      </c>
      <c r="G76">
        <v>6.1919504643961534E-3</v>
      </c>
      <c r="H76">
        <v>7</v>
      </c>
      <c r="I76">
        <v>1.547987616099071E-2</v>
      </c>
      <c r="J76">
        <v>59</v>
      </c>
      <c r="K76">
        <v>8.3591331269349936E-2</v>
      </c>
      <c r="L76">
        <v>32</v>
      </c>
      <c r="M76">
        <v>32.299999999999997</v>
      </c>
      <c r="N76">
        <v>32.1</v>
      </c>
      <c r="O76">
        <v>32.75</v>
      </c>
      <c r="P76">
        <v>31.625</v>
      </c>
      <c r="Q76">
        <v>31.8</v>
      </c>
      <c r="R76">
        <v>32.4</v>
      </c>
      <c r="S76">
        <v>32.799999999999997</v>
      </c>
      <c r="T76">
        <v>32.549999999999997</v>
      </c>
      <c r="U76">
        <v>32.5</v>
      </c>
      <c r="V76">
        <v>31.3</v>
      </c>
      <c r="W76">
        <v>31.6</v>
      </c>
      <c r="X76">
        <v>31.7</v>
      </c>
      <c r="Y76">
        <v>30.95</v>
      </c>
      <c r="Z76">
        <v>30.75</v>
      </c>
      <c r="AA76">
        <v>31.45</v>
      </c>
      <c r="AB76">
        <v>31.25</v>
      </c>
      <c r="AC76">
        <v>31.7</v>
      </c>
      <c r="AD76">
        <v>32.6</v>
      </c>
      <c r="AE76">
        <v>31.95</v>
      </c>
      <c r="AF76">
        <v>32.200000000000003</v>
      </c>
      <c r="AG76">
        <v>32.1</v>
      </c>
      <c r="AH76">
        <v>32.15</v>
      </c>
      <c r="AI76">
        <v>29.8</v>
      </c>
      <c r="AJ76">
        <v>30.3</v>
      </c>
      <c r="AK76">
        <v>29.9</v>
      </c>
      <c r="AL76">
        <v>28.8</v>
      </c>
      <c r="AM76">
        <v>29.1</v>
      </c>
      <c r="AN76">
        <v>29.15</v>
      </c>
      <c r="AO76">
        <v>30.4</v>
      </c>
      <c r="AP76">
        <v>29.5</v>
      </c>
      <c r="AQ76">
        <v>29.85</v>
      </c>
      <c r="AR76">
        <v>29.55</v>
      </c>
      <c r="AS76">
        <v>29.5</v>
      </c>
      <c r="AT76">
        <v>30</v>
      </c>
      <c r="AU76">
        <v>31.25</v>
      </c>
      <c r="AV76">
        <v>31.45</v>
      </c>
      <c r="AW76">
        <v>31</v>
      </c>
      <c r="AX76">
        <v>31.05</v>
      </c>
      <c r="AY76">
        <v>30.65</v>
      </c>
      <c r="AZ76">
        <v>30.85</v>
      </c>
      <c r="BA76">
        <v>30.4</v>
      </c>
      <c r="BB76">
        <v>30.65</v>
      </c>
      <c r="BC76">
        <v>30.8</v>
      </c>
      <c r="BD76">
        <v>30.45</v>
      </c>
      <c r="BE76">
        <v>31.65</v>
      </c>
      <c r="BF76">
        <v>31.7</v>
      </c>
      <c r="BG76">
        <v>32.25</v>
      </c>
      <c r="BH76">
        <v>32.75</v>
      </c>
      <c r="BI76">
        <v>33.4</v>
      </c>
      <c r="BJ76">
        <v>32.6</v>
      </c>
      <c r="BK76">
        <v>32.35</v>
      </c>
      <c r="BL76">
        <v>32.5</v>
      </c>
      <c r="BM76">
        <v>32.5</v>
      </c>
      <c r="BN76">
        <v>32.299999999999997</v>
      </c>
      <c r="BO76">
        <v>33.450000000000003</v>
      </c>
      <c r="BP76">
        <v>33.950000000000003</v>
      </c>
      <c r="BQ76">
        <v>34.549999999999997</v>
      </c>
      <c r="BR76">
        <v>34.575000000000003</v>
      </c>
      <c r="BS76">
        <v>35</v>
      </c>
      <c r="BT76">
        <v>34.65</v>
      </c>
      <c r="BU76">
        <v>34.049999999999997</v>
      </c>
      <c r="BV76">
        <v>34.5</v>
      </c>
      <c r="BW76">
        <v>34</v>
      </c>
      <c r="BX76">
        <v>33.35</v>
      </c>
      <c r="BY76">
        <v>32.549999999999997</v>
      </c>
      <c r="BZ76">
        <v>33</v>
      </c>
      <c r="CA76">
        <v>32.35</v>
      </c>
      <c r="CB76">
        <v>30.9</v>
      </c>
      <c r="CC76">
        <v>32.65</v>
      </c>
    </row>
    <row r="77" spans="1:81" x14ac:dyDescent="0.25">
      <c r="A77" t="s">
        <v>102</v>
      </c>
      <c r="B77" s="2">
        <v>42768</v>
      </c>
      <c r="C77" s="2">
        <v>42852</v>
      </c>
      <c r="D77">
        <v>0.1429</v>
      </c>
      <c r="E77">
        <v>2</v>
      </c>
      <c r="F77">
        <v>2</v>
      </c>
      <c r="G77">
        <v>1.020408163265321E-2</v>
      </c>
      <c r="H77">
        <v>13</v>
      </c>
      <c r="I77">
        <v>0.13775510204081631</v>
      </c>
      <c r="J77">
        <v>58</v>
      </c>
      <c r="K77">
        <v>0.2959183673469386</v>
      </c>
      <c r="L77">
        <v>19.45</v>
      </c>
      <c r="M77">
        <v>19.600000000000001</v>
      </c>
      <c r="N77">
        <v>19.399999999999999</v>
      </c>
      <c r="O77">
        <v>19.649999999999999</v>
      </c>
      <c r="P77">
        <v>19.725000000000001</v>
      </c>
      <c r="Q77">
        <v>20.2</v>
      </c>
      <c r="R77">
        <v>20.95</v>
      </c>
      <c r="S77">
        <v>21.35</v>
      </c>
      <c r="T77">
        <v>21.6</v>
      </c>
      <c r="U77">
        <v>21.8</v>
      </c>
      <c r="V77">
        <v>21.75</v>
      </c>
      <c r="W77">
        <v>21.95</v>
      </c>
      <c r="X77">
        <v>22.15</v>
      </c>
      <c r="Y77">
        <v>22.3</v>
      </c>
      <c r="Z77">
        <v>21.75</v>
      </c>
      <c r="AA77">
        <v>21.75</v>
      </c>
      <c r="AB77">
        <v>21.75</v>
      </c>
      <c r="AC77">
        <v>21.2</v>
      </c>
      <c r="AD77">
        <v>21.8</v>
      </c>
      <c r="AE77">
        <v>21.55</v>
      </c>
      <c r="AF77">
        <v>21.2</v>
      </c>
      <c r="AG77">
        <v>21.3</v>
      </c>
      <c r="AH77">
        <v>21.35</v>
      </c>
      <c r="AI77">
        <v>21.05</v>
      </c>
      <c r="AJ77">
        <v>21.25</v>
      </c>
      <c r="AK77">
        <v>21.35</v>
      </c>
      <c r="AL77">
        <v>22.05</v>
      </c>
      <c r="AM77">
        <v>21.8</v>
      </c>
      <c r="AN77">
        <v>22.2</v>
      </c>
      <c r="AO77">
        <v>22.425000000000001</v>
      </c>
      <c r="AP77">
        <v>23.35</v>
      </c>
      <c r="AQ77">
        <v>23.3</v>
      </c>
      <c r="AR77">
        <v>22.65</v>
      </c>
      <c r="AS77">
        <v>22.75</v>
      </c>
      <c r="AT77">
        <v>22.8</v>
      </c>
      <c r="AU77">
        <v>22.75</v>
      </c>
      <c r="AV77">
        <v>22.95</v>
      </c>
      <c r="AW77">
        <v>23.05</v>
      </c>
      <c r="AX77">
        <v>22.8</v>
      </c>
      <c r="AY77">
        <v>23</v>
      </c>
      <c r="AZ77">
        <v>23.4</v>
      </c>
      <c r="BA77">
        <v>23.35</v>
      </c>
      <c r="BB77">
        <v>23.3</v>
      </c>
      <c r="BC77">
        <v>23</v>
      </c>
      <c r="BD77">
        <v>23.4</v>
      </c>
      <c r="BE77">
        <v>23.5</v>
      </c>
      <c r="BF77">
        <v>23.25</v>
      </c>
      <c r="BG77">
        <v>23.3</v>
      </c>
      <c r="BH77">
        <v>22.9</v>
      </c>
      <c r="BI77">
        <v>22.55</v>
      </c>
      <c r="BJ77">
        <v>22.85</v>
      </c>
      <c r="BK77">
        <v>23.05</v>
      </c>
      <c r="BL77">
        <v>23.1</v>
      </c>
      <c r="BM77">
        <v>23.9</v>
      </c>
      <c r="BN77">
        <v>23.9</v>
      </c>
      <c r="BO77">
        <v>24.05</v>
      </c>
      <c r="BP77">
        <v>24.25</v>
      </c>
      <c r="BQ77">
        <v>24.5</v>
      </c>
      <c r="BR77">
        <v>25.4</v>
      </c>
    </row>
    <row r="78" spans="1:81" x14ac:dyDescent="0.25">
      <c r="A78" t="s">
        <v>103</v>
      </c>
      <c r="B78" s="2">
        <v>45602</v>
      </c>
      <c r="C78" s="2">
        <v>45693</v>
      </c>
      <c r="D78">
        <v>0.20519999999999999</v>
      </c>
      <c r="E78">
        <v>3</v>
      </c>
      <c r="F78">
        <v>7</v>
      </c>
      <c r="G78">
        <v>0.1310187300137049</v>
      </c>
      <c r="H78">
        <v>19</v>
      </c>
      <c r="I78">
        <v>2.348104157149377E-2</v>
      </c>
      <c r="J78">
        <v>19</v>
      </c>
      <c r="K78">
        <v>2.348104157149377E-2</v>
      </c>
      <c r="L78">
        <v>99.43</v>
      </c>
      <c r="M78">
        <v>109.45</v>
      </c>
      <c r="N78">
        <v>110.02</v>
      </c>
      <c r="O78">
        <v>104.67</v>
      </c>
      <c r="P78">
        <v>104</v>
      </c>
      <c r="Q78">
        <v>102.71</v>
      </c>
      <c r="R78">
        <v>100.01</v>
      </c>
      <c r="S78">
        <v>95.11</v>
      </c>
      <c r="T78">
        <v>95.35</v>
      </c>
      <c r="U78">
        <v>104.25</v>
      </c>
      <c r="V78">
        <v>103.38</v>
      </c>
      <c r="W78">
        <v>105.72</v>
      </c>
      <c r="X78">
        <v>105.34</v>
      </c>
      <c r="Y78">
        <v>99.8</v>
      </c>
      <c r="Z78">
        <v>101.04</v>
      </c>
      <c r="AA78">
        <v>98.09</v>
      </c>
      <c r="AB78">
        <v>100.16</v>
      </c>
      <c r="AC78">
        <v>103.62</v>
      </c>
      <c r="AD78">
        <v>106.54</v>
      </c>
      <c r="AE78">
        <v>112.02</v>
      </c>
      <c r="AF78">
        <v>108.66</v>
      </c>
      <c r="AG78">
        <v>111.24</v>
      </c>
      <c r="AH78">
        <v>103.95</v>
      </c>
      <c r="AI78">
        <v>100.21</v>
      </c>
      <c r="AJ78">
        <v>103.84</v>
      </c>
      <c r="AK78">
        <v>104.08</v>
      </c>
      <c r="AL78">
        <v>106.64</v>
      </c>
      <c r="AM78">
        <v>107.85</v>
      </c>
      <c r="AN78">
        <v>103.29</v>
      </c>
      <c r="AO78">
        <v>97.33</v>
      </c>
      <c r="AP78">
        <v>96.18</v>
      </c>
      <c r="AQ78">
        <v>97.67</v>
      </c>
      <c r="AR78">
        <v>99.02</v>
      </c>
      <c r="AS78">
        <v>99.78</v>
      </c>
      <c r="AT78">
        <v>99.6</v>
      </c>
      <c r="AU78">
        <v>96.99</v>
      </c>
      <c r="AV78">
        <v>94.84</v>
      </c>
      <c r="AW78">
        <v>94.73</v>
      </c>
      <c r="AX78">
        <v>100.59</v>
      </c>
      <c r="AY78">
        <v>106.24</v>
      </c>
      <c r="AZ78">
        <v>100.96</v>
      </c>
      <c r="BA78">
        <v>97.43</v>
      </c>
      <c r="BB78">
        <v>93.66</v>
      </c>
      <c r="BC78">
        <v>89.87</v>
      </c>
      <c r="BD78">
        <v>92.05</v>
      </c>
      <c r="BE78">
        <v>93</v>
      </c>
      <c r="BF78">
        <v>96.45</v>
      </c>
      <c r="BG78">
        <v>95.67</v>
      </c>
      <c r="BH78">
        <v>98.29</v>
      </c>
      <c r="BI78">
        <v>103.2</v>
      </c>
      <c r="BJ78">
        <v>107.96</v>
      </c>
      <c r="BK78">
        <v>107.76</v>
      </c>
      <c r="BL78">
        <v>100.33</v>
      </c>
      <c r="BM78">
        <v>81.319999999999993</v>
      </c>
      <c r="BN78">
        <v>82.49</v>
      </c>
      <c r="BO78">
        <v>85.58</v>
      </c>
      <c r="BP78">
        <v>89.68</v>
      </c>
      <c r="BQ78">
        <v>90.49</v>
      </c>
      <c r="BR78">
        <v>87.5</v>
      </c>
      <c r="BS78">
        <v>87.74</v>
      </c>
      <c r="BT78">
        <v>90.1</v>
      </c>
    </row>
    <row r="79" spans="1:81" x14ac:dyDescent="0.25">
      <c r="A79" t="s">
        <v>103</v>
      </c>
      <c r="B79" s="2">
        <v>45327</v>
      </c>
      <c r="C79" s="2">
        <v>45418</v>
      </c>
      <c r="D79">
        <v>0.49380000000000002</v>
      </c>
      <c r="E79">
        <v>10</v>
      </c>
      <c r="F79">
        <v>10</v>
      </c>
      <c r="G79">
        <v>2.103448275862067E-2</v>
      </c>
      <c r="H79">
        <v>19</v>
      </c>
      <c r="I79">
        <v>0.15327586206896551</v>
      </c>
      <c r="J79">
        <v>19</v>
      </c>
      <c r="K79">
        <v>0.15327586206896551</v>
      </c>
      <c r="L79">
        <v>49.42</v>
      </c>
      <c r="M79">
        <v>58</v>
      </c>
      <c r="N79">
        <v>61.89</v>
      </c>
      <c r="O79">
        <v>61.81</v>
      </c>
      <c r="P79">
        <v>62.35</v>
      </c>
      <c r="Q79">
        <v>61.9</v>
      </c>
      <c r="R79">
        <v>60.57</v>
      </c>
      <c r="S79">
        <v>62.01</v>
      </c>
      <c r="T79">
        <v>60.51</v>
      </c>
      <c r="U79">
        <v>59.72</v>
      </c>
      <c r="V79">
        <v>56.78</v>
      </c>
      <c r="W79">
        <v>57.45</v>
      </c>
      <c r="X79">
        <v>60.47</v>
      </c>
      <c r="Y79">
        <v>58.86</v>
      </c>
      <c r="Z79">
        <v>58.57</v>
      </c>
      <c r="AA79">
        <v>58.02</v>
      </c>
      <c r="AB79">
        <v>57.97</v>
      </c>
      <c r="AC79">
        <v>59.48</v>
      </c>
      <c r="AD79">
        <v>63.47</v>
      </c>
      <c r="AE79">
        <v>66.89</v>
      </c>
      <c r="AF79">
        <v>65.94</v>
      </c>
      <c r="AG79">
        <v>64.72</v>
      </c>
      <c r="AH79">
        <v>64.319999999999993</v>
      </c>
      <c r="AI79">
        <v>63.86</v>
      </c>
      <c r="AJ79">
        <v>61.49</v>
      </c>
      <c r="AK79">
        <v>62.86</v>
      </c>
      <c r="AL79">
        <v>61.77</v>
      </c>
      <c r="AM79">
        <v>59.73</v>
      </c>
      <c r="AN79">
        <v>58.76</v>
      </c>
      <c r="AO79">
        <v>59.59</v>
      </c>
      <c r="AP79">
        <v>58</v>
      </c>
      <c r="AQ79">
        <v>60.01</v>
      </c>
      <c r="AR79">
        <v>63.24</v>
      </c>
      <c r="AS79">
        <v>63.3</v>
      </c>
      <c r="AT79">
        <v>62.12</v>
      </c>
      <c r="AU79">
        <v>59.68</v>
      </c>
      <c r="AV79">
        <v>60.88</v>
      </c>
      <c r="AW79">
        <v>60.62</v>
      </c>
      <c r="AX79">
        <v>60</v>
      </c>
      <c r="AY79">
        <v>58.9</v>
      </c>
      <c r="AZ79">
        <v>59.44</v>
      </c>
      <c r="BA79">
        <v>57.57</v>
      </c>
      <c r="BB79">
        <v>57.64</v>
      </c>
      <c r="BC79">
        <v>57.39</v>
      </c>
      <c r="BD79">
        <v>57.48</v>
      </c>
      <c r="BE79">
        <v>55.85</v>
      </c>
      <c r="BF79">
        <v>56.03</v>
      </c>
      <c r="BG79">
        <v>53.6</v>
      </c>
      <c r="BH79">
        <v>52.12</v>
      </c>
      <c r="BI79">
        <v>53.05</v>
      </c>
      <c r="BJ79">
        <v>51.81</v>
      </c>
      <c r="BK79">
        <v>51</v>
      </c>
      <c r="BL79">
        <v>49.26</v>
      </c>
      <c r="BM79">
        <v>51.51</v>
      </c>
      <c r="BN79">
        <v>52.35</v>
      </c>
      <c r="BO79">
        <v>52.1</v>
      </c>
      <c r="BP79">
        <v>52.88</v>
      </c>
      <c r="BQ79">
        <v>55.06</v>
      </c>
      <c r="BR79">
        <v>55.84</v>
      </c>
      <c r="BS79">
        <v>54.63</v>
      </c>
      <c r="BT79">
        <v>54.34</v>
      </c>
      <c r="BU79">
        <v>55.36</v>
      </c>
      <c r="BV79">
        <v>56.51</v>
      </c>
      <c r="BW79">
        <v>57.92</v>
      </c>
    </row>
    <row r="80" spans="1:81" x14ac:dyDescent="0.25">
      <c r="A80" t="s">
        <v>103</v>
      </c>
      <c r="B80" s="2">
        <v>44874</v>
      </c>
      <c r="C80" s="2">
        <v>44965</v>
      </c>
      <c r="D80">
        <v>0.247</v>
      </c>
      <c r="E80">
        <v>18</v>
      </c>
      <c r="F80">
        <v>19</v>
      </c>
      <c r="G80">
        <v>1.22542034767742E-2</v>
      </c>
      <c r="H80">
        <v>20</v>
      </c>
      <c r="I80">
        <v>4.5882017668851513E-2</v>
      </c>
      <c r="J80">
        <v>57</v>
      </c>
      <c r="K80">
        <v>0.31832430891991997</v>
      </c>
      <c r="L80">
        <v>32.21</v>
      </c>
      <c r="M80">
        <v>35.090000000000003</v>
      </c>
      <c r="N80">
        <v>38.74</v>
      </c>
      <c r="O80">
        <v>37.89</v>
      </c>
      <c r="P80">
        <v>41.45</v>
      </c>
      <c r="Q80">
        <v>37.71</v>
      </c>
      <c r="R80">
        <v>36.85</v>
      </c>
      <c r="S80">
        <v>36.47</v>
      </c>
      <c r="T80">
        <v>35.619999999999997</v>
      </c>
      <c r="U80">
        <v>35.93</v>
      </c>
      <c r="V80">
        <v>37.085000000000001</v>
      </c>
      <c r="W80">
        <v>36.82</v>
      </c>
      <c r="X80">
        <v>35.94</v>
      </c>
      <c r="Y80">
        <v>35.159999999999997</v>
      </c>
      <c r="Z80">
        <v>36.67</v>
      </c>
      <c r="AA80">
        <v>37.25</v>
      </c>
      <c r="AB80">
        <v>37.770000000000003</v>
      </c>
      <c r="AC80">
        <v>36.9</v>
      </c>
      <c r="AD80">
        <v>34.81</v>
      </c>
      <c r="AE80">
        <v>34.659999999999997</v>
      </c>
      <c r="AF80">
        <v>36.700000000000003</v>
      </c>
      <c r="AG80">
        <v>35.35</v>
      </c>
      <c r="AH80">
        <v>35.409999999999997</v>
      </c>
      <c r="AI80">
        <v>38.4</v>
      </c>
      <c r="AJ80">
        <v>37.24</v>
      </c>
      <c r="AK80">
        <v>34.76</v>
      </c>
      <c r="AL80">
        <v>34.76</v>
      </c>
      <c r="AM80">
        <v>33.630000000000003</v>
      </c>
      <c r="AN80">
        <v>33.72</v>
      </c>
      <c r="AO80">
        <v>33.65</v>
      </c>
      <c r="AP80">
        <v>33.47</v>
      </c>
      <c r="AQ80">
        <v>33.090000000000003</v>
      </c>
      <c r="AR80">
        <v>33.03</v>
      </c>
      <c r="AS80">
        <v>32.22</v>
      </c>
      <c r="AT80">
        <v>34.58</v>
      </c>
      <c r="AU80">
        <v>35.1</v>
      </c>
      <c r="AV80">
        <v>34.86</v>
      </c>
      <c r="AW80">
        <v>35.96</v>
      </c>
      <c r="AX80">
        <v>35.26</v>
      </c>
      <c r="AY80">
        <v>36.76</v>
      </c>
      <c r="AZ80">
        <v>38.729999999999997</v>
      </c>
      <c r="BA80">
        <v>39.049999999999997</v>
      </c>
      <c r="BB80">
        <v>39.35</v>
      </c>
      <c r="BC80">
        <v>40.590000000000003</v>
      </c>
      <c r="BD80">
        <v>41.26</v>
      </c>
      <c r="BE80">
        <v>42.49</v>
      </c>
      <c r="BF80">
        <v>42.57</v>
      </c>
      <c r="BG80">
        <v>42.2</v>
      </c>
      <c r="BH80">
        <v>42.78</v>
      </c>
      <c r="BI80">
        <v>44.76</v>
      </c>
      <c r="BJ80">
        <v>44.31</v>
      </c>
      <c r="BK80">
        <v>44.19</v>
      </c>
      <c r="BL80">
        <v>45.03</v>
      </c>
      <c r="BM80">
        <v>45.14</v>
      </c>
      <c r="BN80">
        <v>43.14</v>
      </c>
      <c r="BO80">
        <v>43.4</v>
      </c>
      <c r="BP80">
        <v>44.65</v>
      </c>
      <c r="BQ80">
        <v>46.26</v>
      </c>
      <c r="BR80">
        <v>44.47</v>
      </c>
      <c r="BS80">
        <v>42.7</v>
      </c>
      <c r="BT80">
        <v>43.9</v>
      </c>
      <c r="BU80">
        <v>42.7</v>
      </c>
    </row>
    <row r="81" spans="1:85" x14ac:dyDescent="0.25">
      <c r="A81" t="s">
        <v>103</v>
      </c>
      <c r="B81" s="2">
        <v>44691</v>
      </c>
      <c r="C81" s="2">
        <v>44797</v>
      </c>
      <c r="D81">
        <v>0.1124</v>
      </c>
      <c r="E81">
        <v>2</v>
      </c>
      <c r="F81">
        <v>4</v>
      </c>
      <c r="G81">
        <v>2.6278742374472079E-2</v>
      </c>
      <c r="H81">
        <v>5</v>
      </c>
      <c r="I81">
        <v>1.8144845925230781E-2</v>
      </c>
      <c r="J81">
        <v>5</v>
      </c>
      <c r="K81">
        <v>1.8144845925230781E-2</v>
      </c>
      <c r="L81">
        <v>63.05</v>
      </c>
      <c r="M81">
        <v>63.93</v>
      </c>
      <c r="N81">
        <v>62.53</v>
      </c>
      <c r="O81">
        <v>63.88</v>
      </c>
      <c r="P81">
        <v>62.25</v>
      </c>
      <c r="Q81">
        <v>65.09</v>
      </c>
      <c r="R81">
        <v>63.58</v>
      </c>
      <c r="S81">
        <v>58.67</v>
      </c>
      <c r="T81">
        <v>59.08</v>
      </c>
      <c r="U81">
        <v>61.83</v>
      </c>
      <c r="V81">
        <v>57.28</v>
      </c>
      <c r="W81">
        <v>56.57</v>
      </c>
      <c r="X81">
        <v>58.25</v>
      </c>
      <c r="Y81">
        <v>62.08</v>
      </c>
      <c r="Z81">
        <v>62.5</v>
      </c>
      <c r="AA81">
        <v>61.92</v>
      </c>
      <c r="AB81">
        <v>63.83</v>
      </c>
      <c r="AC81">
        <v>62.31</v>
      </c>
      <c r="AD81">
        <v>64.209999999999994</v>
      </c>
      <c r="AE81">
        <v>64.459999999999994</v>
      </c>
      <c r="AF81">
        <v>63.22</v>
      </c>
      <c r="AG81">
        <v>59.88</v>
      </c>
      <c r="AH81">
        <v>58.98</v>
      </c>
      <c r="AI81">
        <v>56.7</v>
      </c>
      <c r="AJ81">
        <v>55.86</v>
      </c>
      <c r="AK81">
        <v>56.18</v>
      </c>
      <c r="AL81">
        <v>53.04</v>
      </c>
      <c r="AM81">
        <v>51.77</v>
      </c>
      <c r="AN81">
        <v>52.85</v>
      </c>
      <c r="AO81">
        <v>51.33</v>
      </c>
      <c r="AP81">
        <v>52.75</v>
      </c>
      <c r="AQ81">
        <v>55.72</v>
      </c>
      <c r="AR81">
        <v>56.11</v>
      </c>
      <c r="AS81">
        <v>53.29</v>
      </c>
      <c r="AT81">
        <v>51.89</v>
      </c>
      <c r="AU81">
        <v>50.95</v>
      </c>
      <c r="AV81">
        <v>49.13</v>
      </c>
      <c r="AW81">
        <v>48.34</v>
      </c>
      <c r="AX81">
        <v>47.15</v>
      </c>
      <c r="AY81">
        <v>48.72</v>
      </c>
      <c r="AZ81">
        <v>48.7</v>
      </c>
      <c r="BA81">
        <v>47.82</v>
      </c>
      <c r="BB81">
        <v>47</v>
      </c>
      <c r="BC81">
        <v>47.11</v>
      </c>
      <c r="BD81">
        <v>47.49</v>
      </c>
      <c r="BE81">
        <v>49.3</v>
      </c>
      <c r="BF81">
        <v>48.73</v>
      </c>
      <c r="BG81">
        <v>49.93</v>
      </c>
      <c r="BH81">
        <v>51.79</v>
      </c>
      <c r="BI81">
        <v>52.6</v>
      </c>
      <c r="BJ81">
        <v>51.79</v>
      </c>
      <c r="BK81">
        <v>51.14</v>
      </c>
      <c r="BL81">
        <v>51.3</v>
      </c>
      <c r="BM81">
        <v>52.03</v>
      </c>
      <c r="BN81">
        <v>52.37</v>
      </c>
      <c r="BO81">
        <v>52.64</v>
      </c>
      <c r="BP81">
        <v>52.92</v>
      </c>
      <c r="BQ81">
        <v>52.8</v>
      </c>
      <c r="BR81">
        <v>53.23</v>
      </c>
      <c r="BS81">
        <v>53.4</v>
      </c>
      <c r="BT81">
        <v>52.99</v>
      </c>
      <c r="BU81">
        <v>53.2</v>
      </c>
      <c r="BV81">
        <v>50.94</v>
      </c>
      <c r="BW81">
        <v>52.15</v>
      </c>
      <c r="BX81">
        <v>52.54</v>
      </c>
      <c r="BY81">
        <v>52.94</v>
      </c>
      <c r="BZ81">
        <v>53.25</v>
      </c>
      <c r="CA81">
        <v>54.6</v>
      </c>
      <c r="CB81">
        <v>53.19</v>
      </c>
      <c r="CC81">
        <v>56.83</v>
      </c>
      <c r="CD81">
        <v>55.85</v>
      </c>
      <c r="CE81">
        <v>54.86</v>
      </c>
      <c r="CF81">
        <v>55.64</v>
      </c>
      <c r="CG81">
        <v>54.88</v>
      </c>
    </row>
    <row r="82" spans="1:85" x14ac:dyDescent="0.25">
      <c r="A82" t="s">
        <v>103</v>
      </c>
      <c r="B82" s="2">
        <v>44140</v>
      </c>
      <c r="C82" s="2">
        <v>44236</v>
      </c>
      <c r="D82">
        <v>0.52170000000000005</v>
      </c>
      <c r="E82">
        <v>2</v>
      </c>
      <c r="F82">
        <v>2</v>
      </c>
      <c r="G82">
        <v>1.101398601398606E-2</v>
      </c>
      <c r="H82">
        <v>20</v>
      </c>
      <c r="I82">
        <v>0.24370629370629371</v>
      </c>
      <c r="J82">
        <v>64</v>
      </c>
      <c r="K82">
        <v>0.64388111888111887</v>
      </c>
      <c r="L82">
        <v>56.21</v>
      </c>
      <c r="M82">
        <v>57.2</v>
      </c>
      <c r="N82">
        <v>56.57</v>
      </c>
      <c r="O82">
        <v>56.87</v>
      </c>
      <c r="P82">
        <v>58.53</v>
      </c>
      <c r="Q82">
        <v>58.28</v>
      </c>
      <c r="R82">
        <v>59.48</v>
      </c>
      <c r="S82">
        <v>60.27</v>
      </c>
      <c r="T82">
        <v>60.76</v>
      </c>
      <c r="U82">
        <v>60.83</v>
      </c>
      <c r="V82">
        <v>63.2</v>
      </c>
      <c r="W82">
        <v>64.78</v>
      </c>
      <c r="X82">
        <v>66.459999999999994</v>
      </c>
      <c r="Y82">
        <v>67.02</v>
      </c>
      <c r="Z82">
        <v>66.900000000000006</v>
      </c>
      <c r="AA82">
        <v>66.41</v>
      </c>
      <c r="AB82">
        <v>67.650000000000006</v>
      </c>
      <c r="AC82">
        <v>68.75</v>
      </c>
      <c r="AD82">
        <v>69.7</v>
      </c>
      <c r="AE82">
        <v>69</v>
      </c>
      <c r="AF82">
        <v>71.14</v>
      </c>
      <c r="AG82">
        <v>72.319999999999993</v>
      </c>
      <c r="AH82">
        <v>73.180000000000007</v>
      </c>
      <c r="AI82">
        <v>70.83</v>
      </c>
      <c r="AJ82">
        <v>68.849999999999994</v>
      </c>
      <c r="AK82">
        <v>70.08</v>
      </c>
      <c r="AL82">
        <v>71.569999999999993</v>
      </c>
      <c r="AM82">
        <v>73.66</v>
      </c>
      <c r="AN82">
        <v>72.099999999999994</v>
      </c>
      <c r="AO82">
        <v>73.349999999999994</v>
      </c>
      <c r="AP82">
        <v>74.569999999999993</v>
      </c>
      <c r="AQ82">
        <v>74.599999999999994</v>
      </c>
      <c r="AR82">
        <v>78.11</v>
      </c>
      <c r="AS82">
        <v>76.900000000000006</v>
      </c>
      <c r="AT82">
        <v>77.83</v>
      </c>
      <c r="AU82">
        <v>78.19</v>
      </c>
      <c r="AV82">
        <v>74.430000000000007</v>
      </c>
      <c r="AW82">
        <v>76.325000000000003</v>
      </c>
      <c r="AX82">
        <v>75.959999999999994</v>
      </c>
      <c r="AY82">
        <v>76.010000000000005</v>
      </c>
      <c r="AZ82">
        <v>79.09</v>
      </c>
      <c r="BA82">
        <v>79.39</v>
      </c>
      <c r="BB82">
        <v>83.24</v>
      </c>
      <c r="BC82">
        <v>82.37</v>
      </c>
      <c r="BD82">
        <v>85.22</v>
      </c>
      <c r="BE82">
        <v>87.21</v>
      </c>
      <c r="BF82">
        <v>87.53</v>
      </c>
      <c r="BG82">
        <v>88.68</v>
      </c>
      <c r="BH82">
        <v>88.27</v>
      </c>
      <c r="BI82">
        <v>92.94</v>
      </c>
      <c r="BJ82">
        <v>91.9</v>
      </c>
      <c r="BK82">
        <v>93.27</v>
      </c>
      <c r="BL82">
        <v>93.87</v>
      </c>
      <c r="BM82">
        <v>91.49</v>
      </c>
      <c r="BN82">
        <v>89.91</v>
      </c>
      <c r="BO82">
        <v>87.23</v>
      </c>
      <c r="BP82">
        <v>87.05</v>
      </c>
      <c r="BQ82">
        <v>84.07</v>
      </c>
      <c r="BR82">
        <v>87.28</v>
      </c>
      <c r="BS82">
        <v>87.82</v>
      </c>
      <c r="BT82">
        <v>86.62</v>
      </c>
      <c r="BU82">
        <v>89.05</v>
      </c>
      <c r="BV82">
        <v>88</v>
      </c>
      <c r="BW82">
        <v>88.73</v>
      </c>
      <c r="BX82">
        <v>94.03</v>
      </c>
    </row>
    <row r="83" spans="1:85" x14ac:dyDescent="0.25">
      <c r="A83" t="s">
        <v>103</v>
      </c>
      <c r="B83" s="2">
        <v>43962</v>
      </c>
      <c r="C83" s="2">
        <v>44056</v>
      </c>
      <c r="D83">
        <v>2.76</v>
      </c>
      <c r="E83">
        <v>3</v>
      </c>
      <c r="F83">
        <v>4</v>
      </c>
      <c r="G83">
        <v>8.7571265678449334E-2</v>
      </c>
      <c r="H83">
        <v>18</v>
      </c>
      <c r="I83">
        <v>0.15165336374002281</v>
      </c>
      <c r="J83">
        <v>60</v>
      </c>
      <c r="K83">
        <v>0.19566704675028501</v>
      </c>
      <c r="L83">
        <v>36.24</v>
      </c>
      <c r="M83">
        <v>43.85</v>
      </c>
      <c r="N83">
        <v>44.77</v>
      </c>
      <c r="O83">
        <v>43.28</v>
      </c>
      <c r="P83">
        <v>40.01</v>
      </c>
      <c r="Q83">
        <v>42.36</v>
      </c>
      <c r="R83">
        <v>45.46</v>
      </c>
      <c r="S83">
        <v>47.75</v>
      </c>
      <c r="T83">
        <v>45.28</v>
      </c>
      <c r="U83">
        <v>44.78</v>
      </c>
      <c r="V83">
        <v>46.01</v>
      </c>
      <c r="W83">
        <v>45.85</v>
      </c>
      <c r="X83">
        <v>46.48</v>
      </c>
      <c r="Y83">
        <v>47.53</v>
      </c>
      <c r="Z83">
        <v>47.28</v>
      </c>
      <c r="AA83">
        <v>47.22</v>
      </c>
      <c r="AB83">
        <v>49.25</v>
      </c>
      <c r="AC83">
        <v>48.2</v>
      </c>
      <c r="AD83">
        <v>50.5</v>
      </c>
      <c r="AE83">
        <v>48.64</v>
      </c>
      <c r="AF83">
        <v>49.52</v>
      </c>
      <c r="AG83">
        <v>49.65</v>
      </c>
      <c r="AH83">
        <v>45.74</v>
      </c>
      <c r="AI83">
        <v>46.32</v>
      </c>
      <c r="AJ83">
        <v>48.02</v>
      </c>
      <c r="AK83">
        <v>49.07</v>
      </c>
      <c r="AL83">
        <v>48.24</v>
      </c>
      <c r="AM83">
        <v>50.18</v>
      </c>
      <c r="AN83">
        <v>49.15</v>
      </c>
      <c r="AO83">
        <v>50.84</v>
      </c>
      <c r="AP83">
        <v>50.16</v>
      </c>
      <c r="AQ83">
        <v>48.48</v>
      </c>
      <c r="AR83">
        <v>50.04</v>
      </c>
      <c r="AS83">
        <v>48.32</v>
      </c>
      <c r="AT83">
        <v>48.39</v>
      </c>
      <c r="AU83">
        <v>47.22</v>
      </c>
      <c r="AV83">
        <v>43.505000000000003</v>
      </c>
      <c r="AW83">
        <v>44.1</v>
      </c>
      <c r="AX83">
        <v>46.15</v>
      </c>
      <c r="AY83">
        <v>44.44</v>
      </c>
      <c r="AZ83">
        <v>43.155000000000001</v>
      </c>
      <c r="BA83">
        <v>44.33</v>
      </c>
      <c r="BB83">
        <v>44.53</v>
      </c>
      <c r="BC83">
        <v>43.38</v>
      </c>
      <c r="BD83">
        <v>44.02</v>
      </c>
      <c r="BE83">
        <v>45.62</v>
      </c>
      <c r="BF83">
        <v>44.15</v>
      </c>
      <c r="BG83">
        <v>44.84</v>
      </c>
      <c r="BH83">
        <v>46.79</v>
      </c>
      <c r="BI83">
        <v>45.36</v>
      </c>
      <c r="BJ83">
        <v>45.25</v>
      </c>
      <c r="BK83">
        <v>46.17</v>
      </c>
      <c r="BL83">
        <v>44.71</v>
      </c>
      <c r="BM83">
        <v>47.24</v>
      </c>
      <c r="BN83">
        <v>46.66</v>
      </c>
      <c r="BO83">
        <v>49.24</v>
      </c>
      <c r="BP83">
        <v>49.15</v>
      </c>
      <c r="BQ83">
        <v>50.72</v>
      </c>
      <c r="BR83">
        <v>51.76</v>
      </c>
      <c r="BS83">
        <v>51.87</v>
      </c>
      <c r="BT83">
        <v>52.43</v>
      </c>
      <c r="BU83">
        <v>52.26</v>
      </c>
      <c r="BV83">
        <v>51.81</v>
      </c>
      <c r="BW83">
        <v>50.49</v>
      </c>
      <c r="BX83">
        <v>50.96</v>
      </c>
      <c r="BY83">
        <v>52.024999999999999</v>
      </c>
      <c r="BZ83">
        <v>49.85</v>
      </c>
    </row>
    <row r="84" spans="1:85" x14ac:dyDescent="0.25">
      <c r="A84" t="s">
        <v>103</v>
      </c>
      <c r="B84" s="2">
        <v>42759</v>
      </c>
      <c r="C84" s="2">
        <v>42857</v>
      </c>
      <c r="D84">
        <v>0.86309999999999998</v>
      </c>
      <c r="E84">
        <v>2</v>
      </c>
      <c r="F84">
        <v>4</v>
      </c>
      <c r="G84">
        <v>1.0958904109589E-2</v>
      </c>
      <c r="H84">
        <v>16</v>
      </c>
      <c r="I84">
        <v>9.5890410958904104E-2</v>
      </c>
      <c r="J84">
        <v>16</v>
      </c>
      <c r="K84">
        <v>9.5890410958904104E-2</v>
      </c>
      <c r="L84">
        <v>36.049999999999997</v>
      </c>
      <c r="M84">
        <v>36.5</v>
      </c>
      <c r="N84">
        <v>36.25</v>
      </c>
      <c r="O84">
        <v>36.25</v>
      </c>
      <c r="P84">
        <v>36.1</v>
      </c>
      <c r="Q84">
        <v>36.5</v>
      </c>
      <c r="R84">
        <v>36.35</v>
      </c>
      <c r="S84">
        <v>36.15</v>
      </c>
      <c r="T84">
        <v>37.1</v>
      </c>
      <c r="U84">
        <v>36.6</v>
      </c>
      <c r="V84">
        <v>36.6</v>
      </c>
      <c r="W84">
        <v>38.75</v>
      </c>
      <c r="X84">
        <v>39.549999999999997</v>
      </c>
      <c r="Y84">
        <v>39.65</v>
      </c>
      <c r="Z84">
        <v>39.1</v>
      </c>
      <c r="AA84">
        <v>39.450000000000003</v>
      </c>
      <c r="AB84">
        <v>40</v>
      </c>
      <c r="AC84">
        <v>39.35</v>
      </c>
      <c r="AD84">
        <v>39</v>
      </c>
      <c r="AE84">
        <v>39.35</v>
      </c>
      <c r="AF84">
        <v>38.25</v>
      </c>
      <c r="AG84">
        <v>37.4</v>
      </c>
      <c r="AH84">
        <v>37.299999999999997</v>
      </c>
      <c r="AI84">
        <v>36.65</v>
      </c>
      <c r="AJ84">
        <v>35.6</v>
      </c>
      <c r="AK84">
        <v>36.4</v>
      </c>
      <c r="AL84">
        <v>35.549999999999997</v>
      </c>
      <c r="AM84">
        <v>35.6</v>
      </c>
      <c r="AN84">
        <v>35.5</v>
      </c>
      <c r="AO84">
        <v>35.549999999999997</v>
      </c>
      <c r="AP84">
        <v>35.450000000000003</v>
      </c>
      <c r="AQ84">
        <v>35.75</v>
      </c>
      <c r="AR84">
        <v>35.424999999999997</v>
      </c>
      <c r="AS84">
        <v>34.6</v>
      </c>
      <c r="AT84">
        <v>33</v>
      </c>
      <c r="AU84">
        <v>33.65</v>
      </c>
      <c r="AV84">
        <v>33.6</v>
      </c>
      <c r="AW84">
        <v>35.15</v>
      </c>
      <c r="AX84">
        <v>36.75</v>
      </c>
      <c r="AY84">
        <v>35.15</v>
      </c>
      <c r="AZ84">
        <v>35.9</v>
      </c>
      <c r="BA84">
        <v>37</v>
      </c>
      <c r="BB84">
        <v>38</v>
      </c>
      <c r="BC84">
        <v>39.4</v>
      </c>
      <c r="BD84">
        <v>39.6</v>
      </c>
      <c r="BE84">
        <v>38.6</v>
      </c>
      <c r="BF84">
        <v>37.35</v>
      </c>
      <c r="BG84">
        <v>36.049999999999997</v>
      </c>
      <c r="BH84">
        <v>34.700000000000003</v>
      </c>
      <c r="BI84">
        <v>34</v>
      </c>
      <c r="BJ84">
        <v>32.799999999999997</v>
      </c>
      <c r="BK84">
        <v>33.299999999999997</v>
      </c>
      <c r="BL84">
        <v>32.950000000000003</v>
      </c>
      <c r="BM84">
        <v>32.450000000000003</v>
      </c>
      <c r="BN84">
        <v>32</v>
      </c>
      <c r="BO84">
        <v>31.3</v>
      </c>
      <c r="BP84">
        <v>31.5</v>
      </c>
      <c r="BQ84">
        <v>31.9</v>
      </c>
      <c r="BR84">
        <v>32.200000000000003</v>
      </c>
      <c r="BS84">
        <v>31.8</v>
      </c>
      <c r="BT84">
        <v>32.75</v>
      </c>
      <c r="BU84">
        <v>32.5</v>
      </c>
      <c r="BV84">
        <v>33.6</v>
      </c>
      <c r="BW84">
        <v>34.049999999999997</v>
      </c>
      <c r="BX84">
        <v>32.75</v>
      </c>
      <c r="BY84">
        <v>33.4</v>
      </c>
      <c r="BZ84">
        <v>33.15</v>
      </c>
      <c r="CA84">
        <v>34.1</v>
      </c>
      <c r="CB84">
        <v>28.55</v>
      </c>
    </row>
    <row r="85" spans="1:85" x14ac:dyDescent="0.25">
      <c r="A85" t="s">
        <v>103</v>
      </c>
      <c r="B85" s="2">
        <v>42304</v>
      </c>
      <c r="C85" s="2">
        <v>42395</v>
      </c>
      <c r="D85">
        <v>0.20169999999999999</v>
      </c>
      <c r="E85">
        <v>2</v>
      </c>
      <c r="F85">
        <v>2</v>
      </c>
      <c r="G85">
        <v>2.4337479718766861E-2</v>
      </c>
      <c r="H85">
        <v>18</v>
      </c>
      <c r="I85">
        <v>1.5684153596538821E-2</v>
      </c>
      <c r="J85">
        <v>61</v>
      </c>
      <c r="K85">
        <v>5.6246619794483657E-2</v>
      </c>
      <c r="L85">
        <v>17.77</v>
      </c>
      <c r="M85">
        <v>18.489999999999998</v>
      </c>
      <c r="N85">
        <v>18.04</v>
      </c>
      <c r="O85">
        <v>18.12</v>
      </c>
      <c r="P85">
        <v>18.3</v>
      </c>
      <c r="Q85">
        <v>18.149999999999999</v>
      </c>
      <c r="R85">
        <v>18.11</v>
      </c>
      <c r="S85">
        <v>18.350000000000001</v>
      </c>
      <c r="T85">
        <v>18.73</v>
      </c>
      <c r="U85">
        <v>18.489999999999998</v>
      </c>
      <c r="V85">
        <v>18.43</v>
      </c>
      <c r="W85">
        <v>18.45</v>
      </c>
      <c r="X85">
        <v>18.510000000000002</v>
      </c>
      <c r="Y85">
        <v>18.350000000000001</v>
      </c>
      <c r="Z85">
        <v>18.38</v>
      </c>
      <c r="AA85">
        <v>18.32</v>
      </c>
      <c r="AB85">
        <v>18.690000000000001</v>
      </c>
      <c r="AC85">
        <v>18.68</v>
      </c>
      <c r="AD85">
        <v>18.78</v>
      </c>
      <c r="AE85">
        <v>18.64</v>
      </c>
      <c r="AF85">
        <v>18.32</v>
      </c>
      <c r="AG85">
        <v>18.510000000000002</v>
      </c>
      <c r="AH85">
        <v>18.739999999999998</v>
      </c>
      <c r="AI85">
        <v>18.62</v>
      </c>
      <c r="AJ85">
        <v>18.920000000000002</v>
      </c>
      <c r="AK85">
        <v>19.149999999999999</v>
      </c>
      <c r="AL85">
        <v>18.75</v>
      </c>
      <c r="AM85">
        <v>19.12</v>
      </c>
      <c r="AN85">
        <v>18.75</v>
      </c>
      <c r="AO85">
        <v>18.57</v>
      </c>
      <c r="AP85">
        <v>17.88</v>
      </c>
      <c r="AQ85">
        <v>18.03</v>
      </c>
      <c r="AR85">
        <v>17.97</v>
      </c>
      <c r="AS85">
        <v>17.93</v>
      </c>
      <c r="AT85">
        <v>18.190000000000001</v>
      </c>
      <c r="AU85">
        <v>18.53</v>
      </c>
      <c r="AV85">
        <v>18.77</v>
      </c>
      <c r="AW85">
        <v>18.670000000000002</v>
      </c>
      <c r="AX85">
        <v>18.64</v>
      </c>
      <c r="AY85">
        <v>18.86</v>
      </c>
      <c r="AZ85">
        <v>18.79</v>
      </c>
      <c r="BA85">
        <v>18.88</v>
      </c>
      <c r="BB85">
        <v>18.71</v>
      </c>
      <c r="BC85">
        <v>19.05</v>
      </c>
      <c r="BD85">
        <v>19.13</v>
      </c>
      <c r="BE85">
        <v>18.559999999999999</v>
      </c>
      <c r="BF85">
        <v>17.68</v>
      </c>
      <c r="BG85">
        <v>17.7</v>
      </c>
      <c r="BH85">
        <v>17.329999999999998</v>
      </c>
      <c r="BI85">
        <v>16.989999999999998</v>
      </c>
      <c r="BJ85">
        <v>16.420000000000002</v>
      </c>
      <c r="BK85">
        <v>16.57</v>
      </c>
      <c r="BL85">
        <v>16.739999999999998</v>
      </c>
      <c r="BM85">
        <v>16.66</v>
      </c>
      <c r="BN85">
        <v>16.79</v>
      </c>
      <c r="BO85">
        <v>16.489999999999998</v>
      </c>
      <c r="BP85">
        <v>16.57</v>
      </c>
      <c r="BQ85">
        <v>16.89</v>
      </c>
      <c r="BR85">
        <v>16.54</v>
      </c>
      <c r="BS85">
        <v>16.86</v>
      </c>
      <c r="BT85">
        <v>17</v>
      </c>
      <c r="BU85">
        <v>19.53</v>
      </c>
    </row>
  </sheetData>
  <autoFilter ref="E1:I85" xr:uid="{00000000-0001-0000-0000-000000000000}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C29"/>
  <sheetViews>
    <sheetView topLeftCell="D1" workbookViewId="0">
      <selection activeCell="L2" sqref="L2:AF29"/>
    </sheetView>
  </sheetViews>
  <sheetFormatPr defaultRowHeight="15" x14ac:dyDescent="0.25"/>
  <sheetData>
    <row r="1" spans="1:8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 x14ac:dyDescent="0.25">
      <c r="A2" t="s">
        <v>86</v>
      </c>
      <c r="B2" s="2">
        <v>43874</v>
      </c>
      <c r="C2" s="2">
        <v>43972</v>
      </c>
      <c r="D2">
        <v>0.125</v>
      </c>
      <c r="L2">
        <v>6.7694999999999999</v>
      </c>
      <c r="M2">
        <v>7.2447999999999997</v>
      </c>
      <c r="N2">
        <v>7.4142999999999999</v>
      </c>
      <c r="O2">
        <v>7.8674999999999997</v>
      </c>
      <c r="P2">
        <v>7.7175000000000002</v>
      </c>
      <c r="Q2">
        <v>7.3517999999999999</v>
      </c>
      <c r="R2">
        <v>6.8319999999999999</v>
      </c>
      <c r="S2">
        <v>6.5513000000000003</v>
      </c>
      <c r="T2">
        <v>6.6912000000000003</v>
      </c>
      <c r="U2">
        <v>6.3150000000000004</v>
      </c>
      <c r="V2">
        <v>6.7518000000000002</v>
      </c>
      <c r="W2">
        <v>6.9108000000000001</v>
      </c>
      <c r="X2">
        <v>6.6473000000000004</v>
      </c>
      <c r="Y2">
        <v>7.1128</v>
      </c>
      <c r="Z2">
        <v>6.8323</v>
      </c>
      <c r="AA2">
        <v>6.6509999999999998</v>
      </c>
      <c r="AB2">
        <v>6.1360000000000001</v>
      </c>
      <c r="AC2">
        <v>6.5270000000000001</v>
      </c>
      <c r="AD2">
        <v>6.1616999999999997</v>
      </c>
      <c r="AE2">
        <v>5.4077999999999999</v>
      </c>
      <c r="AF2">
        <v>6.0209999999999999</v>
      </c>
      <c r="AG2">
        <v>4.91</v>
      </c>
      <c r="AH2">
        <v>5.4318</v>
      </c>
      <c r="AI2">
        <v>5.0705</v>
      </c>
      <c r="AJ2">
        <v>5.3243</v>
      </c>
      <c r="AK2">
        <v>5.1437999999999997</v>
      </c>
      <c r="AL2">
        <v>5.3171999999999997</v>
      </c>
      <c r="AM2">
        <v>6.2294999999999998</v>
      </c>
      <c r="AN2">
        <v>6.1405000000000003</v>
      </c>
      <c r="AO2">
        <v>6.431</v>
      </c>
      <c r="AP2">
        <v>6.3182999999999998</v>
      </c>
      <c r="AQ2">
        <v>6.6398000000000001</v>
      </c>
      <c r="AR2">
        <v>6.59</v>
      </c>
      <c r="AS2">
        <v>6.0768000000000004</v>
      </c>
      <c r="AT2">
        <v>6.3868</v>
      </c>
      <c r="AU2">
        <v>6.0976999999999997</v>
      </c>
      <c r="AV2">
        <v>6.71</v>
      </c>
      <c r="AW2">
        <v>6.4757999999999996</v>
      </c>
      <c r="AX2">
        <v>6.6738</v>
      </c>
      <c r="AY2">
        <v>6.5738000000000003</v>
      </c>
      <c r="AZ2">
        <v>6.7462999999999997</v>
      </c>
      <c r="BA2">
        <v>7.0987999999999998</v>
      </c>
      <c r="BB2">
        <v>7.0209999999999999</v>
      </c>
      <c r="BC2">
        <v>7.3674999999999997</v>
      </c>
      <c r="BD2">
        <v>7.3079999999999998</v>
      </c>
      <c r="BE2">
        <v>7.1763000000000003</v>
      </c>
      <c r="BF2">
        <v>6.7378</v>
      </c>
      <c r="BG2">
        <v>7.1538000000000004</v>
      </c>
      <c r="BH2">
        <v>7.1002999999999998</v>
      </c>
      <c r="BI2">
        <v>7.2397</v>
      </c>
      <c r="BJ2">
        <v>7.4269999999999996</v>
      </c>
      <c r="BK2">
        <v>7.2839999999999998</v>
      </c>
      <c r="BL2">
        <v>7.4615</v>
      </c>
      <c r="BM2">
        <v>7.3070000000000004</v>
      </c>
      <c r="BN2">
        <v>7.0694999999999997</v>
      </c>
      <c r="BO2">
        <v>7.2820999999999998</v>
      </c>
      <c r="BP2">
        <v>7.3434999999999997</v>
      </c>
      <c r="BQ2">
        <v>7.4447999999999999</v>
      </c>
      <c r="BR2">
        <v>7.6218000000000004</v>
      </c>
      <c r="BS2">
        <v>7.8125</v>
      </c>
      <c r="BT2">
        <v>8.0655000000000001</v>
      </c>
      <c r="BU2">
        <v>7.8025000000000002</v>
      </c>
      <c r="BV2">
        <v>7.78</v>
      </c>
      <c r="BW2">
        <v>8.0305</v>
      </c>
      <c r="BX2">
        <v>8.4908000000000001</v>
      </c>
      <c r="BY2">
        <v>8.7502999999999993</v>
      </c>
      <c r="BZ2">
        <v>8.8055000000000003</v>
      </c>
      <c r="CA2">
        <v>8.9700000000000006</v>
      </c>
      <c r="CB2">
        <v>8.7752999999999997</v>
      </c>
    </row>
    <row r="3" spans="1:81" x14ac:dyDescent="0.25">
      <c r="A3" t="s">
        <v>86</v>
      </c>
      <c r="B3" s="2">
        <v>42222</v>
      </c>
      <c r="C3" s="2">
        <v>42313</v>
      </c>
      <c r="D3">
        <v>0.7</v>
      </c>
      <c r="L3">
        <v>0.51129999999999998</v>
      </c>
      <c r="M3">
        <v>0.57450000000000001</v>
      </c>
      <c r="N3">
        <v>0.59450000000000003</v>
      </c>
      <c r="O3">
        <v>0.59150000000000003</v>
      </c>
      <c r="P3">
        <v>0.59299999999999997</v>
      </c>
      <c r="Q3">
        <v>0.58799999999999997</v>
      </c>
      <c r="R3">
        <v>0.58850000000000002</v>
      </c>
      <c r="S3">
        <v>0.58479999999999999</v>
      </c>
      <c r="T3">
        <v>0.57699999999999996</v>
      </c>
      <c r="U3">
        <v>0.57479999999999998</v>
      </c>
      <c r="V3">
        <v>0.55400000000000005</v>
      </c>
      <c r="W3">
        <v>0.53669999999999995</v>
      </c>
      <c r="X3">
        <v>0.51780000000000004</v>
      </c>
      <c r="Y3">
        <v>0.50700000000000001</v>
      </c>
      <c r="Z3">
        <v>0.54530000000000001</v>
      </c>
      <c r="AA3">
        <v>0.56579999999999997</v>
      </c>
      <c r="AB3">
        <v>0.56830000000000003</v>
      </c>
      <c r="AC3">
        <v>0.56200000000000006</v>
      </c>
      <c r="AD3">
        <v>0.53900000000000003</v>
      </c>
      <c r="AE3">
        <v>0.55530000000000002</v>
      </c>
      <c r="AF3">
        <v>0.55679999999999996</v>
      </c>
      <c r="AG3">
        <v>0.54379999999999995</v>
      </c>
      <c r="AH3">
        <v>0.56699999999999995</v>
      </c>
      <c r="AI3">
        <v>0.55579999999999996</v>
      </c>
      <c r="AJ3">
        <v>0.5645</v>
      </c>
      <c r="AK3">
        <v>0.56620000000000004</v>
      </c>
      <c r="AL3">
        <v>0.56730000000000003</v>
      </c>
      <c r="AM3">
        <v>0.57350000000000001</v>
      </c>
      <c r="AN3">
        <v>0.57750000000000001</v>
      </c>
      <c r="AO3">
        <v>0.58279999999999998</v>
      </c>
      <c r="AP3">
        <v>0.58220000000000005</v>
      </c>
      <c r="AQ3">
        <v>0.58830000000000005</v>
      </c>
      <c r="AR3">
        <v>0.57230000000000003</v>
      </c>
      <c r="AS3">
        <v>0.57499999999999996</v>
      </c>
      <c r="AT3">
        <v>0.58599999999999997</v>
      </c>
      <c r="AU3">
        <v>0.59019999999999995</v>
      </c>
      <c r="AV3">
        <v>0.58250000000000002</v>
      </c>
      <c r="AW3">
        <v>0.59279999999999999</v>
      </c>
      <c r="AX3">
        <v>0.61629999999999996</v>
      </c>
      <c r="AY3">
        <v>0.60429999999999995</v>
      </c>
      <c r="AZ3">
        <v>0.62</v>
      </c>
      <c r="BA3">
        <v>0.63549999999999995</v>
      </c>
      <c r="BB3">
        <v>0.64380000000000004</v>
      </c>
      <c r="BC3">
        <v>0.65049999999999997</v>
      </c>
      <c r="BD3">
        <v>0.65429999999999999</v>
      </c>
      <c r="BE3">
        <v>0.65180000000000005</v>
      </c>
      <c r="BF3">
        <v>0.65880000000000005</v>
      </c>
      <c r="BG3">
        <v>0.66</v>
      </c>
      <c r="BH3">
        <v>0.68400000000000005</v>
      </c>
      <c r="BI3">
        <v>0.68579999999999997</v>
      </c>
      <c r="BJ3">
        <v>0.69650000000000001</v>
      </c>
      <c r="BK3">
        <v>0.69520000000000004</v>
      </c>
      <c r="BL3">
        <v>0.69430000000000003</v>
      </c>
      <c r="BM3">
        <v>0.68530000000000002</v>
      </c>
      <c r="BN3">
        <v>0.71</v>
      </c>
      <c r="BO3">
        <v>0.71479999999999999</v>
      </c>
      <c r="BP3">
        <v>0.71150000000000002</v>
      </c>
      <c r="BQ3">
        <v>0.71099999999999997</v>
      </c>
      <c r="BR3">
        <v>0.71679999999999999</v>
      </c>
      <c r="BS3">
        <v>0.69199999999999995</v>
      </c>
      <c r="BT3">
        <v>0.70930000000000004</v>
      </c>
      <c r="BU3">
        <v>0.71750000000000003</v>
      </c>
      <c r="BV3">
        <v>0.71250000000000002</v>
      </c>
      <c r="BW3">
        <v>0.70079999999999998</v>
      </c>
      <c r="BX3">
        <v>0.69279999999999997</v>
      </c>
    </row>
    <row r="4" spans="1:81" x14ac:dyDescent="0.25">
      <c r="A4" t="s">
        <v>87</v>
      </c>
      <c r="B4" s="2">
        <v>43852</v>
      </c>
      <c r="C4" s="2">
        <v>43942</v>
      </c>
      <c r="D4">
        <v>0.14269999999999999</v>
      </c>
      <c r="L4">
        <v>133.34</v>
      </c>
      <c r="M4">
        <v>134.25</v>
      </c>
      <c r="N4">
        <v>130.52000000000001</v>
      </c>
      <c r="O4">
        <v>126.31</v>
      </c>
      <c r="P4">
        <v>128.04</v>
      </c>
      <c r="Q4">
        <v>125.49</v>
      </c>
      <c r="R4">
        <v>124.42</v>
      </c>
      <c r="S4">
        <v>120.65</v>
      </c>
      <c r="T4">
        <v>123.4</v>
      </c>
      <c r="U4">
        <v>126.47</v>
      </c>
      <c r="V4">
        <v>132.44</v>
      </c>
      <c r="W4">
        <v>132.52000000000001</v>
      </c>
      <c r="X4">
        <v>128.69999999999999</v>
      </c>
      <c r="Y4">
        <v>129.65</v>
      </c>
      <c r="Z4">
        <v>130.69999999999999</v>
      </c>
      <c r="AA4">
        <v>132.41999999999999</v>
      </c>
      <c r="AB4">
        <v>132.81</v>
      </c>
      <c r="AC4">
        <v>132.21</v>
      </c>
      <c r="AD4">
        <v>131.24</v>
      </c>
      <c r="AE4">
        <v>133.13</v>
      </c>
      <c r="AF4">
        <v>131.47</v>
      </c>
      <c r="AG4">
        <v>128.52000000000001</v>
      </c>
      <c r="AH4">
        <v>121.44</v>
      </c>
      <c r="AI4">
        <v>118.38</v>
      </c>
      <c r="AJ4">
        <v>118.79</v>
      </c>
      <c r="AK4">
        <v>113.13</v>
      </c>
      <c r="AL4">
        <v>114.14</v>
      </c>
      <c r="AM4">
        <v>118.97</v>
      </c>
      <c r="AN4">
        <v>113.81</v>
      </c>
      <c r="AO4">
        <v>119.05</v>
      </c>
      <c r="AP4">
        <v>114.72</v>
      </c>
      <c r="AQ4">
        <v>113.16</v>
      </c>
      <c r="AR4">
        <v>105.04</v>
      </c>
      <c r="AS4">
        <v>112.12</v>
      </c>
      <c r="AT4">
        <v>106.5</v>
      </c>
      <c r="AU4">
        <v>97.53</v>
      </c>
      <c r="AV4">
        <v>106.04</v>
      </c>
      <c r="AW4">
        <v>93.5</v>
      </c>
      <c r="AX4">
        <v>106.15</v>
      </c>
      <c r="AY4">
        <v>100</v>
      </c>
      <c r="AZ4">
        <v>101.57</v>
      </c>
      <c r="BA4">
        <v>97.6</v>
      </c>
      <c r="BB4">
        <v>98.44</v>
      </c>
      <c r="BC4">
        <v>105.36</v>
      </c>
      <c r="BD4">
        <v>99.16</v>
      </c>
      <c r="BE4">
        <v>107.76</v>
      </c>
      <c r="BF4">
        <v>100.5</v>
      </c>
      <c r="BG4">
        <v>102.02</v>
      </c>
      <c r="BH4">
        <v>99.93</v>
      </c>
      <c r="BI4">
        <v>96.89</v>
      </c>
      <c r="BJ4">
        <v>102.02</v>
      </c>
      <c r="BK4">
        <v>99.98</v>
      </c>
      <c r="BL4">
        <v>108.96</v>
      </c>
      <c r="BM4">
        <v>106.26</v>
      </c>
      <c r="BN4">
        <v>110.17</v>
      </c>
      <c r="BO4">
        <v>107.69</v>
      </c>
      <c r="BP4">
        <v>107.67</v>
      </c>
      <c r="BQ4">
        <v>110.95</v>
      </c>
      <c r="BR4">
        <v>107.98</v>
      </c>
      <c r="BS4">
        <v>111.39</v>
      </c>
      <c r="BT4">
        <v>113.55</v>
      </c>
      <c r="BU4">
        <v>111.53</v>
      </c>
      <c r="BV4">
        <v>106.84</v>
      </c>
    </row>
    <row r="5" spans="1:81" x14ac:dyDescent="0.25">
      <c r="A5" t="s">
        <v>87</v>
      </c>
      <c r="B5" s="2">
        <v>43578</v>
      </c>
      <c r="C5" s="2">
        <v>43669</v>
      </c>
      <c r="D5">
        <v>0.15</v>
      </c>
      <c r="L5">
        <v>116.38</v>
      </c>
      <c r="M5">
        <v>118.43</v>
      </c>
      <c r="N5">
        <v>117.17</v>
      </c>
      <c r="O5">
        <v>117.21</v>
      </c>
      <c r="P5">
        <v>116.7</v>
      </c>
      <c r="Q5">
        <v>117.83</v>
      </c>
      <c r="R5">
        <v>116.29</v>
      </c>
      <c r="S5">
        <v>117.46</v>
      </c>
      <c r="T5">
        <v>117.47</v>
      </c>
      <c r="U5">
        <v>115.86</v>
      </c>
      <c r="V5">
        <v>113.93</v>
      </c>
      <c r="W5">
        <v>112.56</v>
      </c>
      <c r="X5">
        <v>112.15</v>
      </c>
      <c r="Y5">
        <v>112.6</v>
      </c>
      <c r="Z5">
        <v>107.11</v>
      </c>
      <c r="AA5">
        <v>109.04</v>
      </c>
      <c r="AB5">
        <v>110.29</v>
      </c>
      <c r="AC5">
        <v>109.21</v>
      </c>
      <c r="AD5">
        <v>106.79</v>
      </c>
      <c r="AE5">
        <v>104.73</v>
      </c>
      <c r="AF5">
        <v>107</v>
      </c>
      <c r="AG5">
        <v>106.78</v>
      </c>
      <c r="AH5">
        <v>105.83</v>
      </c>
      <c r="AI5">
        <v>105.06</v>
      </c>
      <c r="AJ5">
        <v>103.21</v>
      </c>
      <c r="AK5">
        <v>104.15</v>
      </c>
      <c r="AL5">
        <v>105.44</v>
      </c>
      <c r="AM5">
        <v>104.31</v>
      </c>
      <c r="AN5">
        <v>105.17</v>
      </c>
      <c r="AO5">
        <v>109.12</v>
      </c>
      <c r="AP5">
        <v>109.48</v>
      </c>
      <c r="AQ5">
        <v>110.19</v>
      </c>
      <c r="AR5">
        <v>111.17</v>
      </c>
      <c r="AS5">
        <v>112.63</v>
      </c>
      <c r="AT5">
        <v>112.93</v>
      </c>
      <c r="AU5">
        <v>110.34</v>
      </c>
      <c r="AV5">
        <v>111.18</v>
      </c>
      <c r="AW5">
        <v>107.31</v>
      </c>
      <c r="AX5">
        <v>106.72</v>
      </c>
      <c r="AY5">
        <v>111.04</v>
      </c>
      <c r="AZ5">
        <v>111.3</v>
      </c>
      <c r="BA5">
        <v>112.71</v>
      </c>
      <c r="BB5">
        <v>112.32</v>
      </c>
      <c r="BC5">
        <v>112.73</v>
      </c>
      <c r="BD5">
        <v>111.48</v>
      </c>
      <c r="BE5">
        <v>114.43</v>
      </c>
      <c r="BF5">
        <v>115.86</v>
      </c>
      <c r="BG5">
        <v>114.76</v>
      </c>
      <c r="BH5">
        <v>117.19</v>
      </c>
      <c r="BI5">
        <v>116.06</v>
      </c>
      <c r="BJ5">
        <v>115.94</v>
      </c>
      <c r="BK5">
        <v>115.75</v>
      </c>
      <c r="BL5">
        <v>114.93</v>
      </c>
      <c r="BM5">
        <v>115.78</v>
      </c>
      <c r="BN5">
        <v>116.64</v>
      </c>
      <c r="BO5">
        <v>116.72</v>
      </c>
      <c r="BP5">
        <v>118.32</v>
      </c>
      <c r="BQ5">
        <v>119.84</v>
      </c>
      <c r="BR5">
        <v>118.68</v>
      </c>
      <c r="BS5">
        <v>117.18</v>
      </c>
      <c r="BT5">
        <v>118.57</v>
      </c>
      <c r="BU5">
        <v>117.26</v>
      </c>
      <c r="BV5">
        <v>118.18</v>
      </c>
      <c r="BW5">
        <v>120.07</v>
      </c>
    </row>
    <row r="6" spans="1:81" x14ac:dyDescent="0.25">
      <c r="A6" t="s">
        <v>87</v>
      </c>
      <c r="B6" s="2">
        <v>42759</v>
      </c>
      <c r="C6" s="2">
        <v>42850</v>
      </c>
      <c r="D6">
        <v>0.1726</v>
      </c>
      <c r="L6">
        <v>77.08</v>
      </c>
      <c r="M6">
        <v>78.58</v>
      </c>
      <c r="N6">
        <v>79.260000000000005</v>
      </c>
      <c r="O6">
        <v>78.03</v>
      </c>
      <c r="P6">
        <v>77.900000000000006</v>
      </c>
      <c r="Q6">
        <v>75.540000000000006</v>
      </c>
      <c r="R6">
        <v>76.27</v>
      </c>
      <c r="S6">
        <v>75.89</v>
      </c>
      <c r="T6">
        <v>76.5</v>
      </c>
      <c r="U6">
        <v>76.22</v>
      </c>
      <c r="V6">
        <v>76.180000000000007</v>
      </c>
      <c r="W6">
        <v>75.95</v>
      </c>
      <c r="X6">
        <v>75.3</v>
      </c>
      <c r="Y6">
        <v>75.16</v>
      </c>
      <c r="Z6">
        <v>75.52</v>
      </c>
      <c r="AA6">
        <v>75.64</v>
      </c>
      <c r="AB6">
        <v>75.67</v>
      </c>
      <c r="AC6">
        <v>76.25</v>
      </c>
      <c r="AD6">
        <v>76.44</v>
      </c>
      <c r="AE6">
        <v>77.08</v>
      </c>
      <c r="AF6">
        <v>77.23</v>
      </c>
      <c r="AG6">
        <v>77.14</v>
      </c>
      <c r="AH6">
        <v>77.239999999999995</v>
      </c>
      <c r="AI6">
        <v>77.19</v>
      </c>
      <c r="AJ6">
        <v>76.62</v>
      </c>
      <c r="AK6">
        <v>78.150000000000006</v>
      </c>
      <c r="AL6">
        <v>78.08</v>
      </c>
      <c r="AM6">
        <v>77.86</v>
      </c>
      <c r="AN6">
        <v>78.31</v>
      </c>
      <c r="AO6">
        <v>79.12</v>
      </c>
      <c r="AP6">
        <v>79.34</v>
      </c>
      <c r="AQ6">
        <v>79.13</v>
      </c>
      <c r="AR6">
        <v>80.33</v>
      </c>
      <c r="AS6">
        <v>81.02</v>
      </c>
      <c r="AT6">
        <v>81.09</v>
      </c>
      <c r="AU6">
        <v>81.819999999999993</v>
      </c>
      <c r="AV6">
        <v>81.709999999999994</v>
      </c>
      <c r="AW6">
        <v>82.2</v>
      </c>
      <c r="AX6">
        <v>81.59</v>
      </c>
      <c r="AY6">
        <v>79.75</v>
      </c>
      <c r="AZ6">
        <v>80.69</v>
      </c>
      <c r="BA6">
        <v>80.67</v>
      </c>
      <c r="BB6">
        <v>80.59</v>
      </c>
      <c r="BC6">
        <v>80.53</v>
      </c>
      <c r="BD6">
        <v>80.61</v>
      </c>
      <c r="BE6">
        <v>80.489999999999995</v>
      </c>
      <c r="BF6">
        <v>81.040000000000006</v>
      </c>
      <c r="BG6">
        <v>80.56</v>
      </c>
      <c r="BH6">
        <v>80.36</v>
      </c>
      <c r="BI6">
        <v>80.599999999999994</v>
      </c>
      <c r="BJ6">
        <v>80.08</v>
      </c>
      <c r="BK6">
        <v>80.099999999999994</v>
      </c>
      <c r="BL6">
        <v>80.53</v>
      </c>
      <c r="BM6">
        <v>80.13</v>
      </c>
      <c r="BN6">
        <v>79.41</v>
      </c>
      <c r="BO6">
        <v>78.48</v>
      </c>
      <c r="BP6">
        <v>77.84</v>
      </c>
      <c r="BQ6">
        <v>78.72</v>
      </c>
      <c r="BR6">
        <v>79.61</v>
      </c>
      <c r="BS6">
        <v>79.37</v>
      </c>
      <c r="BT6">
        <v>80.760000000000005</v>
      </c>
      <c r="BU6">
        <v>79.81</v>
      </c>
      <c r="BV6">
        <v>81.08</v>
      </c>
      <c r="BW6">
        <v>82.36</v>
      </c>
    </row>
    <row r="7" spans="1:81" x14ac:dyDescent="0.25">
      <c r="A7" t="s">
        <v>88</v>
      </c>
      <c r="B7" s="2">
        <v>44405</v>
      </c>
      <c r="C7" s="2">
        <v>44503</v>
      </c>
      <c r="D7">
        <v>0.1381</v>
      </c>
      <c r="L7">
        <v>142.44</v>
      </c>
      <c r="M7">
        <v>150.99</v>
      </c>
      <c r="N7">
        <v>149.80000000000001</v>
      </c>
      <c r="O7">
        <v>148.86000000000001</v>
      </c>
      <c r="P7">
        <v>147.94999999999999</v>
      </c>
      <c r="Q7">
        <v>148.22</v>
      </c>
      <c r="R7">
        <v>146.83000000000001</v>
      </c>
      <c r="S7">
        <v>146.28</v>
      </c>
      <c r="T7">
        <v>146.91999999999999</v>
      </c>
      <c r="U7">
        <v>145.87</v>
      </c>
      <c r="V7">
        <v>146.68</v>
      </c>
      <c r="W7">
        <v>147.15</v>
      </c>
      <c r="X7">
        <v>148.63999999999999</v>
      </c>
      <c r="Y7">
        <v>148.13</v>
      </c>
      <c r="Z7">
        <v>144.41</v>
      </c>
      <c r="AA7">
        <v>142.18</v>
      </c>
      <c r="AB7">
        <v>140.61000000000001</v>
      </c>
      <c r="AC7">
        <v>142.09</v>
      </c>
      <c r="AD7">
        <v>144.13999999999999</v>
      </c>
      <c r="AE7">
        <v>144.46</v>
      </c>
      <c r="AF7">
        <v>143.87</v>
      </c>
      <c r="AG7">
        <v>142.38</v>
      </c>
      <c r="AH7">
        <v>144.85</v>
      </c>
      <c r="AI7">
        <v>145.94</v>
      </c>
      <c r="AJ7">
        <v>146.69</v>
      </c>
      <c r="AK7">
        <v>146.44999999999999</v>
      </c>
      <c r="AL7">
        <v>145.12</v>
      </c>
      <c r="AM7">
        <v>144.63</v>
      </c>
      <c r="AN7">
        <v>143.75</v>
      </c>
      <c r="AO7">
        <v>142.52000000000001</v>
      </c>
      <c r="AP7">
        <v>141.58000000000001</v>
      </c>
      <c r="AQ7">
        <v>142.68</v>
      </c>
      <c r="AR7">
        <v>143.41</v>
      </c>
      <c r="AS7">
        <v>141.13999999999999</v>
      </c>
      <c r="AT7">
        <v>138.24</v>
      </c>
      <c r="AU7">
        <v>138.4</v>
      </c>
      <c r="AV7">
        <v>133.6</v>
      </c>
      <c r="AW7">
        <v>132.76</v>
      </c>
      <c r="AX7">
        <v>131.75</v>
      </c>
      <c r="AY7">
        <v>133.01</v>
      </c>
      <c r="AZ7">
        <v>133.91</v>
      </c>
      <c r="BA7">
        <v>133.88</v>
      </c>
      <c r="BB7">
        <v>133.47999999999999</v>
      </c>
      <c r="BC7">
        <v>129.9</v>
      </c>
      <c r="BD7">
        <v>129.28</v>
      </c>
      <c r="BE7">
        <v>128.97999999999999</v>
      </c>
      <c r="BF7">
        <v>128.71</v>
      </c>
      <c r="BG7">
        <v>126.68</v>
      </c>
      <c r="BH7">
        <v>127.53</v>
      </c>
      <c r="BI7">
        <v>128.06</v>
      </c>
      <c r="BJ7">
        <v>127.84</v>
      </c>
      <c r="BK7">
        <v>126.55</v>
      </c>
      <c r="BL7">
        <v>124.94</v>
      </c>
      <c r="BM7">
        <v>122.95</v>
      </c>
      <c r="BN7">
        <v>125.04</v>
      </c>
      <c r="BO7">
        <v>128.66</v>
      </c>
      <c r="BP7">
        <v>130.19999999999999</v>
      </c>
      <c r="BQ7">
        <v>130.12</v>
      </c>
      <c r="BR7">
        <v>132.5</v>
      </c>
      <c r="BS7">
        <v>132.16</v>
      </c>
      <c r="BT7">
        <v>133.05000000000001</v>
      </c>
      <c r="BU7">
        <v>131.62</v>
      </c>
      <c r="BV7">
        <v>131.93</v>
      </c>
      <c r="BW7">
        <v>131.94</v>
      </c>
      <c r="BX7">
        <v>131.19999999999999</v>
      </c>
      <c r="BY7">
        <v>133.69</v>
      </c>
      <c r="BZ7">
        <v>133.04</v>
      </c>
      <c r="CA7">
        <v>134.81</v>
      </c>
      <c r="CB7">
        <v>135.22999999999999</v>
      </c>
      <c r="CC7">
        <v>138.47999999999999</v>
      </c>
    </row>
    <row r="8" spans="1:81" x14ac:dyDescent="0.25">
      <c r="A8" t="s">
        <v>88</v>
      </c>
      <c r="B8" s="2">
        <v>44314</v>
      </c>
      <c r="C8" s="2">
        <v>44405</v>
      </c>
      <c r="D8">
        <v>0.14050000000000001</v>
      </c>
      <c r="L8">
        <v>136.57</v>
      </c>
      <c r="M8">
        <v>142.68</v>
      </c>
      <c r="N8">
        <v>138.80000000000001</v>
      </c>
      <c r="O8">
        <v>137.43</v>
      </c>
      <c r="P8">
        <v>134.12</v>
      </c>
      <c r="Q8">
        <v>134.65</v>
      </c>
      <c r="R8">
        <v>136</v>
      </c>
      <c r="S8">
        <v>137.85</v>
      </c>
      <c r="T8">
        <v>128.94</v>
      </c>
      <c r="U8">
        <v>128.37</v>
      </c>
      <c r="V8">
        <v>124.62</v>
      </c>
      <c r="W8">
        <v>127.11</v>
      </c>
      <c r="X8">
        <v>130.15</v>
      </c>
      <c r="Y8">
        <v>129.80000000000001</v>
      </c>
      <c r="Z8">
        <v>128.91</v>
      </c>
      <c r="AA8">
        <v>130.66</v>
      </c>
      <c r="AB8">
        <v>132.63999999999999</v>
      </c>
      <c r="AC8">
        <v>131.46</v>
      </c>
      <c r="AD8">
        <v>132.91</v>
      </c>
      <c r="AE8">
        <v>133.75</v>
      </c>
      <c r="AF8">
        <v>133.09</v>
      </c>
      <c r="AG8">
        <v>133.63999999999999</v>
      </c>
      <c r="AH8">
        <v>134.54</v>
      </c>
      <c r="AI8">
        <v>133.94</v>
      </c>
      <c r="AJ8">
        <v>133.82</v>
      </c>
      <c r="AK8">
        <v>131.78</v>
      </c>
      <c r="AL8">
        <v>134.34</v>
      </c>
      <c r="AM8">
        <v>133.32</v>
      </c>
      <c r="AN8">
        <v>134.19999999999999</v>
      </c>
      <c r="AO8">
        <v>132.88999999999999</v>
      </c>
      <c r="AP8">
        <v>134.22</v>
      </c>
      <c r="AQ8">
        <v>134.62</v>
      </c>
      <c r="AR8">
        <v>137.31</v>
      </c>
      <c r="AS8">
        <v>135.58000000000001</v>
      </c>
      <c r="AT8">
        <v>134.94999999999999</v>
      </c>
      <c r="AU8">
        <v>135.35</v>
      </c>
      <c r="AV8">
        <v>133</v>
      </c>
      <c r="AW8">
        <v>133.96</v>
      </c>
      <c r="AX8">
        <v>135.08000000000001</v>
      </c>
      <c r="AY8">
        <v>135.52000000000001</v>
      </c>
      <c r="AZ8">
        <v>137.91999999999999</v>
      </c>
      <c r="BA8">
        <v>137.65</v>
      </c>
      <c r="BB8">
        <v>139.72</v>
      </c>
      <c r="BC8">
        <v>142.62</v>
      </c>
      <c r="BD8">
        <v>142.93</v>
      </c>
      <c r="BE8">
        <v>140.80000000000001</v>
      </c>
      <c r="BF8">
        <v>142.58000000000001</v>
      </c>
      <c r="BG8">
        <v>141.19</v>
      </c>
      <c r="BH8">
        <v>139.97</v>
      </c>
      <c r="BI8">
        <v>138.29</v>
      </c>
      <c r="BJ8">
        <v>141.43</v>
      </c>
      <c r="BK8">
        <v>142.47</v>
      </c>
      <c r="BL8">
        <v>141.18</v>
      </c>
      <c r="BM8">
        <v>143.75</v>
      </c>
      <c r="BN8">
        <v>141.46</v>
      </c>
      <c r="BO8">
        <v>139.71</v>
      </c>
      <c r="BP8">
        <v>138.79</v>
      </c>
      <c r="BQ8">
        <v>139.55000000000001</v>
      </c>
      <c r="BR8">
        <v>142.16999999999999</v>
      </c>
      <c r="BS8">
        <v>142.44</v>
      </c>
      <c r="BT8">
        <v>144.88</v>
      </c>
      <c r="BU8">
        <v>143.5</v>
      </c>
      <c r="BV8">
        <v>140.93</v>
      </c>
      <c r="BW8">
        <v>142.44</v>
      </c>
    </row>
    <row r="9" spans="1:81" x14ac:dyDescent="0.25">
      <c r="A9" t="s">
        <v>88</v>
      </c>
      <c r="B9" s="2">
        <v>43775</v>
      </c>
      <c r="C9" s="2">
        <v>43866</v>
      </c>
      <c r="D9">
        <v>0.10009999999999999</v>
      </c>
      <c r="L9">
        <v>84.63</v>
      </c>
      <c r="M9">
        <v>89.98</v>
      </c>
      <c r="N9">
        <v>94.03</v>
      </c>
      <c r="O9">
        <v>91.84</v>
      </c>
      <c r="P9">
        <v>90.97</v>
      </c>
      <c r="Q9">
        <v>90.47</v>
      </c>
      <c r="R9">
        <v>90.48</v>
      </c>
      <c r="S9">
        <v>90.81</v>
      </c>
      <c r="T9">
        <v>90.48</v>
      </c>
      <c r="U9">
        <v>87.96</v>
      </c>
      <c r="V9">
        <v>85.62</v>
      </c>
      <c r="W9">
        <v>85.11</v>
      </c>
      <c r="X9">
        <v>84.89</v>
      </c>
      <c r="Y9">
        <v>85.29</v>
      </c>
      <c r="Z9">
        <v>84.63</v>
      </c>
      <c r="AA9">
        <v>84.8</v>
      </c>
      <c r="AB9">
        <v>83.55</v>
      </c>
      <c r="AC9">
        <v>82.45</v>
      </c>
      <c r="AD9">
        <v>80.58</v>
      </c>
      <c r="AE9">
        <v>82.08</v>
      </c>
      <c r="AF9">
        <v>82.584999999999994</v>
      </c>
      <c r="AG9">
        <v>83.82</v>
      </c>
      <c r="AH9">
        <v>84.92</v>
      </c>
      <c r="AI9">
        <v>84.114999999999995</v>
      </c>
      <c r="AJ9">
        <v>86.99</v>
      </c>
      <c r="AK9">
        <v>89.05</v>
      </c>
      <c r="AL9">
        <v>87.83</v>
      </c>
      <c r="AM9">
        <v>88.43</v>
      </c>
      <c r="AN9">
        <v>88.32</v>
      </c>
      <c r="AO9">
        <v>87.98</v>
      </c>
      <c r="AP9">
        <v>88.49</v>
      </c>
      <c r="AQ9">
        <v>88.85</v>
      </c>
      <c r="AR9">
        <v>88.45</v>
      </c>
      <c r="AS9">
        <v>88.77</v>
      </c>
      <c r="AT9">
        <v>88.4</v>
      </c>
      <c r="AU9">
        <v>88.8</v>
      </c>
      <c r="AV9">
        <v>88.43</v>
      </c>
      <c r="AW9">
        <v>88.23</v>
      </c>
      <c r="AX9">
        <v>88.69</v>
      </c>
      <c r="AY9">
        <v>87.02</v>
      </c>
      <c r="AZ9">
        <v>86.51</v>
      </c>
      <c r="BA9">
        <v>88.97</v>
      </c>
      <c r="BB9">
        <v>88.71</v>
      </c>
      <c r="BC9">
        <v>89.91</v>
      </c>
      <c r="BD9">
        <v>90.26</v>
      </c>
      <c r="BE9">
        <v>90.97</v>
      </c>
      <c r="BF9">
        <v>90.56</v>
      </c>
      <c r="BG9">
        <v>89.67</v>
      </c>
      <c r="BH9">
        <v>91.79</v>
      </c>
      <c r="BI9">
        <v>95.91</v>
      </c>
      <c r="BJ9">
        <v>94.54</v>
      </c>
      <c r="BK9">
        <v>92.97</v>
      </c>
      <c r="BL9">
        <v>92</v>
      </c>
      <c r="BM9">
        <v>89.65</v>
      </c>
      <c r="BN9">
        <v>87.05</v>
      </c>
      <c r="BO9">
        <v>89.15</v>
      </c>
      <c r="BP9">
        <v>88.23</v>
      </c>
      <c r="BQ9">
        <v>87.78</v>
      </c>
      <c r="BR9">
        <v>85.31</v>
      </c>
      <c r="BS9">
        <v>86.48</v>
      </c>
      <c r="BT9">
        <v>88.93</v>
      </c>
      <c r="BU9">
        <v>90.91</v>
      </c>
    </row>
    <row r="10" spans="1:81" x14ac:dyDescent="0.25">
      <c r="A10" t="s">
        <v>89</v>
      </c>
      <c r="B10" s="2">
        <v>43130</v>
      </c>
      <c r="C10" s="2">
        <v>43215</v>
      </c>
      <c r="D10">
        <v>0.63270000000000004</v>
      </c>
      <c r="L10">
        <v>12.87</v>
      </c>
      <c r="M10">
        <v>13.74</v>
      </c>
      <c r="N10">
        <v>13.25</v>
      </c>
      <c r="O10">
        <v>12.45</v>
      </c>
      <c r="P10">
        <v>11.57</v>
      </c>
      <c r="Q10">
        <v>11.65</v>
      </c>
      <c r="R10">
        <v>11.6</v>
      </c>
      <c r="S10">
        <v>11.22</v>
      </c>
      <c r="T10">
        <v>11.31</v>
      </c>
      <c r="U10">
        <v>11.68</v>
      </c>
      <c r="V10">
        <v>11.78</v>
      </c>
      <c r="W10">
        <v>12.2</v>
      </c>
      <c r="X10">
        <v>12.19</v>
      </c>
      <c r="Y10">
        <v>11.82</v>
      </c>
      <c r="Z10">
        <v>12.02</v>
      </c>
      <c r="AA10">
        <v>11.72</v>
      </c>
      <c r="AB10">
        <v>11.84</v>
      </c>
      <c r="AC10">
        <v>12.07</v>
      </c>
      <c r="AD10">
        <v>12.42</v>
      </c>
      <c r="AE10">
        <v>12.53</v>
      </c>
      <c r="AF10">
        <v>12.11</v>
      </c>
      <c r="AG10">
        <v>11.9</v>
      </c>
      <c r="AH10">
        <v>11.81</v>
      </c>
      <c r="AI10">
        <v>11.91</v>
      </c>
      <c r="AJ10">
        <v>11.76</v>
      </c>
      <c r="AK10">
        <v>12.24</v>
      </c>
      <c r="AL10">
        <v>11.97</v>
      </c>
      <c r="AM10">
        <v>11.7</v>
      </c>
      <c r="AN10">
        <v>11.52</v>
      </c>
      <c r="AO10">
        <v>11.64</v>
      </c>
      <c r="AP10">
        <v>11.36</v>
      </c>
      <c r="AQ10">
        <v>11.46</v>
      </c>
      <c r="AR10">
        <v>11.47</v>
      </c>
      <c r="AS10">
        <v>11.43</v>
      </c>
      <c r="AT10">
        <v>11.11</v>
      </c>
      <c r="AU10">
        <v>11.26</v>
      </c>
      <c r="AV10">
        <v>10.91</v>
      </c>
      <c r="AW10">
        <v>10.63</v>
      </c>
      <c r="AX10">
        <v>10.44</v>
      </c>
      <c r="AY10">
        <v>10</v>
      </c>
      <c r="AZ10">
        <v>9.81</v>
      </c>
      <c r="BA10">
        <v>10.050000000000001</v>
      </c>
      <c r="BB10">
        <v>9.5299999999999994</v>
      </c>
      <c r="BC10">
        <v>9.5500000000000007</v>
      </c>
      <c r="BD10">
        <v>9.77</v>
      </c>
      <c r="BE10">
        <v>10.02</v>
      </c>
      <c r="BF10">
        <v>9.61</v>
      </c>
      <c r="BG10">
        <v>9.5299999999999994</v>
      </c>
      <c r="BH10">
        <v>9.98</v>
      </c>
      <c r="BI10">
        <v>9.82</v>
      </c>
      <c r="BJ10">
        <v>10.08</v>
      </c>
      <c r="BK10">
        <v>9.93</v>
      </c>
      <c r="BL10">
        <v>10.09</v>
      </c>
      <c r="BM10">
        <v>10.52</v>
      </c>
      <c r="BN10">
        <v>10.36</v>
      </c>
      <c r="BO10">
        <v>10.11</v>
      </c>
      <c r="BP10">
        <v>9.99</v>
      </c>
      <c r="BQ10">
        <v>10.039999999999999</v>
      </c>
      <c r="BR10">
        <v>10.09</v>
      </c>
      <c r="BS10">
        <v>9.7100000000000009</v>
      </c>
    </row>
    <row r="11" spans="1:81" x14ac:dyDescent="0.25">
      <c r="A11" t="s">
        <v>89</v>
      </c>
      <c r="B11" s="2">
        <v>42941</v>
      </c>
      <c r="C11" s="2">
        <v>43032</v>
      </c>
      <c r="D11">
        <v>19</v>
      </c>
      <c r="L11">
        <v>14.11</v>
      </c>
      <c r="M11">
        <v>14.76</v>
      </c>
      <c r="N11">
        <v>14.12</v>
      </c>
      <c r="O11">
        <v>13.95</v>
      </c>
      <c r="P11">
        <v>13.61</v>
      </c>
      <c r="Q11">
        <v>13.71</v>
      </c>
      <c r="R11">
        <v>13.37</v>
      </c>
      <c r="S11">
        <v>13.24</v>
      </c>
      <c r="T11">
        <v>13.12</v>
      </c>
      <c r="U11">
        <v>13.43</v>
      </c>
      <c r="V11">
        <v>13.11</v>
      </c>
      <c r="W11">
        <v>12.83</v>
      </c>
      <c r="X11">
        <v>12.12</v>
      </c>
      <c r="Y11">
        <v>12.23</v>
      </c>
      <c r="Z11">
        <v>12.76</v>
      </c>
      <c r="AA11">
        <v>13.02</v>
      </c>
      <c r="AB11">
        <v>12.63</v>
      </c>
      <c r="AC11">
        <v>12.34</v>
      </c>
      <c r="AD11">
        <v>12.37</v>
      </c>
      <c r="AE11">
        <v>12.05</v>
      </c>
      <c r="AF11">
        <v>12.17</v>
      </c>
      <c r="AG11">
        <v>12.48</v>
      </c>
      <c r="AH11">
        <v>12.5</v>
      </c>
      <c r="AI11">
        <v>12.43</v>
      </c>
      <c r="AJ11">
        <v>12.23</v>
      </c>
      <c r="AK11">
        <v>12.15</v>
      </c>
      <c r="AL11">
        <v>12.67</v>
      </c>
      <c r="AM11">
        <v>13</v>
      </c>
      <c r="AN11">
        <v>13.19</v>
      </c>
      <c r="AO11">
        <v>12.92</v>
      </c>
      <c r="AP11">
        <v>12.86</v>
      </c>
      <c r="AQ11">
        <v>12.63</v>
      </c>
      <c r="AR11">
        <v>12.25</v>
      </c>
      <c r="AS11">
        <v>12.55</v>
      </c>
      <c r="AT11">
        <v>12.3</v>
      </c>
      <c r="AU11">
        <v>12.22</v>
      </c>
      <c r="AV11">
        <v>12.26</v>
      </c>
      <c r="AW11">
        <v>12.52</v>
      </c>
      <c r="AX11">
        <v>13.08</v>
      </c>
      <c r="AY11">
        <v>13.12</v>
      </c>
      <c r="AZ11">
        <v>13.74</v>
      </c>
      <c r="BA11">
        <v>13.41</v>
      </c>
      <c r="BB11">
        <v>13.3</v>
      </c>
      <c r="BC11">
        <v>12.61</v>
      </c>
      <c r="BD11">
        <v>12.45</v>
      </c>
      <c r="BE11">
        <v>12.74</v>
      </c>
      <c r="BF11">
        <v>12.74</v>
      </c>
      <c r="BG11">
        <v>12.75</v>
      </c>
      <c r="BH11">
        <v>12.71</v>
      </c>
      <c r="BI11">
        <v>13.42</v>
      </c>
      <c r="BJ11">
        <v>13.31</v>
      </c>
      <c r="BK11">
        <v>13.34</v>
      </c>
      <c r="BL11">
        <v>13.23</v>
      </c>
      <c r="BM11">
        <v>13.47</v>
      </c>
      <c r="BN11">
        <v>13.7</v>
      </c>
      <c r="BO11">
        <v>13.88</v>
      </c>
      <c r="BP11">
        <v>14.2</v>
      </c>
      <c r="BQ11">
        <v>14.22</v>
      </c>
      <c r="BR11">
        <v>14.26</v>
      </c>
      <c r="BS11">
        <v>14.16</v>
      </c>
      <c r="BT11">
        <v>14.07</v>
      </c>
      <c r="BU11">
        <v>13.95</v>
      </c>
      <c r="BV11">
        <v>13.81</v>
      </c>
      <c r="BW11">
        <v>14.1</v>
      </c>
      <c r="BX11">
        <v>14.25</v>
      </c>
    </row>
    <row r="12" spans="1:81" x14ac:dyDescent="0.25">
      <c r="A12" t="s">
        <v>90</v>
      </c>
      <c r="B12" s="2">
        <v>44056</v>
      </c>
      <c r="C12" s="2">
        <v>44147</v>
      </c>
      <c r="D12">
        <v>0.11459999999999999</v>
      </c>
      <c r="L12">
        <v>65.069999999999993</v>
      </c>
      <c r="M12">
        <v>67.62</v>
      </c>
      <c r="N12">
        <v>66.94</v>
      </c>
      <c r="O12">
        <v>66.430000000000007</v>
      </c>
      <c r="P12">
        <v>65.87</v>
      </c>
      <c r="Q12">
        <v>63.79</v>
      </c>
      <c r="R12">
        <v>62.27</v>
      </c>
      <c r="S12">
        <v>63.74</v>
      </c>
      <c r="T12">
        <v>64.05</v>
      </c>
      <c r="U12">
        <v>63.76</v>
      </c>
      <c r="V12">
        <v>62.03</v>
      </c>
      <c r="W12">
        <v>63.07</v>
      </c>
      <c r="X12">
        <v>61.6</v>
      </c>
      <c r="Y12">
        <v>61.89</v>
      </c>
      <c r="Z12">
        <v>65.08</v>
      </c>
      <c r="AA12">
        <v>61.46</v>
      </c>
      <c r="AB12">
        <v>60.96</v>
      </c>
      <c r="AC12">
        <v>55.63</v>
      </c>
      <c r="AD12">
        <v>55.2</v>
      </c>
      <c r="AE12">
        <v>55.12</v>
      </c>
      <c r="AF12">
        <v>55</v>
      </c>
      <c r="AG12">
        <v>56.46</v>
      </c>
      <c r="AH12">
        <v>57.2</v>
      </c>
      <c r="AI12">
        <v>56.47</v>
      </c>
      <c r="AJ12">
        <v>56.34</v>
      </c>
      <c r="AK12">
        <v>56.15</v>
      </c>
      <c r="AL12">
        <v>57.32</v>
      </c>
      <c r="AM12">
        <v>57.89</v>
      </c>
      <c r="AN12">
        <v>57.25</v>
      </c>
      <c r="AO12">
        <v>57.79</v>
      </c>
      <c r="AP12">
        <v>58.23</v>
      </c>
      <c r="AQ12">
        <v>59.36</v>
      </c>
      <c r="AR12">
        <v>59.65</v>
      </c>
      <c r="AS12">
        <v>59.45</v>
      </c>
      <c r="AT12">
        <v>60.65</v>
      </c>
      <c r="AU12">
        <v>58.21</v>
      </c>
      <c r="AV12">
        <v>60.6</v>
      </c>
      <c r="AW12">
        <v>60.4</v>
      </c>
      <c r="AX12">
        <v>61.12</v>
      </c>
      <c r="AY12">
        <v>62.6</v>
      </c>
      <c r="AZ12">
        <v>63.29</v>
      </c>
      <c r="BA12">
        <v>64.680000000000007</v>
      </c>
      <c r="BB12">
        <v>64.69</v>
      </c>
      <c r="BC12">
        <v>63.98</v>
      </c>
      <c r="BD12">
        <v>63.51</v>
      </c>
      <c r="BE12">
        <v>63</v>
      </c>
      <c r="BF12">
        <v>62.05</v>
      </c>
      <c r="BG12">
        <v>62.26</v>
      </c>
      <c r="BH12">
        <v>62.11</v>
      </c>
      <c r="BI12">
        <v>61.7</v>
      </c>
      <c r="BJ12">
        <v>60.95</v>
      </c>
      <c r="BK12">
        <v>59.51</v>
      </c>
      <c r="BL12">
        <v>58.83</v>
      </c>
      <c r="BM12">
        <v>57.32</v>
      </c>
      <c r="BN12">
        <v>59.5</v>
      </c>
      <c r="BO12">
        <v>59.23</v>
      </c>
      <c r="BP12">
        <v>60.33</v>
      </c>
      <c r="BQ12">
        <v>61.83</v>
      </c>
      <c r="BR12">
        <v>64.86</v>
      </c>
      <c r="BS12">
        <v>69.95</v>
      </c>
      <c r="BT12">
        <v>70.53</v>
      </c>
      <c r="BU12">
        <v>71.3</v>
      </c>
      <c r="BV12">
        <v>69.39</v>
      </c>
      <c r="BW12">
        <v>71.16</v>
      </c>
      <c r="BX12">
        <v>69.8</v>
      </c>
    </row>
    <row r="13" spans="1:81" x14ac:dyDescent="0.25">
      <c r="A13" t="s">
        <v>91</v>
      </c>
      <c r="B13" s="2">
        <v>44699</v>
      </c>
      <c r="C13" s="2">
        <v>44790</v>
      </c>
      <c r="D13">
        <v>0.1391</v>
      </c>
      <c r="L13">
        <v>159.91999999999999</v>
      </c>
      <c r="M13">
        <v>160.94</v>
      </c>
      <c r="N13">
        <v>162.44</v>
      </c>
      <c r="O13">
        <v>161.55000000000001</v>
      </c>
      <c r="P13">
        <v>161.85</v>
      </c>
      <c r="Q13">
        <v>162.32</v>
      </c>
      <c r="R13">
        <v>164</v>
      </c>
      <c r="S13">
        <v>167.55</v>
      </c>
      <c r="T13">
        <v>168.4</v>
      </c>
      <c r="U13">
        <v>164.77</v>
      </c>
      <c r="V13">
        <v>169.24</v>
      </c>
      <c r="W13">
        <v>165.24</v>
      </c>
      <c r="X13">
        <v>165.27</v>
      </c>
      <c r="Y13">
        <v>166.95</v>
      </c>
      <c r="Z13">
        <v>165.01</v>
      </c>
      <c r="AA13">
        <v>161.61000000000001</v>
      </c>
      <c r="AB13">
        <v>156.91999999999999</v>
      </c>
      <c r="AC13">
        <v>147.77000000000001</v>
      </c>
      <c r="AD13">
        <v>147.16999999999999</v>
      </c>
      <c r="AE13">
        <v>150.08000000000001</v>
      </c>
      <c r="AF13">
        <v>143.46</v>
      </c>
      <c r="AG13">
        <v>144.63</v>
      </c>
      <c r="AH13">
        <v>148.35</v>
      </c>
      <c r="AI13">
        <v>147.65</v>
      </c>
      <c r="AJ13">
        <v>145.54</v>
      </c>
      <c r="AK13">
        <v>149.69</v>
      </c>
      <c r="AL13">
        <v>150.59</v>
      </c>
      <c r="AM13">
        <v>148.49</v>
      </c>
      <c r="AN13">
        <v>147.27000000000001</v>
      </c>
      <c r="AO13">
        <v>146.09</v>
      </c>
      <c r="AP13">
        <v>142.91</v>
      </c>
      <c r="AQ13">
        <v>143.07</v>
      </c>
      <c r="AR13">
        <v>144.69999999999999</v>
      </c>
      <c r="AS13">
        <v>148.57</v>
      </c>
      <c r="AT13">
        <v>149.94</v>
      </c>
      <c r="AU13">
        <v>147.56</v>
      </c>
      <c r="AV13">
        <v>148.05000000000001</v>
      </c>
      <c r="AW13">
        <v>149.19</v>
      </c>
      <c r="AX13">
        <v>153.31</v>
      </c>
      <c r="AY13">
        <v>157.97</v>
      </c>
      <c r="AZ13">
        <v>155.25</v>
      </c>
      <c r="BA13">
        <v>161.44999999999999</v>
      </c>
      <c r="BB13">
        <v>163.12</v>
      </c>
      <c r="BC13">
        <v>165.19</v>
      </c>
      <c r="BD13">
        <v>163.27000000000001</v>
      </c>
      <c r="BE13">
        <v>163.04</v>
      </c>
      <c r="BF13">
        <v>161.78</v>
      </c>
      <c r="BG13">
        <v>168.33</v>
      </c>
      <c r="BH13">
        <v>169.67</v>
      </c>
      <c r="BI13">
        <v>171.96</v>
      </c>
      <c r="BJ13">
        <v>171.46</v>
      </c>
      <c r="BK13">
        <v>170.77</v>
      </c>
      <c r="BL13">
        <v>176.36</v>
      </c>
      <c r="BM13">
        <v>176.96</v>
      </c>
      <c r="BN13">
        <v>177.25</v>
      </c>
      <c r="BO13">
        <v>175.86</v>
      </c>
      <c r="BP13">
        <v>170.37</v>
      </c>
      <c r="BQ13">
        <v>175.08</v>
      </c>
      <c r="BR13">
        <v>174.55</v>
      </c>
      <c r="BS13">
        <v>179.26</v>
      </c>
      <c r="BT13">
        <v>179.89</v>
      </c>
      <c r="BU13">
        <v>179.04</v>
      </c>
      <c r="BV13">
        <v>170.13</v>
      </c>
    </row>
    <row r="14" spans="1:81" x14ac:dyDescent="0.25">
      <c r="A14" t="s">
        <v>92</v>
      </c>
      <c r="B14" s="2">
        <v>42725</v>
      </c>
      <c r="C14" s="2">
        <v>42817</v>
      </c>
      <c r="D14">
        <v>0.18959999999999999</v>
      </c>
      <c r="L14">
        <v>20.58</v>
      </c>
      <c r="M14">
        <v>23.19</v>
      </c>
      <c r="N14">
        <v>23.26</v>
      </c>
      <c r="O14">
        <v>23.3</v>
      </c>
      <c r="P14">
        <v>22.78</v>
      </c>
      <c r="Q14">
        <v>22.27</v>
      </c>
      <c r="R14">
        <v>21.92</v>
      </c>
      <c r="S14">
        <v>22.55</v>
      </c>
      <c r="T14">
        <v>22.36</v>
      </c>
      <c r="U14">
        <v>22.11</v>
      </c>
      <c r="V14">
        <v>22.04</v>
      </c>
      <c r="W14">
        <v>22.34</v>
      </c>
      <c r="X14">
        <v>22.48</v>
      </c>
      <c r="Y14">
        <v>22.79</v>
      </c>
      <c r="Z14">
        <v>22.31</v>
      </c>
      <c r="AA14">
        <v>22.18</v>
      </c>
      <c r="AB14">
        <v>21.74</v>
      </c>
      <c r="AC14">
        <v>22.32</v>
      </c>
      <c r="AD14">
        <v>21.71</v>
      </c>
      <c r="AE14">
        <v>21.96</v>
      </c>
      <c r="AF14">
        <v>21.89</v>
      </c>
      <c r="AG14">
        <v>22.85</v>
      </c>
      <c r="AH14">
        <v>23.56</v>
      </c>
      <c r="AI14">
        <v>23.52</v>
      </c>
      <c r="AJ14">
        <v>23.97</v>
      </c>
      <c r="AK14">
        <v>24.18</v>
      </c>
      <c r="AL14">
        <v>24.11</v>
      </c>
      <c r="AM14">
        <v>24.75</v>
      </c>
      <c r="AN14">
        <v>24.79</v>
      </c>
      <c r="AO14">
        <v>24.6</v>
      </c>
      <c r="AP14">
        <v>24.34</v>
      </c>
      <c r="AQ14">
        <v>24.6</v>
      </c>
      <c r="AR14">
        <v>24.21</v>
      </c>
      <c r="AS14">
        <v>24.45</v>
      </c>
      <c r="AT14">
        <v>24.05</v>
      </c>
      <c r="AU14">
        <v>23.9</v>
      </c>
      <c r="AV14">
        <v>23.12</v>
      </c>
      <c r="AW14">
        <v>23.02</v>
      </c>
      <c r="AX14">
        <v>22.98</v>
      </c>
      <c r="AY14">
        <v>23.35</v>
      </c>
      <c r="AZ14">
        <v>23.77</v>
      </c>
      <c r="BA14">
        <v>23.75</v>
      </c>
      <c r="BB14">
        <v>23.48</v>
      </c>
      <c r="BC14">
        <v>23.24</v>
      </c>
      <c r="BD14">
        <v>23.76</v>
      </c>
      <c r="BE14">
        <v>23.44</v>
      </c>
      <c r="BF14">
        <v>24.55</v>
      </c>
      <c r="BG14">
        <v>24.7</v>
      </c>
      <c r="BH14">
        <v>25.57</v>
      </c>
      <c r="BI14">
        <v>25.71</v>
      </c>
      <c r="BJ14">
        <v>25.64</v>
      </c>
      <c r="BK14">
        <v>25.38</v>
      </c>
      <c r="BL14">
        <v>25.15</v>
      </c>
      <c r="BM14">
        <v>25.18</v>
      </c>
      <c r="BN14">
        <v>25.7</v>
      </c>
      <c r="BO14">
        <v>25.58</v>
      </c>
      <c r="BP14">
        <v>26.12</v>
      </c>
      <c r="BQ14">
        <v>26.04</v>
      </c>
      <c r="BR14">
        <v>25.8</v>
      </c>
      <c r="BS14">
        <v>26.21</v>
      </c>
      <c r="BT14">
        <v>25.52</v>
      </c>
      <c r="BU14">
        <v>26.06</v>
      </c>
      <c r="BV14">
        <v>26.47</v>
      </c>
    </row>
    <row r="15" spans="1:81" x14ac:dyDescent="0.25">
      <c r="A15" t="s">
        <v>94</v>
      </c>
      <c r="B15" s="2">
        <v>43853</v>
      </c>
      <c r="C15" s="2">
        <v>43944</v>
      </c>
      <c r="D15">
        <v>0.21410000000000001</v>
      </c>
      <c r="L15">
        <v>63.32</v>
      </c>
      <c r="M15">
        <v>68.47</v>
      </c>
      <c r="N15">
        <v>65.69</v>
      </c>
      <c r="O15">
        <v>67.31</v>
      </c>
      <c r="P15">
        <v>66.33</v>
      </c>
      <c r="Q15">
        <v>66.47</v>
      </c>
      <c r="R15">
        <v>63.93</v>
      </c>
      <c r="S15">
        <v>64.42</v>
      </c>
      <c r="T15">
        <v>65.459999999999994</v>
      </c>
      <c r="U15">
        <v>67.34</v>
      </c>
      <c r="V15">
        <v>67.09</v>
      </c>
      <c r="W15">
        <v>66.02</v>
      </c>
      <c r="X15">
        <v>66.39</v>
      </c>
      <c r="Y15">
        <v>67.41</v>
      </c>
      <c r="Z15">
        <v>67.459999999999994</v>
      </c>
      <c r="AA15">
        <v>67.44</v>
      </c>
      <c r="AB15">
        <v>67.27</v>
      </c>
      <c r="AC15">
        <v>66.14</v>
      </c>
      <c r="AD15">
        <v>67.11</v>
      </c>
      <c r="AE15">
        <v>65.45</v>
      </c>
      <c r="AF15">
        <v>64.34</v>
      </c>
      <c r="AG15">
        <v>61.76</v>
      </c>
      <c r="AH15">
        <v>59.73</v>
      </c>
      <c r="AI15">
        <v>59.65</v>
      </c>
      <c r="AJ15">
        <v>55.83</v>
      </c>
      <c r="AK15">
        <v>55.52</v>
      </c>
      <c r="AL15">
        <v>58.18</v>
      </c>
      <c r="AM15">
        <v>55.97</v>
      </c>
      <c r="AN15">
        <v>58.68</v>
      </c>
      <c r="AO15">
        <v>56.96</v>
      </c>
      <c r="AP15">
        <v>55.77</v>
      </c>
      <c r="AQ15">
        <v>50.85</v>
      </c>
      <c r="AR15">
        <v>53.98</v>
      </c>
      <c r="AS15">
        <v>51.66</v>
      </c>
      <c r="AT15">
        <v>45.54</v>
      </c>
      <c r="AU15">
        <v>54.43</v>
      </c>
      <c r="AV15">
        <v>44.61</v>
      </c>
      <c r="AW15">
        <v>50.08</v>
      </c>
      <c r="AX15">
        <v>47.61</v>
      </c>
      <c r="AY15">
        <v>45.94</v>
      </c>
      <c r="AZ15">
        <v>45.83</v>
      </c>
      <c r="BA15">
        <v>49.58</v>
      </c>
      <c r="BB15">
        <v>52.4</v>
      </c>
      <c r="BC15">
        <v>51.26</v>
      </c>
      <c r="BD15">
        <v>55.54</v>
      </c>
      <c r="BE15">
        <v>52.37</v>
      </c>
      <c r="BF15">
        <v>55.49</v>
      </c>
      <c r="BG15">
        <v>54.12</v>
      </c>
      <c r="BH15">
        <v>51.88</v>
      </c>
      <c r="BI15">
        <v>54.35</v>
      </c>
      <c r="BJ15">
        <v>54.13</v>
      </c>
      <c r="BK15">
        <v>58.43</v>
      </c>
      <c r="BL15">
        <v>58.4</v>
      </c>
      <c r="BM15">
        <v>58.98</v>
      </c>
      <c r="BN15">
        <v>57.14</v>
      </c>
      <c r="BO15">
        <v>58.7</v>
      </c>
      <c r="BP15">
        <v>60.66</v>
      </c>
      <c r="BQ15">
        <v>58.87</v>
      </c>
      <c r="BR15">
        <v>60.79</v>
      </c>
      <c r="BS15">
        <v>60.36</v>
      </c>
      <c r="BT15">
        <v>59.18</v>
      </c>
      <c r="BU15">
        <v>56.36</v>
      </c>
      <c r="BV15">
        <v>60.1</v>
      </c>
      <c r="BW15">
        <v>59.04</v>
      </c>
    </row>
    <row r="16" spans="1:81" x14ac:dyDescent="0.25">
      <c r="A16" t="s">
        <v>94</v>
      </c>
      <c r="B16" s="2">
        <v>43125</v>
      </c>
      <c r="C16" s="2">
        <v>43216</v>
      </c>
      <c r="D16">
        <v>0.24859999999999999</v>
      </c>
      <c r="L16">
        <v>45.3</v>
      </c>
      <c r="M16">
        <v>50.08</v>
      </c>
      <c r="N16">
        <v>49.98</v>
      </c>
      <c r="O16">
        <v>48.79</v>
      </c>
      <c r="P16">
        <v>48.14</v>
      </c>
      <c r="Q16">
        <v>47.65</v>
      </c>
      <c r="R16">
        <v>46.15</v>
      </c>
      <c r="S16">
        <v>44.52</v>
      </c>
      <c r="T16">
        <v>44.91</v>
      </c>
      <c r="U16">
        <v>45.2</v>
      </c>
      <c r="V16">
        <v>42.75</v>
      </c>
      <c r="W16">
        <v>43.95</v>
      </c>
      <c r="X16">
        <v>44.83</v>
      </c>
      <c r="Y16">
        <v>44.46</v>
      </c>
      <c r="Z16">
        <v>45.38</v>
      </c>
      <c r="AA16">
        <v>45.92</v>
      </c>
      <c r="AB16">
        <v>45.56</v>
      </c>
      <c r="AC16">
        <v>46.32</v>
      </c>
      <c r="AD16">
        <v>45.94</v>
      </c>
      <c r="AE16">
        <v>45.8</v>
      </c>
      <c r="AF16">
        <v>47.73</v>
      </c>
      <c r="AG16">
        <v>49.11</v>
      </c>
      <c r="AH16">
        <v>49.91</v>
      </c>
      <c r="AI16">
        <v>49.29</v>
      </c>
      <c r="AJ16">
        <v>47.84</v>
      </c>
      <c r="AK16">
        <v>48.98</v>
      </c>
      <c r="AL16">
        <v>49.75</v>
      </c>
      <c r="AM16">
        <v>50.71</v>
      </c>
      <c r="AN16">
        <v>51.32</v>
      </c>
      <c r="AO16">
        <v>50.74</v>
      </c>
      <c r="AP16">
        <v>52.19</v>
      </c>
      <c r="AQ16">
        <v>51.52</v>
      </c>
      <c r="AR16">
        <v>51.78</v>
      </c>
      <c r="AS16">
        <v>51.86</v>
      </c>
      <c r="AT16">
        <v>50.88</v>
      </c>
      <c r="AU16">
        <v>51.17</v>
      </c>
      <c r="AV16">
        <v>50.83</v>
      </c>
      <c r="AW16">
        <v>51.55</v>
      </c>
      <c r="AX16">
        <v>51.56</v>
      </c>
      <c r="AY16">
        <v>50.83</v>
      </c>
      <c r="AZ16">
        <v>49.36</v>
      </c>
      <c r="BA16">
        <v>52.48</v>
      </c>
      <c r="BB16">
        <v>51.19</v>
      </c>
      <c r="BC16">
        <v>49.6</v>
      </c>
      <c r="BD16">
        <v>52.08</v>
      </c>
      <c r="BE16">
        <v>48.92</v>
      </c>
      <c r="BF16">
        <v>49.75</v>
      </c>
      <c r="BG16">
        <v>49.99</v>
      </c>
      <c r="BH16">
        <v>50.38</v>
      </c>
      <c r="BI16">
        <v>48.79</v>
      </c>
      <c r="BJ16">
        <v>49.55</v>
      </c>
      <c r="BK16">
        <v>51.27</v>
      </c>
      <c r="BL16">
        <v>51.1</v>
      </c>
      <c r="BM16">
        <v>52.72</v>
      </c>
      <c r="BN16">
        <v>51.86</v>
      </c>
      <c r="BO16">
        <v>52.4</v>
      </c>
      <c r="BP16">
        <v>53.54</v>
      </c>
      <c r="BQ16">
        <v>53.61</v>
      </c>
      <c r="BR16">
        <v>52.22</v>
      </c>
      <c r="BS16">
        <v>51.53</v>
      </c>
      <c r="BT16">
        <v>51.1</v>
      </c>
      <c r="BU16">
        <v>51.45</v>
      </c>
      <c r="BV16">
        <v>51.38</v>
      </c>
      <c r="BW16">
        <v>53.05</v>
      </c>
    </row>
    <row r="17" spans="1:77" x14ac:dyDescent="0.25">
      <c r="A17" t="s">
        <v>95</v>
      </c>
      <c r="B17" s="2">
        <v>45134</v>
      </c>
      <c r="C17" s="2">
        <v>45224</v>
      </c>
      <c r="D17">
        <v>0.1132</v>
      </c>
      <c r="L17">
        <v>482.35</v>
      </c>
      <c r="M17">
        <v>511.01</v>
      </c>
      <c r="N17">
        <v>513.95000000000005</v>
      </c>
      <c r="O17">
        <v>514.28</v>
      </c>
      <c r="P17">
        <v>499.57</v>
      </c>
      <c r="Q17">
        <v>502.33</v>
      </c>
      <c r="R17">
        <v>496.47</v>
      </c>
      <c r="S17">
        <v>506.44</v>
      </c>
      <c r="T17">
        <v>498.64</v>
      </c>
      <c r="U17">
        <v>494.46</v>
      </c>
      <c r="V17">
        <v>496.29</v>
      </c>
      <c r="W17">
        <v>478.98</v>
      </c>
      <c r="X17">
        <v>490.89</v>
      </c>
      <c r="Y17">
        <v>483.53</v>
      </c>
      <c r="Z17">
        <v>474</v>
      </c>
      <c r="AA17">
        <v>472.95</v>
      </c>
      <c r="AB17">
        <v>477.96</v>
      </c>
      <c r="AC17">
        <v>490.71</v>
      </c>
      <c r="AD17">
        <v>486.72</v>
      </c>
      <c r="AE17">
        <v>494.32</v>
      </c>
      <c r="AF17">
        <v>476.4</v>
      </c>
      <c r="AG17">
        <v>481.73</v>
      </c>
      <c r="AH17">
        <v>486.49</v>
      </c>
      <c r="AI17">
        <v>497.88</v>
      </c>
      <c r="AJ17">
        <v>498.3</v>
      </c>
      <c r="AK17">
        <v>501.87</v>
      </c>
      <c r="AL17">
        <v>507.02</v>
      </c>
      <c r="AM17">
        <v>512.54999999999995</v>
      </c>
      <c r="AN17">
        <v>513.47</v>
      </c>
      <c r="AO17">
        <v>497.18</v>
      </c>
      <c r="AP17">
        <v>497.73</v>
      </c>
      <c r="AQ17">
        <v>494.16</v>
      </c>
      <c r="AR17">
        <v>485.8</v>
      </c>
      <c r="AS17">
        <v>483.6</v>
      </c>
      <c r="AT17">
        <v>479.9</v>
      </c>
      <c r="AU17">
        <v>454.22</v>
      </c>
      <c r="AV17">
        <v>456.51</v>
      </c>
      <c r="AW17">
        <v>457.31</v>
      </c>
      <c r="AX17">
        <v>452.18</v>
      </c>
      <c r="AY17">
        <v>446.92</v>
      </c>
      <c r="AZ17">
        <v>451.82</v>
      </c>
      <c r="BA17">
        <v>455.39</v>
      </c>
      <c r="BB17">
        <v>445.16</v>
      </c>
      <c r="BC17">
        <v>445.56</v>
      </c>
      <c r="BD17">
        <v>458.09</v>
      </c>
      <c r="BE17">
        <v>458.66</v>
      </c>
      <c r="BF17">
        <v>460.63</v>
      </c>
      <c r="BG17">
        <v>451.84</v>
      </c>
      <c r="BH17">
        <v>461.05</v>
      </c>
      <c r="BI17">
        <v>461.08</v>
      </c>
      <c r="BJ17">
        <v>468.05</v>
      </c>
      <c r="BK17">
        <v>466.77</v>
      </c>
      <c r="BL17">
        <v>474.14</v>
      </c>
      <c r="BM17">
        <v>482.63</v>
      </c>
      <c r="BN17">
        <v>501.11</v>
      </c>
      <c r="BO17">
        <v>486.81</v>
      </c>
      <c r="BP17">
        <v>491.21</v>
      </c>
      <c r="BQ17">
        <v>486.35</v>
      </c>
      <c r="BR17">
        <v>479.4</v>
      </c>
      <c r="BS17">
        <v>465.05</v>
      </c>
      <c r="BT17">
        <v>462.44</v>
      </c>
      <c r="BU17">
        <v>462.56</v>
      </c>
      <c r="BV17">
        <v>470.26</v>
      </c>
      <c r="BW17">
        <v>454.84</v>
      </c>
    </row>
    <row r="18" spans="1:77" x14ac:dyDescent="0.25">
      <c r="A18" t="s">
        <v>95</v>
      </c>
      <c r="B18" s="2">
        <v>43125</v>
      </c>
      <c r="C18" s="2">
        <v>43216</v>
      </c>
      <c r="D18">
        <v>0.13150000000000001</v>
      </c>
      <c r="L18">
        <v>113.09</v>
      </c>
      <c r="M18">
        <v>113.44</v>
      </c>
      <c r="N18">
        <v>112.13</v>
      </c>
      <c r="O18">
        <v>109.41</v>
      </c>
      <c r="P18">
        <v>109.8</v>
      </c>
      <c r="Q18">
        <v>111.15</v>
      </c>
      <c r="R18">
        <v>106.52</v>
      </c>
      <c r="S18">
        <v>101.2</v>
      </c>
      <c r="T18">
        <v>105.23</v>
      </c>
      <c r="U18">
        <v>102.66</v>
      </c>
      <c r="V18">
        <v>98.54</v>
      </c>
      <c r="W18">
        <v>100.9</v>
      </c>
      <c r="X18">
        <v>103.91</v>
      </c>
      <c r="Y18">
        <v>104.21</v>
      </c>
      <c r="Z18">
        <v>107.47</v>
      </c>
      <c r="AA18">
        <v>108.87</v>
      </c>
      <c r="AB18">
        <v>107.52</v>
      </c>
      <c r="AC18">
        <v>110.55</v>
      </c>
      <c r="AD18">
        <v>109.67</v>
      </c>
      <c r="AE18">
        <v>108.91</v>
      </c>
      <c r="AF18">
        <v>110.47</v>
      </c>
      <c r="AG18">
        <v>114.67</v>
      </c>
      <c r="AH18">
        <v>113.46</v>
      </c>
      <c r="AI18">
        <v>113.31</v>
      </c>
      <c r="AJ18">
        <v>111.21</v>
      </c>
      <c r="AK18">
        <v>113.01</v>
      </c>
      <c r="AL18">
        <v>113.83</v>
      </c>
      <c r="AM18">
        <v>116.07</v>
      </c>
      <c r="AN18">
        <v>117.45</v>
      </c>
      <c r="AO18">
        <v>117</v>
      </c>
      <c r="AP18">
        <v>121.15</v>
      </c>
      <c r="AQ18">
        <v>122.39</v>
      </c>
      <c r="AR18">
        <v>120.48</v>
      </c>
      <c r="AS18">
        <v>120.44</v>
      </c>
      <c r="AT18">
        <v>120.81</v>
      </c>
      <c r="AU18">
        <v>120.62</v>
      </c>
      <c r="AV18">
        <v>115.98</v>
      </c>
      <c r="AW18">
        <v>117.19</v>
      </c>
      <c r="AX18">
        <v>118.06</v>
      </c>
      <c r="AY18">
        <v>112.92</v>
      </c>
      <c r="AZ18">
        <v>108.18</v>
      </c>
      <c r="BA18">
        <v>113.36</v>
      </c>
      <c r="BB18">
        <v>107.81</v>
      </c>
      <c r="BC18">
        <v>106.57</v>
      </c>
      <c r="BD18">
        <v>109.01</v>
      </c>
      <c r="BE18">
        <v>105.33</v>
      </c>
      <c r="BF18">
        <v>107.57</v>
      </c>
      <c r="BG18">
        <v>109.25</v>
      </c>
      <c r="BH18">
        <v>108.71</v>
      </c>
      <c r="BI18">
        <v>104.07</v>
      </c>
      <c r="BJ18">
        <v>103.79</v>
      </c>
      <c r="BK18">
        <v>108.57</v>
      </c>
      <c r="BL18">
        <v>106.64</v>
      </c>
      <c r="BM18">
        <v>109.12</v>
      </c>
      <c r="BN18">
        <v>107.59</v>
      </c>
      <c r="BO18">
        <v>108.85</v>
      </c>
      <c r="BP18">
        <v>110.62</v>
      </c>
      <c r="BQ18">
        <v>108.24</v>
      </c>
      <c r="BR18">
        <v>102.29</v>
      </c>
      <c r="BS18">
        <v>101.48</v>
      </c>
      <c r="BT18">
        <v>101</v>
      </c>
      <c r="BU18">
        <v>99.56</v>
      </c>
      <c r="BV18">
        <v>98.65</v>
      </c>
      <c r="BW18">
        <v>100.83</v>
      </c>
    </row>
    <row r="19" spans="1:77" x14ac:dyDescent="0.25">
      <c r="A19" t="s">
        <v>95</v>
      </c>
      <c r="B19" s="2">
        <v>42486</v>
      </c>
      <c r="C19" s="2">
        <v>42579</v>
      </c>
      <c r="D19">
        <v>0.17349999999999999</v>
      </c>
      <c r="L19">
        <v>71.84</v>
      </c>
      <c r="M19">
        <v>72.23</v>
      </c>
      <c r="N19">
        <v>70.819999999999993</v>
      </c>
      <c r="O19">
        <v>69.94</v>
      </c>
      <c r="P19">
        <v>70.069999999999993</v>
      </c>
      <c r="Q19">
        <v>69.63</v>
      </c>
      <c r="R19">
        <v>69.099999999999994</v>
      </c>
      <c r="S19">
        <v>69.39</v>
      </c>
      <c r="T19">
        <v>69.36</v>
      </c>
      <c r="U19">
        <v>69.14</v>
      </c>
      <c r="V19">
        <v>69.849999999999994</v>
      </c>
      <c r="W19">
        <v>69.7</v>
      </c>
      <c r="X19">
        <v>68.819999999999993</v>
      </c>
      <c r="Y19">
        <v>68.599999999999994</v>
      </c>
      <c r="Z19">
        <v>67.900000000000006</v>
      </c>
      <c r="AA19">
        <v>67.77</v>
      </c>
      <c r="AB19">
        <v>68.209999999999994</v>
      </c>
      <c r="AC19">
        <v>67.88</v>
      </c>
      <c r="AD19">
        <v>69.59</v>
      </c>
      <c r="AE19">
        <v>69.75</v>
      </c>
      <c r="AF19">
        <v>70.989999999999995</v>
      </c>
      <c r="AG19">
        <v>71.73</v>
      </c>
      <c r="AH19">
        <v>71.92</v>
      </c>
      <c r="AI19">
        <v>72.989999999999995</v>
      </c>
      <c r="AJ19">
        <v>72.930000000000007</v>
      </c>
      <c r="AK19">
        <v>73.13</v>
      </c>
      <c r="AL19">
        <v>73.27</v>
      </c>
      <c r="AM19">
        <v>73.099999999999994</v>
      </c>
      <c r="AN19">
        <v>72.739999999999995</v>
      </c>
      <c r="AO19">
        <v>72.959999999999994</v>
      </c>
      <c r="AP19">
        <v>73.180000000000007</v>
      </c>
      <c r="AQ19">
        <v>73.41</v>
      </c>
      <c r="AR19">
        <v>72.67</v>
      </c>
      <c r="AS19">
        <v>72.510000000000005</v>
      </c>
      <c r="AT19">
        <v>72.63</v>
      </c>
      <c r="AU19">
        <v>72.91</v>
      </c>
      <c r="AV19">
        <v>72.790000000000006</v>
      </c>
      <c r="AW19">
        <v>73.03</v>
      </c>
      <c r="AX19">
        <v>73.650000000000006</v>
      </c>
      <c r="AY19">
        <v>73.86</v>
      </c>
      <c r="AZ19">
        <v>74.3</v>
      </c>
      <c r="BA19">
        <v>74.849999999999994</v>
      </c>
      <c r="BB19">
        <v>72.55</v>
      </c>
      <c r="BC19">
        <v>71.27</v>
      </c>
      <c r="BD19">
        <v>71.989999999999995</v>
      </c>
      <c r="BE19">
        <v>72.08</v>
      </c>
      <c r="BF19">
        <v>73.25</v>
      </c>
      <c r="BG19">
        <v>72.5</v>
      </c>
      <c r="BH19">
        <v>72.11</v>
      </c>
      <c r="BI19">
        <v>72.260000000000005</v>
      </c>
      <c r="BJ19">
        <v>72.239999999999995</v>
      </c>
      <c r="BK19">
        <v>73.75</v>
      </c>
      <c r="BL19">
        <v>74.38</v>
      </c>
      <c r="BM19">
        <v>75.34</v>
      </c>
      <c r="BN19">
        <v>75.55</v>
      </c>
      <c r="BO19">
        <v>75.22</v>
      </c>
      <c r="BP19">
        <v>75.13</v>
      </c>
      <c r="BQ19">
        <v>75.930000000000007</v>
      </c>
      <c r="BR19">
        <v>75.95</v>
      </c>
      <c r="BS19">
        <v>76.67</v>
      </c>
      <c r="BT19">
        <v>75.739999999999995</v>
      </c>
      <c r="BU19">
        <v>76.06</v>
      </c>
      <c r="BV19">
        <v>76.489999999999995</v>
      </c>
      <c r="BW19">
        <v>76.989999999999995</v>
      </c>
      <c r="BX19">
        <v>77</v>
      </c>
      <c r="BY19">
        <v>77.45</v>
      </c>
    </row>
    <row r="20" spans="1:77" x14ac:dyDescent="0.25">
      <c r="A20" t="s">
        <v>97</v>
      </c>
      <c r="B20" s="2">
        <v>44602</v>
      </c>
      <c r="C20" s="2">
        <v>44683</v>
      </c>
      <c r="D20">
        <v>0.12889999999999999</v>
      </c>
      <c r="L20">
        <v>407.29</v>
      </c>
      <c r="M20">
        <v>424.29</v>
      </c>
      <c r="N20">
        <v>433.32</v>
      </c>
      <c r="O20">
        <v>479.27</v>
      </c>
      <c r="P20">
        <v>487.57</v>
      </c>
      <c r="Q20">
        <v>461.88</v>
      </c>
      <c r="R20">
        <v>457.35</v>
      </c>
      <c r="S20">
        <v>450.11</v>
      </c>
      <c r="T20">
        <v>431.41</v>
      </c>
      <c r="U20">
        <v>455.14</v>
      </c>
      <c r="V20">
        <v>461.44</v>
      </c>
      <c r="W20">
        <v>458.7</v>
      </c>
      <c r="X20">
        <v>436.6</v>
      </c>
      <c r="Y20">
        <v>453.45</v>
      </c>
      <c r="Z20">
        <v>430</v>
      </c>
      <c r="AA20">
        <v>413.78</v>
      </c>
      <c r="AB20">
        <v>381.5</v>
      </c>
      <c r="AC20">
        <v>394.44</v>
      </c>
      <c r="AD20">
        <v>418.16</v>
      </c>
      <c r="AE20">
        <v>409.06</v>
      </c>
      <c r="AF20">
        <v>395.74</v>
      </c>
      <c r="AG20">
        <v>385.01</v>
      </c>
      <c r="AH20">
        <v>421.82</v>
      </c>
      <c r="AI20">
        <v>440.68</v>
      </c>
      <c r="AJ20">
        <v>451.24</v>
      </c>
      <c r="AK20">
        <v>469.88</v>
      </c>
      <c r="AL20">
        <v>464.43</v>
      </c>
      <c r="AM20">
        <v>470.15</v>
      </c>
      <c r="AN20">
        <v>463.72</v>
      </c>
      <c r="AO20">
        <v>494.62</v>
      </c>
      <c r="AP20">
        <v>491.52</v>
      </c>
      <c r="AQ20">
        <v>499.42</v>
      </c>
      <c r="AR20">
        <v>512.21</v>
      </c>
      <c r="AS20">
        <v>488.4</v>
      </c>
      <c r="AT20">
        <v>485.68</v>
      </c>
      <c r="AU20">
        <v>463.6</v>
      </c>
      <c r="AV20">
        <v>474.53</v>
      </c>
      <c r="AW20">
        <v>439.38</v>
      </c>
      <c r="AX20">
        <v>431.25</v>
      </c>
      <c r="AY20">
        <v>436.31</v>
      </c>
      <c r="AZ20">
        <v>411.59</v>
      </c>
      <c r="BA20">
        <v>396.11</v>
      </c>
      <c r="BB20">
        <v>401.04</v>
      </c>
      <c r="BC20">
        <v>420.64</v>
      </c>
      <c r="BD20">
        <v>409.38</v>
      </c>
      <c r="BE20">
        <v>425.92</v>
      </c>
      <c r="BF20">
        <v>437.45</v>
      </c>
      <c r="BG20">
        <v>432.19</v>
      </c>
      <c r="BH20">
        <v>415.56</v>
      </c>
      <c r="BI20">
        <v>404.21</v>
      </c>
      <c r="BJ20">
        <v>420.17</v>
      </c>
      <c r="BK20">
        <v>394.37</v>
      </c>
      <c r="BL20">
        <v>392.38</v>
      </c>
      <c r="BM20">
        <v>412.49</v>
      </c>
      <c r="BN20">
        <v>392.24</v>
      </c>
      <c r="BO20">
        <v>410.87</v>
      </c>
    </row>
    <row r="21" spans="1:77" x14ac:dyDescent="0.25">
      <c r="A21" t="s">
        <v>99</v>
      </c>
      <c r="B21" s="2">
        <v>45601</v>
      </c>
      <c r="C21" s="2">
        <v>45699</v>
      </c>
      <c r="D21">
        <v>0.31830000000000003</v>
      </c>
      <c r="L21">
        <v>41.37</v>
      </c>
      <c r="M21">
        <v>46.79</v>
      </c>
      <c r="N21">
        <v>45.27</v>
      </c>
      <c r="O21">
        <v>43.98</v>
      </c>
      <c r="P21">
        <v>42.7</v>
      </c>
      <c r="Q21">
        <v>42.09</v>
      </c>
      <c r="R21">
        <v>42.41</v>
      </c>
      <c r="S21">
        <v>42.75</v>
      </c>
      <c r="T21">
        <v>41.29</v>
      </c>
      <c r="U21">
        <v>42.41</v>
      </c>
      <c r="V21">
        <v>42.38</v>
      </c>
      <c r="W21">
        <v>41.66</v>
      </c>
      <c r="X21">
        <v>42</v>
      </c>
      <c r="Y21">
        <v>42.8</v>
      </c>
      <c r="Z21">
        <v>44.95</v>
      </c>
      <c r="AA21">
        <v>44.11</v>
      </c>
      <c r="AB21">
        <v>42.85</v>
      </c>
      <c r="AC21">
        <v>43.25</v>
      </c>
      <c r="AD21">
        <v>45.12</v>
      </c>
      <c r="AE21">
        <v>44.63</v>
      </c>
      <c r="AF21">
        <v>44.38</v>
      </c>
      <c r="AG21">
        <v>44.28</v>
      </c>
      <c r="AH21">
        <v>44.88</v>
      </c>
      <c r="AI21">
        <v>45.04</v>
      </c>
      <c r="AJ21">
        <v>44.2</v>
      </c>
      <c r="AK21">
        <v>43.85</v>
      </c>
      <c r="AL21">
        <v>43.98</v>
      </c>
      <c r="AM21">
        <v>43.88</v>
      </c>
      <c r="AN21">
        <v>43.93</v>
      </c>
      <c r="AO21">
        <v>43.86</v>
      </c>
      <c r="AP21">
        <v>42.39</v>
      </c>
      <c r="AQ21">
        <v>41.3</v>
      </c>
      <c r="AR21">
        <v>41.72</v>
      </c>
      <c r="AS21">
        <v>44.03</v>
      </c>
      <c r="AT21">
        <v>44.64</v>
      </c>
      <c r="AU21">
        <v>44.54</v>
      </c>
      <c r="AV21">
        <v>44.18</v>
      </c>
      <c r="AW21">
        <v>43.2</v>
      </c>
      <c r="AX21">
        <v>42.91</v>
      </c>
      <c r="AY21">
        <v>42.48</v>
      </c>
      <c r="AZ21">
        <v>43.18</v>
      </c>
      <c r="BA21">
        <v>43.78</v>
      </c>
      <c r="BB21">
        <v>43.54</v>
      </c>
      <c r="BC21">
        <v>41.62</v>
      </c>
      <c r="BD21">
        <v>40.96</v>
      </c>
      <c r="BE21">
        <v>40.79</v>
      </c>
      <c r="BF21">
        <v>41.17</v>
      </c>
      <c r="BG21">
        <v>41.84</v>
      </c>
      <c r="BH21">
        <v>40.93</v>
      </c>
      <c r="BI21">
        <v>43.1</v>
      </c>
      <c r="BJ21">
        <v>42.68</v>
      </c>
      <c r="BK21">
        <v>42.36</v>
      </c>
      <c r="BL21">
        <v>41.67</v>
      </c>
      <c r="BM21">
        <v>41.67</v>
      </c>
      <c r="BN21">
        <v>41.18</v>
      </c>
      <c r="BO21">
        <v>41.2</v>
      </c>
      <c r="BP21">
        <v>41.38</v>
      </c>
      <c r="BQ21">
        <v>41.5</v>
      </c>
      <c r="BR21">
        <v>41.47</v>
      </c>
      <c r="BS21">
        <v>41.4</v>
      </c>
      <c r="BT21">
        <v>40.549999999999997</v>
      </c>
      <c r="BU21">
        <v>40.58</v>
      </c>
      <c r="BV21">
        <v>38.6</v>
      </c>
      <c r="BW21">
        <v>38.450000000000003</v>
      </c>
      <c r="BX21">
        <v>37.74</v>
      </c>
      <c r="BY21">
        <v>40.1</v>
      </c>
    </row>
    <row r="22" spans="1:77" x14ac:dyDescent="0.25">
      <c r="A22" t="s">
        <v>100</v>
      </c>
      <c r="B22" s="2">
        <v>44599</v>
      </c>
      <c r="C22" s="2">
        <v>44683</v>
      </c>
      <c r="D22">
        <v>0.1633</v>
      </c>
      <c r="L22">
        <v>62.26</v>
      </c>
      <c r="M22">
        <v>65.97</v>
      </c>
      <c r="N22">
        <v>67.08</v>
      </c>
      <c r="O22">
        <v>63.42</v>
      </c>
      <c r="P22">
        <v>58.97</v>
      </c>
      <c r="Q22">
        <v>58.66</v>
      </c>
      <c r="R22">
        <v>62.24</v>
      </c>
      <c r="S22">
        <v>63.11</v>
      </c>
      <c r="T22">
        <v>60.19</v>
      </c>
      <c r="U22">
        <v>60.2</v>
      </c>
      <c r="V22">
        <v>58.44</v>
      </c>
      <c r="W22">
        <v>57.75</v>
      </c>
      <c r="X22">
        <v>61.08</v>
      </c>
      <c r="Y22">
        <v>63.5</v>
      </c>
      <c r="Z22">
        <v>62.61</v>
      </c>
      <c r="AA22">
        <v>59.65</v>
      </c>
      <c r="AB22">
        <v>62.87</v>
      </c>
      <c r="AC22">
        <v>61.51</v>
      </c>
      <c r="AD22">
        <v>58.33</v>
      </c>
      <c r="AE22">
        <v>53.52</v>
      </c>
      <c r="AF22">
        <v>55.79</v>
      </c>
      <c r="AG22">
        <v>58.43</v>
      </c>
      <c r="AH22">
        <v>57.63</v>
      </c>
      <c r="AI22">
        <v>55.89</v>
      </c>
      <c r="AJ22">
        <v>53.91</v>
      </c>
      <c r="AK22">
        <v>56.66</v>
      </c>
      <c r="AL22">
        <v>60.11</v>
      </c>
      <c r="AM22">
        <v>60.76</v>
      </c>
      <c r="AN22">
        <v>61.93</v>
      </c>
      <c r="AO22">
        <v>61.93</v>
      </c>
      <c r="AP22">
        <v>62.18</v>
      </c>
      <c r="AQ22">
        <v>60.39</v>
      </c>
      <c r="AR22">
        <v>63.58</v>
      </c>
      <c r="AS22">
        <v>63.81</v>
      </c>
      <c r="AT22">
        <v>65.319999999999993</v>
      </c>
      <c r="AU22">
        <v>67.36</v>
      </c>
      <c r="AV22">
        <v>64.430000000000007</v>
      </c>
      <c r="AW22">
        <v>62.61</v>
      </c>
      <c r="AX22">
        <v>59.63</v>
      </c>
      <c r="AY22">
        <v>59.59</v>
      </c>
      <c r="AZ22">
        <v>55.7</v>
      </c>
      <c r="BA22">
        <v>53.7</v>
      </c>
      <c r="BB22">
        <v>54.09</v>
      </c>
      <c r="BC22">
        <v>52.73</v>
      </c>
      <c r="BD22">
        <v>52.33</v>
      </c>
      <c r="BE22">
        <v>53.14</v>
      </c>
      <c r="BF22">
        <v>54.25</v>
      </c>
      <c r="BG22">
        <v>53.26</v>
      </c>
      <c r="BH22">
        <v>54.57</v>
      </c>
      <c r="BI22">
        <v>56.38</v>
      </c>
      <c r="BJ22">
        <v>55.4</v>
      </c>
      <c r="BK22">
        <v>53.26</v>
      </c>
      <c r="BL22">
        <v>51.78</v>
      </c>
      <c r="BM22">
        <v>53.48</v>
      </c>
      <c r="BN22">
        <v>51.36</v>
      </c>
      <c r="BO22">
        <v>51.21</v>
      </c>
      <c r="BP22">
        <v>54.48</v>
      </c>
      <c r="BQ22">
        <v>52.11</v>
      </c>
      <c r="BR22">
        <v>55.62</v>
      </c>
    </row>
    <row r="23" spans="1:77" x14ac:dyDescent="0.25">
      <c r="A23" t="s">
        <v>101</v>
      </c>
      <c r="B23" s="2">
        <v>43852</v>
      </c>
      <c r="C23" s="2">
        <v>43942</v>
      </c>
      <c r="D23">
        <v>0.1196</v>
      </c>
      <c r="L23">
        <v>73.59</v>
      </c>
      <c r="M23">
        <v>76.209999999999994</v>
      </c>
      <c r="N23">
        <v>72.099999999999994</v>
      </c>
      <c r="O23">
        <v>69.489999999999995</v>
      </c>
      <c r="P23">
        <v>71.150000000000006</v>
      </c>
      <c r="Q23">
        <v>70.025000000000006</v>
      </c>
      <c r="R23">
        <v>68.849999999999994</v>
      </c>
      <c r="S23">
        <v>65.989999999999995</v>
      </c>
      <c r="T23">
        <v>67.8</v>
      </c>
      <c r="U23">
        <v>70.47</v>
      </c>
      <c r="V23">
        <v>71.28</v>
      </c>
      <c r="W23">
        <v>71.37</v>
      </c>
      <c r="X23">
        <v>69.45</v>
      </c>
      <c r="Y23">
        <v>70.55</v>
      </c>
      <c r="Z23">
        <v>72.400000000000006</v>
      </c>
      <c r="AA23">
        <v>73.099999999999994</v>
      </c>
      <c r="AB23">
        <v>72.58</v>
      </c>
      <c r="AC23">
        <v>70.16</v>
      </c>
      <c r="AD23">
        <v>67.39</v>
      </c>
      <c r="AE23">
        <v>67.98</v>
      </c>
      <c r="AF23">
        <v>67.89</v>
      </c>
      <c r="AG23">
        <v>66</v>
      </c>
      <c r="AH23">
        <v>63.88</v>
      </c>
      <c r="AI23">
        <v>61.63</v>
      </c>
      <c r="AJ23">
        <v>61.43</v>
      </c>
      <c r="AK23">
        <v>58.41</v>
      </c>
      <c r="AL23">
        <v>58.76</v>
      </c>
      <c r="AM23">
        <v>60.49</v>
      </c>
      <c r="AN23">
        <v>58.47</v>
      </c>
      <c r="AO23">
        <v>62.47</v>
      </c>
      <c r="AP23">
        <v>60.62</v>
      </c>
      <c r="AQ23">
        <v>58.92</v>
      </c>
      <c r="AR23">
        <v>55.08</v>
      </c>
      <c r="AS23">
        <v>59.01</v>
      </c>
      <c r="AT23">
        <v>54.88</v>
      </c>
      <c r="AU23">
        <v>49.83</v>
      </c>
      <c r="AV23">
        <v>54.53</v>
      </c>
      <c r="AW23">
        <v>48.15</v>
      </c>
      <c r="AX23">
        <v>51.72</v>
      </c>
      <c r="AY23">
        <v>46.18</v>
      </c>
      <c r="AZ23">
        <v>47</v>
      </c>
      <c r="BA23">
        <v>44.29</v>
      </c>
      <c r="BB23">
        <v>45.97</v>
      </c>
      <c r="BC23">
        <v>52.82</v>
      </c>
      <c r="BD23">
        <v>54.24</v>
      </c>
      <c r="BE23">
        <v>57.51</v>
      </c>
      <c r="BF23">
        <v>54.85</v>
      </c>
      <c r="BG23">
        <v>55.24</v>
      </c>
      <c r="BH23">
        <v>54.17</v>
      </c>
      <c r="BI23">
        <v>52.14</v>
      </c>
      <c r="BJ23">
        <v>53.43</v>
      </c>
      <c r="BK23">
        <v>52.86</v>
      </c>
      <c r="BL23">
        <v>59.2</v>
      </c>
      <c r="BM23">
        <v>59.19</v>
      </c>
      <c r="BN23">
        <v>62.78</v>
      </c>
      <c r="BO23">
        <v>61.15</v>
      </c>
      <c r="BP23">
        <v>60.96</v>
      </c>
      <c r="BQ23">
        <v>63.31</v>
      </c>
      <c r="BR23">
        <v>61.1</v>
      </c>
      <c r="BS23">
        <v>63.86</v>
      </c>
      <c r="BT23">
        <v>63.83</v>
      </c>
      <c r="BU23">
        <v>62.47</v>
      </c>
      <c r="BV23">
        <v>60.93</v>
      </c>
    </row>
    <row r="24" spans="1:77" x14ac:dyDescent="0.25">
      <c r="A24" t="s">
        <v>101</v>
      </c>
      <c r="B24" s="2">
        <v>43305</v>
      </c>
      <c r="C24" s="2">
        <v>43396</v>
      </c>
      <c r="D24">
        <v>0.1968</v>
      </c>
      <c r="L24">
        <v>40.380000000000003</v>
      </c>
      <c r="M24">
        <v>42.96</v>
      </c>
      <c r="N24">
        <v>44.02</v>
      </c>
      <c r="O24">
        <v>44.25</v>
      </c>
      <c r="P24">
        <v>43.22</v>
      </c>
      <c r="Q24">
        <v>43.25</v>
      </c>
      <c r="R24">
        <v>43.29</v>
      </c>
      <c r="S24">
        <v>43.57</v>
      </c>
      <c r="T24">
        <v>43.75</v>
      </c>
      <c r="U24">
        <v>43.98</v>
      </c>
      <c r="V24">
        <v>44.01</v>
      </c>
      <c r="W24">
        <v>43.93</v>
      </c>
      <c r="X24">
        <v>42.71</v>
      </c>
      <c r="Y24">
        <v>41.71</v>
      </c>
      <c r="Z24">
        <v>41.62</v>
      </c>
      <c r="AA24">
        <v>41.88</v>
      </c>
      <c r="AB24">
        <v>40.369999999999997</v>
      </c>
      <c r="AC24">
        <v>40.22</v>
      </c>
      <c r="AD24">
        <v>39.26</v>
      </c>
      <c r="AE24">
        <v>39.15</v>
      </c>
      <c r="AF24">
        <v>39.880000000000003</v>
      </c>
      <c r="AG24">
        <v>39.93</v>
      </c>
      <c r="AH24">
        <v>40.270000000000003</v>
      </c>
      <c r="AI24">
        <v>40.729999999999997</v>
      </c>
      <c r="AJ24">
        <v>41.68</v>
      </c>
      <c r="AK24">
        <v>41.7</v>
      </c>
      <c r="AL24">
        <v>41.52</v>
      </c>
      <c r="AM24">
        <v>41.12</v>
      </c>
      <c r="AN24">
        <v>41.19</v>
      </c>
      <c r="AO24">
        <v>41.2</v>
      </c>
      <c r="AP24">
        <v>40.909999999999997</v>
      </c>
      <c r="AQ24">
        <v>39.590000000000003</v>
      </c>
      <c r="AR24">
        <v>39.700000000000003</v>
      </c>
      <c r="AS24">
        <v>39.450000000000003</v>
      </c>
      <c r="AT24">
        <v>38.56</v>
      </c>
      <c r="AU24">
        <v>36.67</v>
      </c>
      <c r="AV24">
        <v>37.409999999999997</v>
      </c>
      <c r="AW24">
        <v>37.54</v>
      </c>
      <c r="AX24">
        <v>37.22</v>
      </c>
      <c r="AY24">
        <v>37.479999999999997</v>
      </c>
      <c r="AZ24">
        <v>37.130000000000003</v>
      </c>
      <c r="BA24">
        <v>37.770000000000003</v>
      </c>
      <c r="BB24">
        <v>38.21</v>
      </c>
      <c r="BC24">
        <v>38.450000000000003</v>
      </c>
      <c r="BD24">
        <v>37.47</v>
      </c>
      <c r="BE24">
        <v>37.04</v>
      </c>
      <c r="BF24">
        <v>37.14</v>
      </c>
      <c r="BG24">
        <v>36.979999999999997</v>
      </c>
      <c r="BH24">
        <v>36.9</v>
      </c>
      <c r="BI24">
        <v>36.93</v>
      </c>
      <c r="BJ24">
        <v>36.6</v>
      </c>
      <c r="BK24">
        <v>35.94</v>
      </c>
      <c r="BL24">
        <v>34.94</v>
      </c>
      <c r="BM24">
        <v>34.520000000000003</v>
      </c>
      <c r="BN24">
        <v>34</v>
      </c>
      <c r="BO24">
        <v>32.450000000000003</v>
      </c>
      <c r="BP24">
        <v>32.65</v>
      </c>
      <c r="BQ24">
        <v>33.25</v>
      </c>
      <c r="BR24">
        <v>33.25</v>
      </c>
      <c r="BS24">
        <v>34.590000000000003</v>
      </c>
      <c r="BT24">
        <v>34.14</v>
      </c>
      <c r="BU24">
        <v>32.79</v>
      </c>
      <c r="BV24">
        <v>32.770000000000003</v>
      </c>
      <c r="BW24">
        <v>32.29</v>
      </c>
      <c r="BX24">
        <v>32.200000000000003</v>
      </c>
    </row>
    <row r="25" spans="1:77" x14ac:dyDescent="0.25">
      <c r="A25" t="s">
        <v>101</v>
      </c>
      <c r="B25" s="2">
        <v>42851</v>
      </c>
      <c r="C25" s="2">
        <v>42942</v>
      </c>
      <c r="D25">
        <v>0.1429</v>
      </c>
      <c r="L25">
        <v>33.770000000000003</v>
      </c>
      <c r="M25">
        <v>36.35</v>
      </c>
      <c r="N25">
        <v>35.270000000000003</v>
      </c>
      <c r="O25">
        <v>35.78</v>
      </c>
      <c r="P25">
        <v>35.85</v>
      </c>
      <c r="Q25">
        <v>35.42</v>
      </c>
      <c r="R25">
        <v>35.58</v>
      </c>
      <c r="S25">
        <v>35.6</v>
      </c>
      <c r="T25">
        <v>35.369999999999997</v>
      </c>
      <c r="U25">
        <v>35.49</v>
      </c>
      <c r="V25">
        <v>35.6</v>
      </c>
      <c r="W25">
        <v>35.64</v>
      </c>
      <c r="X25">
        <v>35.229999999999997</v>
      </c>
      <c r="Y25">
        <v>35.75</v>
      </c>
      <c r="Z25">
        <v>35.78</v>
      </c>
      <c r="AA25">
        <v>33.86</v>
      </c>
      <c r="AB25">
        <v>34.659999999999997</v>
      </c>
      <c r="AC25">
        <v>34.85</v>
      </c>
      <c r="AD25">
        <v>34.909999999999997</v>
      </c>
      <c r="AE25">
        <v>34.909999999999997</v>
      </c>
      <c r="AF25">
        <v>35.15</v>
      </c>
      <c r="AG25">
        <v>35.340000000000003</v>
      </c>
      <c r="AH25">
        <v>35.590000000000003</v>
      </c>
      <c r="AI25">
        <v>35.68</v>
      </c>
      <c r="AJ25">
        <v>35.549999999999997</v>
      </c>
      <c r="AK25">
        <v>35.409999999999997</v>
      </c>
      <c r="AL25">
        <v>35.270000000000003</v>
      </c>
      <c r="AM25">
        <v>35.15</v>
      </c>
      <c r="AN25">
        <v>34.89</v>
      </c>
      <c r="AO25">
        <v>35.31</v>
      </c>
      <c r="AP25">
        <v>35.78</v>
      </c>
      <c r="AQ25">
        <v>34.04</v>
      </c>
      <c r="AR25">
        <v>33.39</v>
      </c>
      <c r="AS25">
        <v>33.29</v>
      </c>
      <c r="AT25">
        <v>32.590000000000003</v>
      </c>
      <c r="AU25">
        <v>31.97</v>
      </c>
      <c r="AV25">
        <v>32.54</v>
      </c>
      <c r="AW25">
        <v>32.75</v>
      </c>
      <c r="AX25">
        <v>32.409999999999997</v>
      </c>
      <c r="AY25">
        <v>32.51</v>
      </c>
      <c r="AZ25">
        <v>31.98</v>
      </c>
      <c r="BA25">
        <v>32.44</v>
      </c>
      <c r="BB25">
        <v>31.95</v>
      </c>
      <c r="BC25">
        <v>31.01</v>
      </c>
      <c r="BD25">
        <v>31.19</v>
      </c>
      <c r="BE25">
        <v>30.3</v>
      </c>
      <c r="BF25">
        <v>30.03</v>
      </c>
      <c r="BG25">
        <v>29.69</v>
      </c>
      <c r="BH25">
        <v>30.88</v>
      </c>
      <c r="BI25">
        <v>30.8</v>
      </c>
      <c r="BJ25">
        <v>31.4</v>
      </c>
      <c r="BK25">
        <v>32.380000000000003</v>
      </c>
      <c r="BL25">
        <v>32.659999999999997</v>
      </c>
      <c r="BM25">
        <v>33.04</v>
      </c>
      <c r="BN25">
        <v>33.159999999999997</v>
      </c>
      <c r="BO25">
        <v>33.99</v>
      </c>
      <c r="BP25">
        <v>34.090000000000003</v>
      </c>
      <c r="BQ25">
        <v>34.5</v>
      </c>
      <c r="BR25">
        <v>34.81</v>
      </c>
      <c r="BS25">
        <v>35.33</v>
      </c>
      <c r="BT25">
        <v>35.130000000000003</v>
      </c>
      <c r="BU25">
        <v>35.659999999999997</v>
      </c>
      <c r="BV25">
        <v>36.1</v>
      </c>
      <c r="BW25">
        <v>36.799999999999997</v>
      </c>
    </row>
    <row r="26" spans="1:77" x14ac:dyDescent="0.25">
      <c r="A26" t="s">
        <v>102</v>
      </c>
      <c r="B26" s="2">
        <v>42486</v>
      </c>
      <c r="C26" s="2">
        <v>42578</v>
      </c>
      <c r="D26">
        <v>0.14860000000000001</v>
      </c>
      <c r="L26">
        <v>13.77</v>
      </c>
      <c r="M26">
        <v>13.9</v>
      </c>
      <c r="N26">
        <v>13.51</v>
      </c>
      <c r="O26">
        <v>13.29</v>
      </c>
      <c r="P26">
        <v>13.61</v>
      </c>
      <c r="Q26">
        <v>13.58</v>
      </c>
      <c r="R26">
        <v>13.48</v>
      </c>
      <c r="S26">
        <v>13.1</v>
      </c>
      <c r="T26">
        <v>13.17</v>
      </c>
      <c r="U26">
        <v>13.22</v>
      </c>
      <c r="V26">
        <v>13.32</v>
      </c>
      <c r="W26">
        <v>13.15</v>
      </c>
      <c r="X26">
        <v>12.91</v>
      </c>
      <c r="Y26">
        <v>12.96</v>
      </c>
      <c r="Z26">
        <v>13.15</v>
      </c>
      <c r="AA26">
        <v>12.84</v>
      </c>
      <c r="AB26">
        <v>13.22</v>
      </c>
      <c r="AC26">
        <v>13.11</v>
      </c>
      <c r="AD26">
        <v>13.5</v>
      </c>
      <c r="AE26">
        <v>13.53</v>
      </c>
      <c r="AF26">
        <v>13.85</v>
      </c>
      <c r="AG26">
        <v>13.99</v>
      </c>
      <c r="AH26">
        <v>13.98</v>
      </c>
      <c r="AI26">
        <v>14.26</v>
      </c>
      <c r="AJ26">
        <v>14.26</v>
      </c>
      <c r="AK26">
        <v>14.39</v>
      </c>
      <c r="AL26">
        <v>14.49</v>
      </c>
      <c r="AM26">
        <v>14.4</v>
      </c>
      <c r="AN26">
        <v>14.44</v>
      </c>
      <c r="AO26">
        <v>14.59</v>
      </c>
      <c r="AP26">
        <v>14.74</v>
      </c>
      <c r="AQ26">
        <v>14.69</v>
      </c>
      <c r="AR26">
        <v>14.34</v>
      </c>
      <c r="AS26">
        <v>14.18</v>
      </c>
      <c r="AT26">
        <v>14.17</v>
      </c>
      <c r="AU26">
        <v>14.21</v>
      </c>
      <c r="AV26">
        <v>14.26</v>
      </c>
      <c r="AW26">
        <v>14.27</v>
      </c>
      <c r="AX26">
        <v>14.38</v>
      </c>
      <c r="AY26">
        <v>14.35</v>
      </c>
      <c r="AZ26">
        <v>14.33</v>
      </c>
      <c r="BA26">
        <v>14.74</v>
      </c>
      <c r="BB26">
        <v>13.91</v>
      </c>
      <c r="BC26">
        <v>13.52</v>
      </c>
      <c r="BD26">
        <v>13.74</v>
      </c>
      <c r="BE26">
        <v>14.03</v>
      </c>
      <c r="BF26">
        <v>14.47</v>
      </c>
      <c r="BG26">
        <v>14.5</v>
      </c>
      <c r="BH26">
        <v>14.16</v>
      </c>
      <c r="BI26">
        <v>14.19</v>
      </c>
      <c r="BJ26">
        <v>14.19</v>
      </c>
      <c r="BK26">
        <v>14.69</v>
      </c>
      <c r="BL26">
        <v>14.96</v>
      </c>
      <c r="BM26">
        <v>14.98</v>
      </c>
      <c r="BN26">
        <v>14.99</v>
      </c>
      <c r="BO26">
        <v>15.05</v>
      </c>
      <c r="BP26">
        <v>15</v>
      </c>
      <c r="BQ26">
        <v>14.96</v>
      </c>
      <c r="BR26">
        <v>14.89</v>
      </c>
      <c r="BS26">
        <v>14.95</v>
      </c>
      <c r="BT26">
        <v>14.72</v>
      </c>
      <c r="BU26">
        <v>14.76</v>
      </c>
      <c r="BV26">
        <v>14.89</v>
      </c>
      <c r="BW26">
        <v>15.22</v>
      </c>
      <c r="BX26">
        <v>16.95</v>
      </c>
    </row>
    <row r="27" spans="1:77" x14ac:dyDescent="0.25">
      <c r="A27" t="s">
        <v>102</v>
      </c>
      <c r="B27" s="2">
        <v>42215</v>
      </c>
      <c r="C27" s="2">
        <v>42299</v>
      </c>
      <c r="D27">
        <v>0.21829999999999999</v>
      </c>
      <c r="L27">
        <v>14.73</v>
      </c>
      <c r="M27">
        <v>14.815</v>
      </c>
      <c r="N27">
        <v>14.71</v>
      </c>
      <c r="O27">
        <v>14.5</v>
      </c>
      <c r="P27">
        <v>14.67</v>
      </c>
      <c r="Q27">
        <v>14.72</v>
      </c>
      <c r="R27">
        <v>14.68</v>
      </c>
      <c r="S27">
        <v>14.75</v>
      </c>
      <c r="T27">
        <v>14.7</v>
      </c>
      <c r="U27">
        <v>14.68</v>
      </c>
      <c r="V27">
        <v>14.44</v>
      </c>
      <c r="W27">
        <v>14.45</v>
      </c>
      <c r="X27">
        <v>14.71</v>
      </c>
      <c r="Y27">
        <v>14.47</v>
      </c>
      <c r="Z27">
        <v>14.33</v>
      </c>
      <c r="AA27">
        <v>13.82</v>
      </c>
      <c r="AB27">
        <v>13.72</v>
      </c>
      <c r="AC27">
        <v>13.26</v>
      </c>
      <c r="AD27">
        <v>13.08</v>
      </c>
      <c r="AE27">
        <v>13.47</v>
      </c>
      <c r="AF27">
        <v>13.68</v>
      </c>
      <c r="AG27">
        <v>13.7</v>
      </c>
      <c r="AH27">
        <v>13.73</v>
      </c>
      <c r="AI27">
        <v>13.32</v>
      </c>
      <c r="AJ27">
        <v>13.45</v>
      </c>
      <c r="AK27">
        <v>13.56</v>
      </c>
      <c r="AL27">
        <v>13.34</v>
      </c>
      <c r="AM27">
        <v>13.75</v>
      </c>
      <c r="AN27">
        <v>13.65</v>
      </c>
      <c r="AO27">
        <v>13.54</v>
      </c>
      <c r="AP27">
        <v>13.43</v>
      </c>
      <c r="AQ27">
        <v>13.47</v>
      </c>
      <c r="AR27">
        <v>13.73</v>
      </c>
      <c r="AS27">
        <v>13.75</v>
      </c>
      <c r="AT27">
        <v>13.77</v>
      </c>
      <c r="AU27">
        <v>13.54</v>
      </c>
      <c r="AV27">
        <v>13.59</v>
      </c>
      <c r="AW27">
        <v>13.29</v>
      </c>
      <c r="AX27">
        <v>13.115</v>
      </c>
      <c r="AY27">
        <v>13.05</v>
      </c>
      <c r="AZ27">
        <v>12.93</v>
      </c>
      <c r="BA27">
        <v>12.88</v>
      </c>
      <c r="BB27">
        <v>12.96</v>
      </c>
      <c r="BC27">
        <v>13.19</v>
      </c>
      <c r="BD27">
        <v>12.98</v>
      </c>
      <c r="BE27">
        <v>13.3</v>
      </c>
      <c r="BF27">
        <v>13.73</v>
      </c>
      <c r="BG27">
        <v>13.77</v>
      </c>
      <c r="BH27">
        <v>13.88</v>
      </c>
      <c r="BI27">
        <v>13.84</v>
      </c>
      <c r="BJ27">
        <v>13.92</v>
      </c>
      <c r="BK27">
        <v>13.82</v>
      </c>
      <c r="BL27">
        <v>13.68</v>
      </c>
      <c r="BM27">
        <v>13.81</v>
      </c>
      <c r="BN27">
        <v>13.99</v>
      </c>
      <c r="BO27">
        <v>13.95</v>
      </c>
      <c r="BP27">
        <v>13.96</v>
      </c>
      <c r="BQ27">
        <v>14.02</v>
      </c>
      <c r="BR27">
        <v>13.89</v>
      </c>
      <c r="BS27">
        <v>12.95</v>
      </c>
    </row>
    <row r="28" spans="1:77" x14ac:dyDescent="0.25">
      <c r="A28" t="s">
        <v>103</v>
      </c>
      <c r="B28" s="2">
        <v>44236</v>
      </c>
      <c r="C28" s="2">
        <v>44322</v>
      </c>
      <c r="D28">
        <v>0.19209999999999999</v>
      </c>
      <c r="L28">
        <v>94.03</v>
      </c>
      <c r="M28">
        <v>94.4</v>
      </c>
      <c r="N28">
        <v>99.58</v>
      </c>
      <c r="O28">
        <v>89.92</v>
      </c>
      <c r="P28">
        <v>91.95</v>
      </c>
      <c r="Q28">
        <v>90.31</v>
      </c>
      <c r="R28">
        <v>87.64</v>
      </c>
      <c r="S28">
        <v>90.28</v>
      </c>
      <c r="T28">
        <v>87.47</v>
      </c>
      <c r="U28">
        <v>84.65</v>
      </c>
      <c r="V28">
        <v>89.31</v>
      </c>
      <c r="W28">
        <v>82.51</v>
      </c>
      <c r="X28">
        <v>84.3</v>
      </c>
      <c r="Y28">
        <v>86.81</v>
      </c>
      <c r="Z28">
        <v>84.95</v>
      </c>
      <c r="AA28">
        <v>80.64</v>
      </c>
      <c r="AB28">
        <v>75.61</v>
      </c>
      <c r="AC28">
        <v>74.61</v>
      </c>
      <c r="AD28">
        <v>71.67</v>
      </c>
      <c r="AE28">
        <v>73.78</v>
      </c>
      <c r="AF28">
        <v>73.099999999999994</v>
      </c>
      <c r="AG28">
        <v>76.510000000000005</v>
      </c>
      <c r="AH28">
        <v>71.459999999999994</v>
      </c>
      <c r="AI28">
        <v>71.099999999999994</v>
      </c>
      <c r="AJ28">
        <v>71.8</v>
      </c>
      <c r="AK28">
        <v>73.39</v>
      </c>
      <c r="AL28">
        <v>68.430000000000007</v>
      </c>
      <c r="AM28">
        <v>69.06</v>
      </c>
      <c r="AN28">
        <v>67.47</v>
      </c>
      <c r="AO28">
        <v>65.849999999999994</v>
      </c>
      <c r="AP28">
        <v>67.260000000000005</v>
      </c>
      <c r="AQ28">
        <v>66.739999999999995</v>
      </c>
      <c r="AR28">
        <v>70.55</v>
      </c>
      <c r="AS28">
        <v>66.790000000000006</v>
      </c>
      <c r="AT28">
        <v>66.58</v>
      </c>
      <c r="AU28">
        <v>68.37</v>
      </c>
      <c r="AV28">
        <v>71.400000000000006</v>
      </c>
      <c r="AW28">
        <v>75.260000000000005</v>
      </c>
      <c r="AX28">
        <v>75.47</v>
      </c>
      <c r="AY28">
        <v>74.349999999999994</v>
      </c>
      <c r="AZ28">
        <v>76.22</v>
      </c>
      <c r="BA28">
        <v>76.209999999999994</v>
      </c>
      <c r="BB28">
        <v>80</v>
      </c>
      <c r="BC28">
        <v>79.09</v>
      </c>
      <c r="BD28">
        <v>81.28</v>
      </c>
      <c r="BE28">
        <v>81.67</v>
      </c>
      <c r="BF28">
        <v>81.42</v>
      </c>
      <c r="BG28">
        <v>77.03</v>
      </c>
      <c r="BH28">
        <v>75.77</v>
      </c>
      <c r="BI28">
        <v>76.510000000000005</v>
      </c>
      <c r="BJ28">
        <v>76.010000000000005</v>
      </c>
      <c r="BK28">
        <v>77.87</v>
      </c>
      <c r="BL28">
        <v>77.849999999999994</v>
      </c>
      <c r="BM28">
        <v>75.58</v>
      </c>
      <c r="BN28">
        <v>74.56</v>
      </c>
      <c r="BO28">
        <v>71.930000000000007</v>
      </c>
      <c r="BP28">
        <v>67.14</v>
      </c>
      <c r="BQ28">
        <v>67.03</v>
      </c>
      <c r="BR28">
        <v>64.56</v>
      </c>
      <c r="BS28">
        <v>64.59</v>
      </c>
      <c r="BT28">
        <v>59.91</v>
      </c>
    </row>
    <row r="29" spans="1:77" x14ac:dyDescent="0.25">
      <c r="A29" t="s">
        <v>103</v>
      </c>
      <c r="B29" s="2">
        <v>42220</v>
      </c>
      <c r="C29" s="2">
        <v>42304</v>
      </c>
      <c r="D29">
        <v>0.1842</v>
      </c>
      <c r="L29">
        <v>17.03</v>
      </c>
      <c r="M29">
        <v>18.690000000000001</v>
      </c>
      <c r="N29">
        <v>18.13</v>
      </c>
      <c r="O29">
        <v>18.149999999999999</v>
      </c>
      <c r="P29">
        <v>17.989999999999998</v>
      </c>
      <c r="Q29">
        <v>18.05</v>
      </c>
      <c r="R29">
        <v>17.97</v>
      </c>
      <c r="S29">
        <v>17.72</v>
      </c>
      <c r="T29">
        <v>17.84</v>
      </c>
      <c r="U29">
        <v>17.899999999999999</v>
      </c>
      <c r="V29">
        <v>17.72</v>
      </c>
      <c r="W29">
        <v>17.79</v>
      </c>
      <c r="X29">
        <v>17.82</v>
      </c>
      <c r="Y29">
        <v>17.63</v>
      </c>
      <c r="Z29">
        <v>16.690000000000001</v>
      </c>
      <c r="AA29">
        <v>16.62</v>
      </c>
      <c r="AB29">
        <v>16.96</v>
      </c>
      <c r="AC29">
        <v>16.77</v>
      </c>
      <c r="AD29">
        <v>16.89</v>
      </c>
      <c r="AE29">
        <v>16.89</v>
      </c>
      <c r="AF29">
        <v>16.46</v>
      </c>
      <c r="AG29">
        <v>16.52</v>
      </c>
      <c r="AH29">
        <v>16.559999999999999</v>
      </c>
      <c r="AI29">
        <v>16.52</v>
      </c>
      <c r="AJ29">
        <v>16.86</v>
      </c>
      <c r="AK29">
        <v>16.63</v>
      </c>
      <c r="AL29">
        <v>16.600000000000001</v>
      </c>
      <c r="AM29">
        <v>16.600000000000001</v>
      </c>
      <c r="AN29">
        <v>16.48</v>
      </c>
      <c r="AO29">
        <v>16.670000000000002</v>
      </c>
      <c r="AP29">
        <v>16.760000000000002</v>
      </c>
      <c r="AQ29">
        <v>16.87</v>
      </c>
      <c r="AR29">
        <v>16.63</v>
      </c>
      <c r="AS29">
        <v>16.420000000000002</v>
      </c>
      <c r="AT29">
        <v>16.100000000000001</v>
      </c>
      <c r="AU29">
        <v>15.62</v>
      </c>
      <c r="AV29">
        <v>15.34</v>
      </c>
      <c r="AW29">
        <v>15.775</v>
      </c>
      <c r="AX29">
        <v>15.7</v>
      </c>
      <c r="AY29">
        <v>15.87</v>
      </c>
      <c r="AZ29">
        <v>16.079999999999998</v>
      </c>
      <c r="BA29">
        <v>15.97</v>
      </c>
      <c r="BB29">
        <v>16.27</v>
      </c>
      <c r="BC29">
        <v>16.72</v>
      </c>
      <c r="BD29">
        <v>16.559999999999999</v>
      </c>
      <c r="BE29">
        <v>16.809999999999999</v>
      </c>
      <c r="BF29">
        <v>16.71</v>
      </c>
      <c r="BG29">
        <v>16.75</v>
      </c>
      <c r="BH29">
        <v>16.87</v>
      </c>
      <c r="BI29">
        <v>16.45</v>
      </c>
      <c r="BJ29">
        <v>16.45</v>
      </c>
      <c r="BK29">
        <v>17.2</v>
      </c>
      <c r="BL29">
        <v>16.64</v>
      </c>
      <c r="BM29">
        <v>16.86</v>
      </c>
      <c r="BN29">
        <v>17.18</v>
      </c>
      <c r="BO29">
        <v>16.8</v>
      </c>
      <c r="BP29">
        <v>17.27</v>
      </c>
      <c r="BQ29">
        <v>17.649999999999999</v>
      </c>
      <c r="BR29">
        <v>17.059999999999999</v>
      </c>
      <c r="BS29">
        <v>17.77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H30"/>
  <sheetViews>
    <sheetView topLeftCell="K1" workbookViewId="0">
      <selection activeCell="L2" sqref="L2:AF30"/>
    </sheetView>
  </sheetViews>
  <sheetFormatPr defaultRowHeight="15" x14ac:dyDescent="0.25"/>
  <sheetData>
    <row r="1" spans="1:8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x14ac:dyDescent="0.25">
      <c r="A2" t="s">
        <v>86</v>
      </c>
      <c r="B2" s="2">
        <v>43692</v>
      </c>
      <c r="C2" s="2">
        <v>43783</v>
      </c>
      <c r="D2">
        <v>0.1071</v>
      </c>
      <c r="L2">
        <v>3.7193000000000001</v>
      </c>
      <c r="M2">
        <v>3.9889999999999999</v>
      </c>
      <c r="N2">
        <v>4.2694999999999999</v>
      </c>
      <c r="O2">
        <v>4.1967999999999996</v>
      </c>
      <c r="P2">
        <v>4.2807000000000004</v>
      </c>
      <c r="Q2">
        <v>4.2869999999999999</v>
      </c>
      <c r="R2">
        <v>4.0609999999999999</v>
      </c>
      <c r="S2">
        <v>4.1361999999999997</v>
      </c>
      <c r="T2">
        <v>4.0449999999999999</v>
      </c>
      <c r="U2">
        <v>4.0305</v>
      </c>
      <c r="V2">
        <v>4.1749999999999998</v>
      </c>
      <c r="W2">
        <v>4.1877000000000004</v>
      </c>
      <c r="X2">
        <v>4.1041999999999996</v>
      </c>
      <c r="Y2">
        <v>4.2190000000000003</v>
      </c>
      <c r="Z2">
        <v>4.4935</v>
      </c>
      <c r="AA2">
        <v>4.4663000000000004</v>
      </c>
      <c r="AB2">
        <v>4.5125000000000002</v>
      </c>
      <c r="AC2">
        <v>4.5795000000000003</v>
      </c>
      <c r="AD2">
        <v>4.6082999999999998</v>
      </c>
      <c r="AE2">
        <v>4.6067999999999998</v>
      </c>
      <c r="AF2">
        <v>4.5484999999999998</v>
      </c>
      <c r="AG2">
        <v>4.5053000000000001</v>
      </c>
      <c r="AH2">
        <v>4.5267999999999997</v>
      </c>
      <c r="AI2">
        <v>4.4995000000000003</v>
      </c>
      <c r="AJ2">
        <v>4.4234999999999998</v>
      </c>
      <c r="AK2">
        <v>4.3171999999999997</v>
      </c>
      <c r="AL2">
        <v>4.3710000000000004</v>
      </c>
      <c r="AM2">
        <v>4.3132999999999999</v>
      </c>
      <c r="AN2">
        <v>4.4558</v>
      </c>
      <c r="AO2">
        <v>4.4335000000000004</v>
      </c>
      <c r="AP2">
        <v>4.2939999999999996</v>
      </c>
      <c r="AQ2">
        <v>4.3517999999999999</v>
      </c>
      <c r="AR2">
        <v>4.3499999999999996</v>
      </c>
      <c r="AS2">
        <v>4.3259999999999996</v>
      </c>
      <c r="AT2">
        <v>4.5327999999999999</v>
      </c>
      <c r="AU2">
        <v>4.5492999999999997</v>
      </c>
      <c r="AV2">
        <v>4.6082999999999998</v>
      </c>
      <c r="AW2">
        <v>4.4307999999999996</v>
      </c>
      <c r="AX2">
        <v>4.5178000000000003</v>
      </c>
      <c r="AY2">
        <v>4.5758000000000001</v>
      </c>
      <c r="AZ2">
        <v>4.6497999999999999</v>
      </c>
      <c r="BA2">
        <v>4.6632999999999996</v>
      </c>
      <c r="BB2">
        <v>4.9093</v>
      </c>
      <c r="BC2">
        <v>4.8552999999999997</v>
      </c>
      <c r="BD2">
        <v>4.8571999999999997</v>
      </c>
      <c r="BE2">
        <v>4.7622999999999998</v>
      </c>
      <c r="BF2">
        <v>4.9002999999999997</v>
      </c>
      <c r="BG2">
        <v>4.8902999999999999</v>
      </c>
      <c r="BH2">
        <v>4.8773</v>
      </c>
      <c r="BI2">
        <v>4.9215</v>
      </c>
      <c r="BJ2">
        <v>5.1135000000000002</v>
      </c>
      <c r="BK2">
        <v>5.1696999999999997</v>
      </c>
      <c r="BL2">
        <v>5.0730000000000004</v>
      </c>
      <c r="BM2">
        <v>5.0750000000000002</v>
      </c>
      <c r="BN2">
        <v>5.0255000000000001</v>
      </c>
      <c r="BO2">
        <v>5.0648</v>
      </c>
      <c r="BP2">
        <v>5.2625000000000002</v>
      </c>
      <c r="BQ2">
        <v>5.2403000000000004</v>
      </c>
      <c r="BR2">
        <v>5.1906999999999996</v>
      </c>
      <c r="BS2">
        <v>5.2084999999999999</v>
      </c>
      <c r="BT2">
        <v>5.1944999999999997</v>
      </c>
      <c r="BU2">
        <v>5.2045000000000003</v>
      </c>
      <c r="BV2">
        <v>5.2403000000000004</v>
      </c>
      <c r="BW2">
        <v>5.2142999999999997</v>
      </c>
      <c r="BX2">
        <v>5.2447999999999997</v>
      </c>
    </row>
    <row r="3" spans="1:86" x14ac:dyDescent="0.25">
      <c r="A3" t="s">
        <v>86</v>
      </c>
      <c r="B3" s="2">
        <v>42502</v>
      </c>
      <c r="C3" s="2">
        <v>42593</v>
      </c>
      <c r="D3">
        <v>0.15</v>
      </c>
      <c r="L3">
        <v>0.88929999999999998</v>
      </c>
      <c r="M3">
        <v>1.0245</v>
      </c>
      <c r="N3">
        <v>1.0547</v>
      </c>
      <c r="O3">
        <v>1.0569999999999999</v>
      </c>
      <c r="P3">
        <v>1.0840000000000001</v>
      </c>
      <c r="Q3">
        <v>1.0887</v>
      </c>
      <c r="R3">
        <v>1.1083000000000001</v>
      </c>
      <c r="S3">
        <v>1.1100000000000001</v>
      </c>
      <c r="T3">
        <v>1.1339999999999999</v>
      </c>
      <c r="U3">
        <v>1.1293</v>
      </c>
      <c r="V3">
        <v>1.1412</v>
      </c>
      <c r="W3">
        <v>1.1475</v>
      </c>
      <c r="X3">
        <v>1.1679999999999999</v>
      </c>
      <c r="Y3">
        <v>1.1702999999999999</v>
      </c>
      <c r="Z3">
        <v>1.1785000000000001</v>
      </c>
      <c r="AA3">
        <v>1.1619999999999999</v>
      </c>
      <c r="AB3">
        <v>1.1559999999999999</v>
      </c>
      <c r="AC3">
        <v>1.1583000000000001</v>
      </c>
      <c r="AD3">
        <v>1.1545000000000001</v>
      </c>
      <c r="AE3">
        <v>1.1845000000000001</v>
      </c>
      <c r="AF3">
        <v>1.155</v>
      </c>
      <c r="AG3">
        <v>1.1698</v>
      </c>
      <c r="AH3">
        <v>1.1719999999999999</v>
      </c>
      <c r="AI3">
        <v>1.1839999999999999</v>
      </c>
      <c r="AJ3">
        <v>1.1888000000000001</v>
      </c>
      <c r="AK3">
        <v>1.1679999999999999</v>
      </c>
      <c r="AL3">
        <v>1.1890000000000001</v>
      </c>
      <c r="AM3">
        <v>1.1818</v>
      </c>
      <c r="AN3">
        <v>1.1808000000000001</v>
      </c>
      <c r="AO3">
        <v>1.2122999999999999</v>
      </c>
      <c r="AP3">
        <v>1.1432</v>
      </c>
      <c r="AQ3">
        <v>1.131</v>
      </c>
      <c r="AR3">
        <v>1.1475</v>
      </c>
      <c r="AS3">
        <v>1.1662999999999999</v>
      </c>
      <c r="AT3">
        <v>1.1752</v>
      </c>
      <c r="AU3">
        <v>1.1665000000000001</v>
      </c>
      <c r="AV3">
        <v>1.1838</v>
      </c>
      <c r="AW3">
        <v>1.1913</v>
      </c>
      <c r="AX3">
        <v>1.2222999999999999</v>
      </c>
      <c r="AY3">
        <v>1.2713000000000001</v>
      </c>
      <c r="AZ3">
        <v>1.3005</v>
      </c>
      <c r="BA3">
        <v>1.32</v>
      </c>
      <c r="BB3">
        <v>1.3194999999999999</v>
      </c>
      <c r="BC3">
        <v>1.333</v>
      </c>
      <c r="BD3">
        <v>1.3174999999999999</v>
      </c>
      <c r="BE3">
        <v>1.3243</v>
      </c>
      <c r="BF3">
        <v>1.3380000000000001</v>
      </c>
      <c r="BG3">
        <v>1.3554999999999999</v>
      </c>
      <c r="BH3">
        <v>1.3305</v>
      </c>
      <c r="BI3">
        <v>1.3668</v>
      </c>
      <c r="BJ3">
        <v>1.3919999999999999</v>
      </c>
      <c r="BK3">
        <v>1.4157999999999999</v>
      </c>
      <c r="BL3">
        <v>1.4015</v>
      </c>
      <c r="BM3">
        <v>1.4045000000000001</v>
      </c>
      <c r="BN3">
        <v>1.4275</v>
      </c>
      <c r="BO3">
        <v>1.4182999999999999</v>
      </c>
      <c r="BP3">
        <v>1.401</v>
      </c>
      <c r="BQ3">
        <v>1.4048</v>
      </c>
      <c r="BR3">
        <v>1.4308000000000001</v>
      </c>
      <c r="BS3">
        <v>1.4550000000000001</v>
      </c>
      <c r="BT3">
        <v>1.4684999999999999</v>
      </c>
      <c r="BU3">
        <v>1.4722999999999999</v>
      </c>
      <c r="BV3">
        <v>1.4628000000000001</v>
      </c>
      <c r="BW3">
        <v>1.4924999999999999</v>
      </c>
    </row>
    <row r="4" spans="1:86" x14ac:dyDescent="0.25">
      <c r="A4" t="s">
        <v>86</v>
      </c>
      <c r="B4" s="2">
        <v>42417</v>
      </c>
      <c r="C4" s="2">
        <v>42502</v>
      </c>
      <c r="D4">
        <v>0.18179999999999999</v>
      </c>
      <c r="L4">
        <v>0.6915</v>
      </c>
      <c r="M4">
        <v>0.751</v>
      </c>
      <c r="N4">
        <v>0.76100000000000001</v>
      </c>
      <c r="O4">
        <v>0.78800000000000003</v>
      </c>
      <c r="P4">
        <v>0.79</v>
      </c>
      <c r="Q4">
        <v>0.79549999999999998</v>
      </c>
      <c r="R4">
        <v>0.79730000000000001</v>
      </c>
      <c r="S4">
        <v>0.79200000000000004</v>
      </c>
      <c r="T4">
        <v>0.78400000000000003</v>
      </c>
      <c r="U4">
        <v>0.81879999999999997</v>
      </c>
      <c r="V4">
        <v>0.82350000000000001</v>
      </c>
      <c r="W4">
        <v>0.81620000000000004</v>
      </c>
      <c r="X4">
        <v>0.81379999999999997</v>
      </c>
      <c r="Y4">
        <v>0.8085</v>
      </c>
      <c r="Z4">
        <v>0.79379999999999995</v>
      </c>
      <c r="AA4">
        <v>0.79330000000000001</v>
      </c>
      <c r="AB4">
        <v>0.79200000000000004</v>
      </c>
      <c r="AC4">
        <v>0.80549999999999999</v>
      </c>
      <c r="AD4">
        <v>0.8075</v>
      </c>
      <c r="AE4">
        <v>0.80349999999999999</v>
      </c>
      <c r="AF4">
        <v>0.82750000000000001</v>
      </c>
      <c r="AG4">
        <v>0.82050000000000001</v>
      </c>
      <c r="AH4">
        <v>0.84530000000000005</v>
      </c>
      <c r="AI4">
        <v>0.84770000000000001</v>
      </c>
      <c r="AJ4">
        <v>0.84630000000000005</v>
      </c>
      <c r="AK4">
        <v>0.86080000000000001</v>
      </c>
      <c r="AL4">
        <v>0.86199999999999999</v>
      </c>
      <c r="AM4">
        <v>0.87080000000000002</v>
      </c>
      <c r="AN4">
        <v>0.88480000000000003</v>
      </c>
      <c r="AO4">
        <v>0.89400000000000002</v>
      </c>
      <c r="AP4">
        <v>0.89080000000000004</v>
      </c>
      <c r="AQ4">
        <v>0.90380000000000005</v>
      </c>
      <c r="AR4">
        <v>0.89500000000000002</v>
      </c>
      <c r="AS4">
        <v>0.89380000000000004</v>
      </c>
      <c r="AT4">
        <v>0.89500000000000002</v>
      </c>
      <c r="AU4">
        <v>0.88580000000000003</v>
      </c>
      <c r="AV4">
        <v>0.89149999999999996</v>
      </c>
      <c r="AW4">
        <v>0.89700000000000002</v>
      </c>
      <c r="AX4">
        <v>0.89600000000000002</v>
      </c>
      <c r="AY4">
        <v>0.91849999999999998</v>
      </c>
      <c r="AZ4">
        <v>0.92100000000000004</v>
      </c>
      <c r="BA4">
        <v>0.92830000000000001</v>
      </c>
      <c r="BB4">
        <v>0.92430000000000001</v>
      </c>
      <c r="BC4">
        <v>0.90780000000000005</v>
      </c>
      <c r="BD4">
        <v>0.9113</v>
      </c>
      <c r="BE4">
        <v>0.91020000000000001</v>
      </c>
      <c r="BF4">
        <v>0.90680000000000005</v>
      </c>
      <c r="BG4">
        <v>0.9113</v>
      </c>
      <c r="BH4">
        <v>0.91200000000000003</v>
      </c>
      <c r="BI4">
        <v>0.93279999999999996</v>
      </c>
      <c r="BJ4">
        <v>0.90500000000000003</v>
      </c>
      <c r="BK4">
        <v>0.88829999999999998</v>
      </c>
      <c r="BL4">
        <v>0.9</v>
      </c>
      <c r="BM4">
        <v>0.88929999999999998</v>
      </c>
      <c r="BN4">
        <v>0.86899999999999999</v>
      </c>
      <c r="BO4">
        <v>0.87429999999999997</v>
      </c>
      <c r="BP4">
        <v>0.88329999999999997</v>
      </c>
      <c r="BQ4">
        <v>0.88200000000000001</v>
      </c>
      <c r="BR4">
        <v>0.89900000000000002</v>
      </c>
      <c r="BS4">
        <v>0.90149999999999997</v>
      </c>
      <c r="BT4">
        <v>0.88929999999999998</v>
      </c>
    </row>
    <row r="5" spans="1:86" x14ac:dyDescent="0.25">
      <c r="A5" t="s">
        <v>87</v>
      </c>
      <c r="B5" s="2">
        <v>45405</v>
      </c>
      <c r="C5" s="2">
        <v>45496</v>
      </c>
      <c r="D5">
        <v>0.2127</v>
      </c>
      <c r="L5">
        <v>165.47</v>
      </c>
      <c r="M5">
        <v>174.81</v>
      </c>
      <c r="N5">
        <v>175.25</v>
      </c>
      <c r="O5">
        <v>177.48</v>
      </c>
      <c r="P5">
        <v>179.29</v>
      </c>
      <c r="Q5">
        <v>176.42</v>
      </c>
      <c r="R5">
        <v>175.2</v>
      </c>
      <c r="S5">
        <v>175.8</v>
      </c>
      <c r="T5">
        <v>178.91</v>
      </c>
      <c r="U5">
        <v>181.67</v>
      </c>
      <c r="V5">
        <v>182.67</v>
      </c>
      <c r="W5">
        <v>183.95</v>
      </c>
      <c r="X5">
        <v>185.32</v>
      </c>
      <c r="Y5">
        <v>187.05</v>
      </c>
      <c r="Z5">
        <v>187.82</v>
      </c>
      <c r="AA5">
        <v>191.13</v>
      </c>
      <c r="AB5">
        <v>195.53</v>
      </c>
      <c r="AC5">
        <v>194.97</v>
      </c>
      <c r="AD5">
        <v>195.02</v>
      </c>
      <c r="AE5">
        <v>199.2</v>
      </c>
      <c r="AF5">
        <v>199.01</v>
      </c>
      <c r="AG5">
        <v>202.54</v>
      </c>
      <c r="AH5">
        <v>197.29</v>
      </c>
      <c r="AI5">
        <v>199.18</v>
      </c>
      <c r="AJ5">
        <v>199.6</v>
      </c>
      <c r="AK5">
        <v>194.91</v>
      </c>
      <c r="AL5">
        <v>195.68</v>
      </c>
      <c r="AM5">
        <v>195.01</v>
      </c>
      <c r="AN5">
        <v>193.72</v>
      </c>
      <c r="AO5">
        <v>193.3</v>
      </c>
      <c r="AP5">
        <v>196.08</v>
      </c>
      <c r="AQ5">
        <v>196.24</v>
      </c>
      <c r="AR5">
        <v>195.61</v>
      </c>
      <c r="AS5">
        <v>197.62</v>
      </c>
      <c r="AT5">
        <v>197.44</v>
      </c>
      <c r="AU5">
        <v>198.98</v>
      </c>
      <c r="AV5">
        <v>196.28</v>
      </c>
      <c r="AW5">
        <v>193.9</v>
      </c>
      <c r="AX5">
        <v>194.9</v>
      </c>
      <c r="AY5">
        <v>196.25</v>
      </c>
      <c r="AZ5">
        <v>192.76</v>
      </c>
      <c r="BA5">
        <v>195.53</v>
      </c>
      <c r="BB5">
        <v>193.91</v>
      </c>
      <c r="BC5">
        <v>194.47</v>
      </c>
      <c r="BD5">
        <v>193.1</v>
      </c>
      <c r="BE5">
        <v>193.43</v>
      </c>
      <c r="BF5">
        <v>194.53</v>
      </c>
      <c r="BG5">
        <v>194.6</v>
      </c>
      <c r="BH5">
        <v>198.42</v>
      </c>
      <c r="BI5">
        <v>198.94</v>
      </c>
      <c r="BJ5">
        <v>198.79</v>
      </c>
      <c r="BK5">
        <v>201.47</v>
      </c>
      <c r="BL5">
        <v>200.16</v>
      </c>
      <c r="BM5">
        <v>203.62</v>
      </c>
      <c r="BN5">
        <v>199.99</v>
      </c>
      <c r="BO5">
        <v>201.87</v>
      </c>
      <c r="BP5">
        <v>201.76</v>
      </c>
      <c r="BQ5">
        <v>206.62</v>
      </c>
      <c r="BR5">
        <v>204.26</v>
      </c>
      <c r="BS5">
        <v>205.87</v>
      </c>
      <c r="BT5">
        <v>199.1</v>
      </c>
      <c r="BU5">
        <v>205.88</v>
      </c>
      <c r="BV5">
        <v>198.29</v>
      </c>
    </row>
    <row r="6" spans="1:86" x14ac:dyDescent="0.25">
      <c r="A6" t="s">
        <v>88</v>
      </c>
      <c r="B6" s="2">
        <v>44503</v>
      </c>
      <c r="C6" s="2">
        <v>44594</v>
      </c>
      <c r="D6">
        <v>0.1283</v>
      </c>
      <c r="L6">
        <v>138.47999999999999</v>
      </c>
      <c r="M6">
        <v>156.11000000000001</v>
      </c>
      <c r="N6">
        <v>163.03</v>
      </c>
      <c r="O6">
        <v>165.85</v>
      </c>
      <c r="P6">
        <v>166.74</v>
      </c>
      <c r="Q6">
        <v>159.80000000000001</v>
      </c>
      <c r="R6">
        <v>164.42</v>
      </c>
      <c r="S6">
        <v>164.94</v>
      </c>
      <c r="T6">
        <v>168.51</v>
      </c>
      <c r="U6">
        <v>181.81</v>
      </c>
      <c r="V6">
        <v>183.54</v>
      </c>
      <c r="W6">
        <v>186.32</v>
      </c>
      <c r="X6">
        <v>185</v>
      </c>
      <c r="Y6">
        <v>181.4</v>
      </c>
      <c r="Z6">
        <v>180.94</v>
      </c>
      <c r="AA6">
        <v>180.71</v>
      </c>
      <c r="AB6">
        <v>175.74</v>
      </c>
      <c r="AC6">
        <v>183.74</v>
      </c>
      <c r="AD6">
        <v>180.56</v>
      </c>
      <c r="AE6">
        <v>175.63</v>
      </c>
      <c r="AF6">
        <v>177.03</v>
      </c>
      <c r="AG6">
        <v>176.51</v>
      </c>
      <c r="AH6">
        <v>175.45</v>
      </c>
      <c r="AI6">
        <v>183.72</v>
      </c>
      <c r="AJ6">
        <v>182.63</v>
      </c>
      <c r="AK6">
        <v>182.26</v>
      </c>
      <c r="AL6">
        <v>183.88</v>
      </c>
      <c r="AM6">
        <v>183.32</v>
      </c>
      <c r="AN6">
        <v>181.98</v>
      </c>
      <c r="AO6">
        <v>189.28</v>
      </c>
      <c r="AP6">
        <v>178.15</v>
      </c>
      <c r="AQ6">
        <v>176.8</v>
      </c>
      <c r="AR6">
        <v>176.67</v>
      </c>
      <c r="AS6">
        <v>179.58</v>
      </c>
      <c r="AT6">
        <v>181.38</v>
      </c>
      <c r="AU6">
        <v>182.74</v>
      </c>
      <c r="AV6">
        <v>186.33</v>
      </c>
      <c r="AW6">
        <v>184.82</v>
      </c>
      <c r="AX6">
        <v>186.2</v>
      </c>
      <c r="AY6">
        <v>182.73</v>
      </c>
      <c r="AZ6">
        <v>182.87</v>
      </c>
      <c r="BA6">
        <v>186.21</v>
      </c>
      <c r="BB6">
        <v>187.23</v>
      </c>
      <c r="BC6">
        <v>186.5</v>
      </c>
      <c r="BD6">
        <v>185.95</v>
      </c>
      <c r="BE6">
        <v>180.41</v>
      </c>
      <c r="BF6">
        <v>179.68</v>
      </c>
      <c r="BG6">
        <v>185.4</v>
      </c>
      <c r="BH6">
        <v>186.42</v>
      </c>
      <c r="BI6">
        <v>183.89</v>
      </c>
      <c r="BJ6">
        <v>188.69</v>
      </c>
      <c r="BK6">
        <v>178.86</v>
      </c>
      <c r="BL6">
        <v>172.47</v>
      </c>
      <c r="BM6">
        <v>166.5</v>
      </c>
      <c r="BN6">
        <v>164.93</v>
      </c>
      <c r="BO6">
        <v>170.07</v>
      </c>
      <c r="BP6">
        <v>165.45</v>
      </c>
      <c r="BQ6">
        <v>167</v>
      </c>
      <c r="BR6">
        <v>161.19999999999999</v>
      </c>
      <c r="BS6">
        <v>166.81</v>
      </c>
      <c r="BT6">
        <v>175.76</v>
      </c>
      <c r="BU6">
        <v>177.13</v>
      </c>
      <c r="BV6">
        <v>188.2</v>
      </c>
    </row>
    <row r="7" spans="1:86" x14ac:dyDescent="0.25">
      <c r="A7" t="s">
        <v>88</v>
      </c>
      <c r="B7" s="2">
        <v>43040</v>
      </c>
      <c r="C7" s="2">
        <v>43131</v>
      </c>
      <c r="D7">
        <v>0.1179</v>
      </c>
      <c r="L7">
        <v>53.46</v>
      </c>
      <c r="M7">
        <v>54.84</v>
      </c>
      <c r="N7">
        <v>61.81</v>
      </c>
      <c r="O7">
        <v>62.52</v>
      </c>
      <c r="P7">
        <v>64.099999999999994</v>
      </c>
      <c r="Q7">
        <v>65.489999999999995</v>
      </c>
      <c r="R7">
        <v>64.599999999999994</v>
      </c>
      <c r="S7">
        <v>64.569999999999993</v>
      </c>
      <c r="T7">
        <v>66.489999999999995</v>
      </c>
      <c r="U7">
        <v>66</v>
      </c>
      <c r="V7">
        <v>65.61</v>
      </c>
      <c r="W7">
        <v>66.11</v>
      </c>
      <c r="X7">
        <v>66.72</v>
      </c>
      <c r="Y7">
        <v>66.47</v>
      </c>
      <c r="Z7">
        <v>66.67</v>
      </c>
      <c r="AA7">
        <v>68.13</v>
      </c>
      <c r="AB7">
        <v>68.91</v>
      </c>
      <c r="AC7">
        <v>68.14</v>
      </c>
      <c r="AD7">
        <v>68.38</v>
      </c>
      <c r="AE7">
        <v>66.52</v>
      </c>
      <c r="AF7">
        <v>66.34</v>
      </c>
      <c r="AG7">
        <v>65.489999999999995</v>
      </c>
      <c r="AH7">
        <v>64.56</v>
      </c>
      <c r="AI7">
        <v>64.69</v>
      </c>
      <c r="AJ7">
        <v>64.98</v>
      </c>
      <c r="AK7">
        <v>65.23</v>
      </c>
      <c r="AL7">
        <v>64.239999999999995</v>
      </c>
      <c r="AM7">
        <v>65.180000000000007</v>
      </c>
      <c r="AN7">
        <v>64.86</v>
      </c>
      <c r="AO7">
        <v>64.900000000000006</v>
      </c>
      <c r="AP7">
        <v>64.7</v>
      </c>
      <c r="AQ7">
        <v>64.760000000000005</v>
      </c>
      <c r="AR7">
        <v>65.38</v>
      </c>
      <c r="AS7">
        <v>64.5</v>
      </c>
      <c r="AT7">
        <v>64.599999999999994</v>
      </c>
      <c r="AU7">
        <v>64.39</v>
      </c>
      <c r="AV7">
        <v>64.73</v>
      </c>
      <c r="AW7">
        <v>64.3</v>
      </c>
      <c r="AX7">
        <v>64.540000000000006</v>
      </c>
      <c r="AY7">
        <v>64.38</v>
      </c>
      <c r="AZ7">
        <v>64.02</v>
      </c>
      <c r="BA7">
        <v>65.2</v>
      </c>
      <c r="BB7">
        <v>65.94</v>
      </c>
      <c r="BC7">
        <v>66.03</v>
      </c>
      <c r="BD7">
        <v>66.47</v>
      </c>
      <c r="BE7">
        <v>66.27</v>
      </c>
      <c r="BF7">
        <v>65.27</v>
      </c>
      <c r="BG7">
        <v>65.260000000000005</v>
      </c>
      <c r="BH7">
        <v>65.430000000000007</v>
      </c>
      <c r="BI7">
        <v>65.38</v>
      </c>
      <c r="BJ7">
        <v>68.25</v>
      </c>
      <c r="BK7">
        <v>68.02</v>
      </c>
      <c r="BL7">
        <v>68.05</v>
      </c>
      <c r="BM7">
        <v>68.040000000000006</v>
      </c>
      <c r="BN7">
        <v>68.67</v>
      </c>
      <c r="BO7">
        <v>68.34</v>
      </c>
      <c r="BP7">
        <v>67.98</v>
      </c>
      <c r="BQ7">
        <v>67.42</v>
      </c>
      <c r="BR7">
        <v>68.53</v>
      </c>
      <c r="BS7">
        <v>67.319999999999993</v>
      </c>
      <c r="BT7">
        <v>66.989999999999995</v>
      </c>
      <c r="BU7">
        <v>68.25</v>
      </c>
    </row>
    <row r="8" spans="1:86" x14ac:dyDescent="0.25">
      <c r="A8" t="s">
        <v>88</v>
      </c>
      <c r="B8" s="2">
        <v>42571</v>
      </c>
      <c r="C8" s="2">
        <v>42676</v>
      </c>
      <c r="D8">
        <v>0.191</v>
      </c>
      <c r="L8">
        <v>55.82</v>
      </c>
      <c r="M8">
        <v>59.93</v>
      </c>
      <c r="N8">
        <v>61.15</v>
      </c>
      <c r="O8">
        <v>60.73</v>
      </c>
      <c r="P8">
        <v>61.35</v>
      </c>
      <c r="Q8">
        <v>62.51</v>
      </c>
      <c r="R8">
        <v>62.43</v>
      </c>
      <c r="S8">
        <v>62.58</v>
      </c>
      <c r="T8">
        <v>61.85</v>
      </c>
      <c r="U8">
        <v>60.6</v>
      </c>
      <c r="V8">
        <v>61.01</v>
      </c>
      <c r="W8">
        <v>60.98</v>
      </c>
      <c r="X8">
        <v>62</v>
      </c>
      <c r="Y8">
        <v>61.58</v>
      </c>
      <c r="Z8">
        <v>61.99</v>
      </c>
      <c r="AA8">
        <v>61.71</v>
      </c>
      <c r="AB8">
        <v>61.74</v>
      </c>
      <c r="AC8">
        <v>61.71</v>
      </c>
      <c r="AD8">
        <v>62.43</v>
      </c>
      <c r="AE8">
        <v>62.07</v>
      </c>
      <c r="AF8">
        <v>62.28</v>
      </c>
      <c r="AG8">
        <v>63.04</v>
      </c>
      <c r="AH8">
        <v>62.76</v>
      </c>
      <c r="AI8">
        <v>62.83</v>
      </c>
      <c r="AJ8">
        <v>63.09</v>
      </c>
      <c r="AK8">
        <v>62.61</v>
      </c>
      <c r="AL8">
        <v>62.64</v>
      </c>
      <c r="AM8">
        <v>62.97</v>
      </c>
      <c r="AN8">
        <v>62.98</v>
      </c>
      <c r="AO8">
        <v>62.94</v>
      </c>
      <c r="AP8">
        <v>63.07</v>
      </c>
      <c r="AQ8">
        <v>63.47</v>
      </c>
      <c r="AR8">
        <v>63.35</v>
      </c>
      <c r="AS8">
        <v>63.09</v>
      </c>
      <c r="AT8">
        <v>62.43</v>
      </c>
      <c r="AU8">
        <v>62.69</v>
      </c>
      <c r="AV8">
        <v>60.52</v>
      </c>
      <c r="AW8">
        <v>62.25</v>
      </c>
      <c r="AX8">
        <v>61.29</v>
      </c>
      <c r="AY8">
        <v>61.59</v>
      </c>
      <c r="AZ8">
        <v>62.54</v>
      </c>
      <c r="BA8">
        <v>62.99</v>
      </c>
      <c r="BB8">
        <v>62.86</v>
      </c>
      <c r="BC8">
        <v>62.7</v>
      </c>
      <c r="BD8">
        <v>63.57</v>
      </c>
      <c r="BE8">
        <v>63.52</v>
      </c>
      <c r="BF8">
        <v>62.75</v>
      </c>
      <c r="BG8">
        <v>62.31</v>
      </c>
      <c r="BH8">
        <v>63.31</v>
      </c>
      <c r="BI8">
        <v>63.45</v>
      </c>
      <c r="BJ8">
        <v>67.45</v>
      </c>
      <c r="BK8">
        <v>68.5</v>
      </c>
      <c r="BL8">
        <v>67.11</v>
      </c>
      <c r="BM8">
        <v>66.680000000000007</v>
      </c>
      <c r="BN8">
        <v>66.84</v>
      </c>
      <c r="BO8">
        <v>67.540000000000006</v>
      </c>
      <c r="BP8">
        <v>68.19</v>
      </c>
      <c r="BQ8">
        <v>67.25</v>
      </c>
      <c r="BR8">
        <v>66.09</v>
      </c>
      <c r="BS8">
        <v>66.06</v>
      </c>
      <c r="BT8">
        <v>65.7</v>
      </c>
      <c r="BU8">
        <v>65.7</v>
      </c>
      <c r="BV8">
        <v>65.19</v>
      </c>
      <c r="BW8">
        <v>66.099999999999994</v>
      </c>
      <c r="BX8">
        <v>65.790000000000006</v>
      </c>
      <c r="BY8">
        <v>67.34</v>
      </c>
      <c r="BZ8">
        <v>67.930000000000007</v>
      </c>
      <c r="CA8">
        <v>68.06</v>
      </c>
      <c r="CB8">
        <v>67.709999999999994</v>
      </c>
      <c r="CC8">
        <v>68.2</v>
      </c>
      <c r="CD8">
        <v>70.09</v>
      </c>
      <c r="CE8">
        <v>68.400000000000006</v>
      </c>
      <c r="CF8">
        <v>68.72</v>
      </c>
      <c r="CG8">
        <v>68.34</v>
      </c>
      <c r="CH8">
        <v>67.09</v>
      </c>
    </row>
    <row r="9" spans="1:86" x14ac:dyDescent="0.25">
      <c r="A9" t="s">
        <v>89</v>
      </c>
      <c r="B9" s="2">
        <v>44404</v>
      </c>
      <c r="C9" s="2">
        <v>44495</v>
      </c>
      <c r="D9">
        <v>0.16669999999999999</v>
      </c>
      <c r="L9">
        <v>91.03</v>
      </c>
      <c r="M9">
        <v>97.93</v>
      </c>
      <c r="N9">
        <v>102.95</v>
      </c>
      <c r="O9">
        <v>106.19</v>
      </c>
      <c r="P9">
        <v>108.63</v>
      </c>
      <c r="Q9">
        <v>112.56</v>
      </c>
      <c r="R9">
        <v>118.77</v>
      </c>
      <c r="S9">
        <v>112.35</v>
      </c>
      <c r="T9">
        <v>110.11</v>
      </c>
      <c r="U9">
        <v>107.58</v>
      </c>
      <c r="V9">
        <v>106.48</v>
      </c>
      <c r="W9">
        <v>107.68</v>
      </c>
      <c r="X9">
        <v>106.5</v>
      </c>
      <c r="Y9">
        <v>110.55</v>
      </c>
      <c r="Z9">
        <v>107.48</v>
      </c>
      <c r="AA9">
        <v>107.56</v>
      </c>
      <c r="AB9">
        <v>103.44</v>
      </c>
      <c r="AC9">
        <v>103.7</v>
      </c>
      <c r="AD9">
        <v>104.65</v>
      </c>
      <c r="AE9">
        <v>108.77</v>
      </c>
      <c r="AF9">
        <v>107.65</v>
      </c>
      <c r="AG9">
        <v>108.3</v>
      </c>
      <c r="AH9">
        <v>107.27</v>
      </c>
      <c r="AI9">
        <v>111.4</v>
      </c>
      <c r="AJ9">
        <v>111.32</v>
      </c>
      <c r="AK9">
        <v>110.72</v>
      </c>
      <c r="AL9">
        <v>109.99</v>
      </c>
      <c r="AM9">
        <v>109.2</v>
      </c>
      <c r="AN9">
        <v>109.92</v>
      </c>
      <c r="AO9">
        <v>109.15</v>
      </c>
      <c r="AP9">
        <v>106.17</v>
      </c>
      <c r="AQ9">
        <v>106.15</v>
      </c>
      <c r="AR9">
        <v>105.2</v>
      </c>
      <c r="AS9">
        <v>104.8</v>
      </c>
      <c r="AT9">
        <v>105.73</v>
      </c>
      <c r="AU9">
        <v>105.6</v>
      </c>
      <c r="AV9">
        <v>106.22</v>
      </c>
      <c r="AW9">
        <v>103.88</v>
      </c>
      <c r="AX9">
        <v>101.55</v>
      </c>
      <c r="AY9">
        <v>102.82</v>
      </c>
      <c r="AZ9">
        <v>104.38</v>
      </c>
      <c r="BA9">
        <v>106.15</v>
      </c>
      <c r="BB9">
        <v>105.8</v>
      </c>
      <c r="BC9">
        <v>108.16</v>
      </c>
      <c r="BD9">
        <v>101.52</v>
      </c>
      <c r="BE9">
        <v>100.35</v>
      </c>
      <c r="BF9">
        <v>102.9</v>
      </c>
      <c r="BG9">
        <v>102.45</v>
      </c>
      <c r="BH9">
        <v>100.34</v>
      </c>
      <c r="BI9">
        <v>101.81</v>
      </c>
      <c r="BJ9">
        <v>103.64</v>
      </c>
      <c r="BK9">
        <v>106.45</v>
      </c>
      <c r="BL9">
        <v>105.06</v>
      </c>
      <c r="BM9">
        <v>104.68</v>
      </c>
      <c r="BN9">
        <v>105.04</v>
      </c>
      <c r="BO9">
        <v>109.16</v>
      </c>
      <c r="BP9">
        <v>111.99</v>
      </c>
      <c r="BQ9">
        <v>112.12</v>
      </c>
      <c r="BR9">
        <v>116.43</v>
      </c>
      <c r="BS9">
        <v>116.33</v>
      </c>
      <c r="BT9">
        <v>116.39</v>
      </c>
      <c r="BU9">
        <v>119.33</v>
      </c>
      <c r="BV9">
        <v>119.82</v>
      </c>
      <c r="BW9">
        <v>122.36</v>
      </c>
      <c r="BX9">
        <v>122.93</v>
      </c>
    </row>
    <row r="10" spans="1:86" x14ac:dyDescent="0.25">
      <c r="A10" t="s">
        <v>89</v>
      </c>
      <c r="B10" s="2">
        <v>44040</v>
      </c>
      <c r="C10" s="2">
        <v>44131</v>
      </c>
      <c r="D10">
        <v>0.1043</v>
      </c>
      <c r="L10">
        <v>67.61</v>
      </c>
      <c r="M10">
        <v>76.09</v>
      </c>
      <c r="N10">
        <v>78.2</v>
      </c>
      <c r="O10">
        <v>77.430000000000007</v>
      </c>
      <c r="P10">
        <v>77.67</v>
      </c>
      <c r="Q10">
        <v>85.04</v>
      </c>
      <c r="R10">
        <v>85.31</v>
      </c>
      <c r="S10">
        <v>86.71</v>
      </c>
      <c r="T10">
        <v>84.85</v>
      </c>
      <c r="U10">
        <v>82.24</v>
      </c>
      <c r="V10">
        <v>76.88</v>
      </c>
      <c r="W10">
        <v>82.61</v>
      </c>
      <c r="X10">
        <v>81.84</v>
      </c>
      <c r="Y10">
        <v>81.3</v>
      </c>
      <c r="Z10">
        <v>82.42</v>
      </c>
      <c r="AA10">
        <v>81.66</v>
      </c>
      <c r="AB10">
        <v>81.09</v>
      </c>
      <c r="AC10">
        <v>82.77</v>
      </c>
      <c r="AD10">
        <v>83.81</v>
      </c>
      <c r="AE10">
        <v>83.08</v>
      </c>
      <c r="AF10">
        <v>86.35</v>
      </c>
      <c r="AG10">
        <v>86.02</v>
      </c>
      <c r="AH10">
        <v>83.8</v>
      </c>
      <c r="AI10">
        <v>85.55</v>
      </c>
      <c r="AJ10">
        <v>90.82</v>
      </c>
      <c r="AK10">
        <v>92.18</v>
      </c>
      <c r="AL10">
        <v>90.22</v>
      </c>
      <c r="AM10">
        <v>82.54</v>
      </c>
      <c r="AN10">
        <v>82.01</v>
      </c>
      <c r="AO10">
        <v>78.69</v>
      </c>
      <c r="AP10">
        <v>81.91</v>
      </c>
      <c r="AQ10">
        <v>78.98</v>
      </c>
      <c r="AR10">
        <v>76.34</v>
      </c>
      <c r="AS10">
        <v>77.900000000000006</v>
      </c>
      <c r="AT10">
        <v>78.930000000000007</v>
      </c>
      <c r="AU10">
        <v>76.66</v>
      </c>
      <c r="AV10">
        <v>76.55</v>
      </c>
      <c r="AW10">
        <v>74.930000000000007</v>
      </c>
      <c r="AX10">
        <v>77.94</v>
      </c>
      <c r="AY10">
        <v>77.7</v>
      </c>
      <c r="AZ10">
        <v>74.73</v>
      </c>
      <c r="BA10">
        <v>75.819999999999993</v>
      </c>
      <c r="BB10">
        <v>78.055000000000007</v>
      </c>
      <c r="BC10">
        <v>79.48</v>
      </c>
      <c r="BD10">
        <v>81.77</v>
      </c>
      <c r="BE10">
        <v>81.99</v>
      </c>
      <c r="BF10">
        <v>84.86</v>
      </c>
      <c r="BG10">
        <v>81.8</v>
      </c>
      <c r="BH10">
        <v>86.15</v>
      </c>
      <c r="BI10">
        <v>84.48</v>
      </c>
      <c r="BJ10">
        <v>86.69</v>
      </c>
      <c r="BK10">
        <v>86.51</v>
      </c>
      <c r="BL10">
        <v>83.1</v>
      </c>
      <c r="BM10">
        <v>84.29</v>
      </c>
      <c r="BN10">
        <v>85.28</v>
      </c>
      <c r="BO10">
        <v>84.21</v>
      </c>
      <c r="BP10">
        <v>83.13</v>
      </c>
      <c r="BQ10">
        <v>83.17</v>
      </c>
      <c r="BR10">
        <v>82</v>
      </c>
      <c r="BS10">
        <v>81.56</v>
      </c>
      <c r="BT10">
        <v>79.2</v>
      </c>
      <c r="BU10">
        <v>79.42</v>
      </c>
      <c r="BV10">
        <v>81.96</v>
      </c>
      <c r="BW10">
        <v>82.23</v>
      </c>
      <c r="BX10">
        <v>78.88</v>
      </c>
    </row>
    <row r="11" spans="1:86" x14ac:dyDescent="0.25">
      <c r="A11" t="s">
        <v>89</v>
      </c>
      <c r="B11" s="2">
        <v>42766</v>
      </c>
      <c r="C11" s="2">
        <v>42856</v>
      </c>
      <c r="D11">
        <v>0.16669999999999999</v>
      </c>
      <c r="L11">
        <v>10.37</v>
      </c>
      <c r="M11">
        <v>12.06</v>
      </c>
      <c r="N11">
        <v>12.28</v>
      </c>
      <c r="O11">
        <v>12.24</v>
      </c>
      <c r="P11">
        <v>13.63</v>
      </c>
      <c r="Q11">
        <v>13.29</v>
      </c>
      <c r="R11">
        <v>13.56</v>
      </c>
      <c r="S11">
        <v>13.42</v>
      </c>
      <c r="T11">
        <v>13.58</v>
      </c>
      <c r="U11">
        <v>13.49</v>
      </c>
      <c r="V11">
        <v>13.26</v>
      </c>
      <c r="W11">
        <v>13.3</v>
      </c>
      <c r="X11">
        <v>12.97</v>
      </c>
      <c r="Y11">
        <v>13.13</v>
      </c>
      <c r="Z11">
        <v>14</v>
      </c>
      <c r="AA11">
        <v>14.28</v>
      </c>
      <c r="AB11">
        <v>14.32</v>
      </c>
      <c r="AC11">
        <v>14.12</v>
      </c>
      <c r="AD11">
        <v>15.2</v>
      </c>
      <c r="AE11">
        <v>14.46</v>
      </c>
      <c r="AF11">
        <v>14.96</v>
      </c>
      <c r="AG11">
        <v>13.9</v>
      </c>
      <c r="AH11">
        <v>13.03</v>
      </c>
      <c r="AI11">
        <v>13.04</v>
      </c>
      <c r="AJ11">
        <v>13.05</v>
      </c>
      <c r="AK11">
        <v>13.22</v>
      </c>
      <c r="AL11">
        <v>13.33</v>
      </c>
      <c r="AM11">
        <v>13.91</v>
      </c>
      <c r="AN11">
        <v>14.28</v>
      </c>
      <c r="AO11">
        <v>14.1</v>
      </c>
      <c r="AP11">
        <v>13.98</v>
      </c>
      <c r="AQ11">
        <v>13.65</v>
      </c>
      <c r="AR11">
        <v>13.49</v>
      </c>
      <c r="AS11">
        <v>14.4</v>
      </c>
      <c r="AT11">
        <v>13.82</v>
      </c>
      <c r="AU11">
        <v>14.1</v>
      </c>
      <c r="AV11">
        <v>13.79</v>
      </c>
      <c r="AW11">
        <v>13.7</v>
      </c>
      <c r="AX11">
        <v>13.7</v>
      </c>
      <c r="AY11">
        <v>13.69</v>
      </c>
      <c r="AZ11">
        <v>13.71</v>
      </c>
      <c r="BA11">
        <v>14.05</v>
      </c>
      <c r="BB11">
        <v>14.55</v>
      </c>
      <c r="BC11">
        <v>14.64</v>
      </c>
      <c r="BD11">
        <v>14.16</v>
      </c>
      <c r="BE11">
        <v>14.17</v>
      </c>
      <c r="BF11">
        <v>13.27</v>
      </c>
      <c r="BG11">
        <v>13.52</v>
      </c>
      <c r="BH11">
        <v>13.1</v>
      </c>
      <c r="BI11">
        <v>13.1</v>
      </c>
      <c r="BJ11">
        <v>12.76</v>
      </c>
      <c r="BK11">
        <v>12.31</v>
      </c>
      <c r="BL11">
        <v>12.79</v>
      </c>
      <c r="BM11">
        <v>12.95</v>
      </c>
      <c r="BN11">
        <v>12.84</v>
      </c>
      <c r="BO11">
        <v>13.11</v>
      </c>
      <c r="BP11">
        <v>13</v>
      </c>
      <c r="BQ11">
        <v>13.13</v>
      </c>
      <c r="BR11">
        <v>13.49</v>
      </c>
      <c r="BS11">
        <v>13.41</v>
      </c>
      <c r="BT11">
        <v>13.62</v>
      </c>
      <c r="BU11">
        <v>13.3</v>
      </c>
      <c r="BV11">
        <v>13.62</v>
      </c>
    </row>
    <row r="12" spans="1:86" x14ac:dyDescent="0.25">
      <c r="A12" t="s">
        <v>89</v>
      </c>
      <c r="B12" s="2">
        <v>42572</v>
      </c>
      <c r="C12" s="2">
        <v>42663</v>
      </c>
      <c r="D12">
        <v>0.40479999999999999</v>
      </c>
      <c r="L12">
        <v>5.22</v>
      </c>
      <c r="M12">
        <v>5.84</v>
      </c>
      <c r="N12">
        <v>6.7</v>
      </c>
      <c r="O12">
        <v>6.98</v>
      </c>
      <c r="P12">
        <v>6.85</v>
      </c>
      <c r="Q12">
        <v>6.82</v>
      </c>
      <c r="R12">
        <v>6.86</v>
      </c>
      <c r="S12">
        <v>6.64</v>
      </c>
      <c r="T12">
        <v>6.26</v>
      </c>
      <c r="U12">
        <v>6.3</v>
      </c>
      <c r="V12">
        <v>6.47</v>
      </c>
      <c r="W12">
        <v>6.61</v>
      </c>
      <c r="X12">
        <v>6.68</v>
      </c>
      <c r="Y12">
        <v>6.6</v>
      </c>
      <c r="Z12">
        <v>6.49</v>
      </c>
      <c r="AA12">
        <v>6.58</v>
      </c>
      <c r="AB12">
        <v>6.73</v>
      </c>
      <c r="AC12">
        <v>6.95</v>
      </c>
      <c r="AD12">
        <v>6.78</v>
      </c>
      <c r="AE12">
        <v>6.68</v>
      </c>
      <c r="AF12">
        <v>7.04</v>
      </c>
      <c r="AG12">
        <v>7.62</v>
      </c>
      <c r="AH12">
        <v>7.58</v>
      </c>
      <c r="AI12">
        <v>7.67</v>
      </c>
      <c r="AJ12">
        <v>7.43</v>
      </c>
      <c r="AK12">
        <v>7.4649999999999999</v>
      </c>
      <c r="AL12">
        <v>7.67</v>
      </c>
      <c r="AM12">
        <v>7.59</v>
      </c>
      <c r="AN12">
        <v>7.49</v>
      </c>
      <c r="AO12">
        <v>7.4</v>
      </c>
      <c r="AP12">
        <v>7.35</v>
      </c>
      <c r="AQ12">
        <v>7.51</v>
      </c>
      <c r="AR12">
        <v>7.34</v>
      </c>
      <c r="AS12">
        <v>6.84</v>
      </c>
      <c r="AT12">
        <v>6.2249999999999996</v>
      </c>
      <c r="AU12">
        <v>5.9</v>
      </c>
      <c r="AV12">
        <v>5.94</v>
      </c>
      <c r="AW12">
        <v>5.74</v>
      </c>
      <c r="AX12">
        <v>6.04</v>
      </c>
      <c r="AY12">
        <v>6.02</v>
      </c>
      <c r="AZ12">
        <v>6.05</v>
      </c>
      <c r="BA12">
        <v>6.16</v>
      </c>
      <c r="BB12">
        <v>6.17</v>
      </c>
      <c r="BC12">
        <v>6.29</v>
      </c>
      <c r="BD12">
        <v>6.37</v>
      </c>
      <c r="BE12">
        <v>6.55</v>
      </c>
      <c r="BF12">
        <v>6.32</v>
      </c>
      <c r="BG12">
        <v>6.54</v>
      </c>
      <c r="BH12">
        <v>6.59</v>
      </c>
      <c r="BI12">
        <v>6.67</v>
      </c>
      <c r="BJ12">
        <v>6.91</v>
      </c>
      <c r="BK12">
        <v>6.95</v>
      </c>
      <c r="BL12">
        <v>6.97</v>
      </c>
      <c r="BM12">
        <v>6.78</v>
      </c>
      <c r="BN12">
        <v>6.96</v>
      </c>
      <c r="BO12">
        <v>6.75</v>
      </c>
      <c r="BP12">
        <v>6.84</v>
      </c>
      <c r="BQ12">
        <v>6.5</v>
      </c>
      <c r="BR12">
        <v>6.62</v>
      </c>
      <c r="BS12">
        <v>6.49</v>
      </c>
      <c r="BT12">
        <v>6.75</v>
      </c>
      <c r="BU12">
        <v>6.67</v>
      </c>
      <c r="BV12">
        <v>6.73</v>
      </c>
      <c r="BW12">
        <v>6.77</v>
      </c>
      <c r="BX12">
        <v>6.96</v>
      </c>
    </row>
    <row r="13" spans="1:86" x14ac:dyDescent="0.25">
      <c r="A13" t="s">
        <v>92</v>
      </c>
      <c r="B13" s="2">
        <v>43641</v>
      </c>
      <c r="C13" s="2">
        <v>43734</v>
      </c>
      <c r="D13">
        <v>0.33929999999999999</v>
      </c>
      <c r="L13">
        <v>32.68</v>
      </c>
      <c r="M13">
        <v>37.04</v>
      </c>
      <c r="N13">
        <v>38.07</v>
      </c>
      <c r="O13">
        <v>38.590000000000003</v>
      </c>
      <c r="P13">
        <v>40.11</v>
      </c>
      <c r="Q13">
        <v>39.6</v>
      </c>
      <c r="R13">
        <v>39.590000000000003</v>
      </c>
      <c r="S13">
        <v>39.42</v>
      </c>
      <c r="T13">
        <v>40.409999999999997</v>
      </c>
      <c r="U13">
        <v>41.35</v>
      </c>
      <c r="V13">
        <v>42.9</v>
      </c>
      <c r="W13">
        <v>43.48</v>
      </c>
      <c r="X13">
        <v>44.51</v>
      </c>
      <c r="Y13">
        <v>44.4</v>
      </c>
      <c r="Z13">
        <v>43.06</v>
      </c>
      <c r="AA13">
        <v>43.37</v>
      </c>
      <c r="AB13">
        <v>44.67</v>
      </c>
      <c r="AC13">
        <v>45.52</v>
      </c>
      <c r="AD13">
        <v>47.19</v>
      </c>
      <c r="AE13">
        <v>46.95</v>
      </c>
      <c r="AF13">
        <v>47.99</v>
      </c>
      <c r="AG13">
        <v>47.77</v>
      </c>
      <c r="AH13">
        <v>47.49</v>
      </c>
      <c r="AI13">
        <v>46.82</v>
      </c>
      <c r="AJ13">
        <v>47.46</v>
      </c>
      <c r="AK13">
        <v>44.89</v>
      </c>
      <c r="AL13">
        <v>43.6</v>
      </c>
      <c r="AM13">
        <v>44.08</v>
      </c>
      <c r="AN13">
        <v>41.94</v>
      </c>
      <c r="AO13">
        <v>42.62</v>
      </c>
      <c r="AP13">
        <v>41.75</v>
      </c>
      <c r="AQ13">
        <v>42.63</v>
      </c>
      <c r="AR13">
        <v>41.52</v>
      </c>
      <c r="AS13">
        <v>42.13</v>
      </c>
      <c r="AT13">
        <v>44.17</v>
      </c>
      <c r="AU13">
        <v>42.04</v>
      </c>
      <c r="AV13">
        <v>42.24</v>
      </c>
      <c r="AW13">
        <v>43.55</v>
      </c>
      <c r="AX13">
        <v>45.01</v>
      </c>
      <c r="AY13">
        <v>44.23</v>
      </c>
      <c r="AZ13">
        <v>44.17</v>
      </c>
      <c r="BA13">
        <v>44.78</v>
      </c>
      <c r="BB13">
        <v>42.96</v>
      </c>
      <c r="BC13">
        <v>43.43</v>
      </c>
      <c r="BD13">
        <v>42.44</v>
      </c>
      <c r="BE13">
        <v>43.15</v>
      </c>
      <c r="BF13">
        <v>44.67</v>
      </c>
      <c r="BG13">
        <v>45.27</v>
      </c>
      <c r="BH13">
        <v>44.99</v>
      </c>
      <c r="BI13">
        <v>46.81</v>
      </c>
      <c r="BJ13">
        <v>49.03</v>
      </c>
      <c r="BK13">
        <v>48.97</v>
      </c>
      <c r="BL13">
        <v>49.13</v>
      </c>
      <c r="BM13">
        <v>49.39</v>
      </c>
      <c r="BN13">
        <v>50.48</v>
      </c>
      <c r="BO13">
        <v>50.44</v>
      </c>
      <c r="BP13">
        <v>50.5</v>
      </c>
      <c r="BQ13">
        <v>50.15</v>
      </c>
      <c r="BR13">
        <v>50.84</v>
      </c>
      <c r="BS13">
        <v>50.48</v>
      </c>
      <c r="BT13">
        <v>49.82</v>
      </c>
      <c r="BU13">
        <v>49.16</v>
      </c>
      <c r="BV13">
        <v>49.6</v>
      </c>
      <c r="BW13">
        <v>48.51</v>
      </c>
      <c r="BX13">
        <v>49.47</v>
      </c>
      <c r="BY13">
        <v>48.6</v>
      </c>
    </row>
    <row r="14" spans="1:86" x14ac:dyDescent="0.25">
      <c r="A14" t="s">
        <v>92</v>
      </c>
      <c r="B14" s="2">
        <v>42278</v>
      </c>
      <c r="C14" s="2">
        <v>42360</v>
      </c>
      <c r="D14">
        <v>0.1178</v>
      </c>
      <c r="L14">
        <v>14.77</v>
      </c>
      <c r="M14">
        <v>15.91</v>
      </c>
      <c r="N14">
        <v>17.57</v>
      </c>
      <c r="O14">
        <v>18.22</v>
      </c>
      <c r="P14">
        <v>18.62</v>
      </c>
      <c r="Q14">
        <v>18.72</v>
      </c>
      <c r="R14">
        <v>18.16</v>
      </c>
      <c r="S14">
        <v>18.03</v>
      </c>
      <c r="T14">
        <v>18.18</v>
      </c>
      <c r="U14">
        <v>18.82</v>
      </c>
      <c r="V14">
        <v>18.66</v>
      </c>
      <c r="W14">
        <v>18.5</v>
      </c>
      <c r="X14">
        <v>19.16</v>
      </c>
      <c r="Y14">
        <v>17.09</v>
      </c>
      <c r="Z14">
        <v>16.43</v>
      </c>
      <c r="AA14">
        <v>16.72</v>
      </c>
      <c r="AB14">
        <v>17.239999999999998</v>
      </c>
      <c r="AC14">
        <v>16.579999999999998</v>
      </c>
      <c r="AD14">
        <v>16.68</v>
      </c>
      <c r="AE14">
        <v>16.920000000000002</v>
      </c>
      <c r="AF14">
        <v>16.21</v>
      </c>
      <c r="AG14">
        <v>16.559999999999999</v>
      </c>
      <c r="AH14">
        <v>17.09</v>
      </c>
      <c r="AI14">
        <v>17.835000000000001</v>
      </c>
      <c r="AJ14">
        <v>17.440000000000001</v>
      </c>
      <c r="AK14">
        <v>16.510000000000002</v>
      </c>
      <c r="AL14">
        <v>16.45</v>
      </c>
      <c r="AM14">
        <v>15.84</v>
      </c>
      <c r="AN14">
        <v>15.545</v>
      </c>
      <c r="AO14">
        <v>15.5</v>
      </c>
      <c r="AP14">
        <v>15.35</v>
      </c>
      <c r="AQ14">
        <v>15</v>
      </c>
      <c r="AR14">
        <v>14.89</v>
      </c>
      <c r="AS14">
        <v>15.28</v>
      </c>
      <c r="AT14">
        <v>15.61</v>
      </c>
      <c r="AU14">
        <v>15.87</v>
      </c>
      <c r="AV14">
        <v>15.43</v>
      </c>
      <c r="AW14">
        <v>15.32</v>
      </c>
      <c r="AX14">
        <v>15.63</v>
      </c>
      <c r="AY14">
        <v>15.58</v>
      </c>
      <c r="AZ14">
        <v>15.56</v>
      </c>
      <c r="BA14">
        <v>15.93</v>
      </c>
      <c r="BB14">
        <v>16.55</v>
      </c>
      <c r="BC14">
        <v>15.82</v>
      </c>
      <c r="BD14">
        <v>15.61</v>
      </c>
      <c r="BE14">
        <v>15.5</v>
      </c>
      <c r="BF14">
        <v>14.85</v>
      </c>
      <c r="BG14">
        <v>14.6</v>
      </c>
      <c r="BH14">
        <v>14.32</v>
      </c>
      <c r="BI14">
        <v>14.66</v>
      </c>
      <c r="BJ14">
        <v>14.04</v>
      </c>
      <c r="BK14">
        <v>13.66</v>
      </c>
      <c r="BL14">
        <v>14.18</v>
      </c>
      <c r="BM14">
        <v>14.07</v>
      </c>
      <c r="BN14">
        <v>14.32</v>
      </c>
      <c r="BO14">
        <v>14.36</v>
      </c>
      <c r="BP14">
        <v>14.77</v>
      </c>
      <c r="BQ14">
        <v>14.61</v>
      </c>
    </row>
    <row r="15" spans="1:86" x14ac:dyDescent="0.25">
      <c r="A15" t="s">
        <v>94</v>
      </c>
      <c r="B15" s="2">
        <v>45225</v>
      </c>
      <c r="C15" s="2">
        <v>45316</v>
      </c>
      <c r="D15">
        <v>0.90700000000000003</v>
      </c>
      <c r="L15">
        <v>32.520000000000003</v>
      </c>
      <c r="M15">
        <v>35.54</v>
      </c>
      <c r="N15">
        <v>35.69</v>
      </c>
      <c r="O15">
        <v>36.5</v>
      </c>
      <c r="P15">
        <v>37.29</v>
      </c>
      <c r="Q15">
        <v>37.700000000000003</v>
      </c>
      <c r="R15">
        <v>38.14</v>
      </c>
      <c r="S15">
        <v>37.950000000000003</v>
      </c>
      <c r="T15">
        <v>38.770000000000003</v>
      </c>
      <c r="U15">
        <v>37.92</v>
      </c>
      <c r="V15">
        <v>37.799999999999997</v>
      </c>
      <c r="W15">
        <v>38.86</v>
      </c>
      <c r="X15">
        <v>38.229999999999997</v>
      </c>
      <c r="Y15">
        <v>39.409999999999997</v>
      </c>
      <c r="Z15">
        <v>40.61</v>
      </c>
      <c r="AA15">
        <v>43.35</v>
      </c>
      <c r="AB15">
        <v>43.81</v>
      </c>
      <c r="AC15">
        <v>44.74</v>
      </c>
      <c r="AD15">
        <v>43.64</v>
      </c>
      <c r="AE15">
        <v>43.67</v>
      </c>
      <c r="AF15">
        <v>43.96</v>
      </c>
      <c r="AG15">
        <v>44.08</v>
      </c>
      <c r="AH15">
        <v>44.23</v>
      </c>
      <c r="AI15">
        <v>44.94</v>
      </c>
      <c r="AJ15">
        <v>44.7</v>
      </c>
      <c r="AK15">
        <v>43.74</v>
      </c>
      <c r="AL15">
        <v>42.35</v>
      </c>
      <c r="AM15">
        <v>41.92</v>
      </c>
      <c r="AN15">
        <v>41.27</v>
      </c>
      <c r="AO15">
        <v>42.15</v>
      </c>
      <c r="AP15">
        <v>42.7</v>
      </c>
      <c r="AQ15">
        <v>44.54</v>
      </c>
      <c r="AR15">
        <v>44.04</v>
      </c>
      <c r="AS15">
        <v>44.57</v>
      </c>
      <c r="AT15">
        <v>45.18</v>
      </c>
      <c r="AU15">
        <v>46.16</v>
      </c>
      <c r="AV15">
        <v>45.69</v>
      </c>
      <c r="AW15">
        <v>46.66</v>
      </c>
      <c r="AX15">
        <v>45.76</v>
      </c>
      <c r="AY15">
        <v>47.08</v>
      </c>
      <c r="AZ15">
        <v>48</v>
      </c>
      <c r="BA15">
        <v>50.5</v>
      </c>
      <c r="BB15">
        <v>50.76</v>
      </c>
      <c r="BC15">
        <v>50.39</v>
      </c>
      <c r="BD15">
        <v>50.25</v>
      </c>
      <c r="BE15">
        <v>47.8</v>
      </c>
      <c r="BF15">
        <v>47.05</v>
      </c>
      <c r="BG15">
        <v>46.87</v>
      </c>
      <c r="BH15">
        <v>46.89</v>
      </c>
      <c r="BI15">
        <v>48.45</v>
      </c>
      <c r="BJ15">
        <v>48.05</v>
      </c>
      <c r="BK15">
        <v>47.47</v>
      </c>
      <c r="BL15">
        <v>47.64</v>
      </c>
      <c r="BM15">
        <v>47.12</v>
      </c>
      <c r="BN15">
        <v>47.06</v>
      </c>
      <c r="BO15">
        <v>46.06</v>
      </c>
      <c r="BP15">
        <v>46.74</v>
      </c>
      <c r="BQ15">
        <v>48.15</v>
      </c>
      <c r="BR15">
        <v>48.22</v>
      </c>
      <c r="BS15">
        <v>48.89</v>
      </c>
      <c r="BT15">
        <v>49.09</v>
      </c>
      <c r="BU15">
        <v>49.55</v>
      </c>
    </row>
    <row r="16" spans="1:86" x14ac:dyDescent="0.25">
      <c r="A16" t="s">
        <v>95</v>
      </c>
      <c r="B16" s="2">
        <v>44860</v>
      </c>
      <c r="C16" s="2">
        <v>44952</v>
      </c>
      <c r="D16">
        <v>0.13469999999999999</v>
      </c>
      <c r="L16">
        <v>306.39999999999998</v>
      </c>
      <c r="M16">
        <v>308.91000000000003</v>
      </c>
      <c r="N16">
        <v>321.5</v>
      </c>
      <c r="O16">
        <v>316.45</v>
      </c>
      <c r="P16">
        <v>321.18</v>
      </c>
      <c r="Q16">
        <v>312.42</v>
      </c>
      <c r="R16">
        <v>314.44</v>
      </c>
      <c r="S16">
        <v>328.03</v>
      </c>
      <c r="T16">
        <v>337.17</v>
      </c>
      <c r="U16">
        <v>342.13</v>
      </c>
      <c r="V16">
        <v>337.52</v>
      </c>
      <c r="W16">
        <v>368.25</v>
      </c>
      <c r="X16">
        <v>380.21</v>
      </c>
      <c r="Y16">
        <v>377.91</v>
      </c>
      <c r="Z16">
        <v>385.55</v>
      </c>
      <c r="AA16">
        <v>370.42</v>
      </c>
      <c r="AB16">
        <v>375.99</v>
      </c>
      <c r="AC16">
        <v>376.34</v>
      </c>
      <c r="AD16">
        <v>372.11</v>
      </c>
      <c r="AE16">
        <v>382.18</v>
      </c>
      <c r="AF16">
        <v>385.63</v>
      </c>
      <c r="AG16">
        <v>380.02</v>
      </c>
      <c r="AH16">
        <v>374.93</v>
      </c>
      <c r="AI16">
        <v>374.33</v>
      </c>
      <c r="AJ16">
        <v>393.15</v>
      </c>
      <c r="AK16">
        <v>390.73</v>
      </c>
      <c r="AL16">
        <v>389.56</v>
      </c>
      <c r="AM16">
        <v>388.57</v>
      </c>
      <c r="AN16">
        <v>383.24</v>
      </c>
      <c r="AO16">
        <v>388.09</v>
      </c>
      <c r="AP16">
        <v>395.92</v>
      </c>
      <c r="AQ16">
        <v>393.41</v>
      </c>
      <c r="AR16">
        <v>400.91</v>
      </c>
      <c r="AS16">
        <v>409.03</v>
      </c>
      <c r="AT16">
        <v>406.21</v>
      </c>
      <c r="AU16">
        <v>384.75</v>
      </c>
      <c r="AV16">
        <v>385.54</v>
      </c>
      <c r="AW16">
        <v>383.66</v>
      </c>
      <c r="AX16">
        <v>385.91</v>
      </c>
      <c r="AY16">
        <v>396.78</v>
      </c>
      <c r="AZ16">
        <v>373.85</v>
      </c>
      <c r="BA16">
        <v>377.39</v>
      </c>
      <c r="BB16">
        <v>371.1</v>
      </c>
      <c r="BC16">
        <v>367.76</v>
      </c>
      <c r="BD16">
        <v>379.86</v>
      </c>
      <c r="BE16">
        <v>377.03</v>
      </c>
      <c r="BF16">
        <v>376.55</v>
      </c>
      <c r="BG16">
        <v>380.23</v>
      </c>
      <c r="BH16">
        <v>373.47</v>
      </c>
      <c r="BI16">
        <v>397.59</v>
      </c>
      <c r="BJ16">
        <v>408.33</v>
      </c>
      <c r="BK16">
        <v>416.27</v>
      </c>
      <c r="BL16">
        <v>419.15</v>
      </c>
      <c r="BM16">
        <v>419.07</v>
      </c>
      <c r="BN16">
        <v>420.04</v>
      </c>
      <c r="BO16">
        <v>415.95</v>
      </c>
      <c r="BP16">
        <v>415.06</v>
      </c>
      <c r="BQ16">
        <v>402.1</v>
      </c>
      <c r="BR16">
        <v>413.85</v>
      </c>
      <c r="BS16">
        <v>425.58</v>
      </c>
      <c r="BT16">
        <v>423.14</v>
      </c>
      <c r="BU16">
        <v>422.62</v>
      </c>
      <c r="BV16">
        <v>428.76</v>
      </c>
    </row>
    <row r="17" spans="1:79" x14ac:dyDescent="0.25">
      <c r="A17" t="s">
        <v>95</v>
      </c>
      <c r="B17" s="2">
        <v>42663</v>
      </c>
      <c r="C17" s="2">
        <v>42761</v>
      </c>
      <c r="D17">
        <v>0.1154</v>
      </c>
      <c r="L17">
        <v>71.989999999999995</v>
      </c>
      <c r="M17">
        <v>73.64</v>
      </c>
      <c r="N17">
        <v>74.56</v>
      </c>
      <c r="O17">
        <v>74.900000000000006</v>
      </c>
      <c r="P17">
        <v>75.290000000000006</v>
      </c>
      <c r="Q17">
        <v>74.72</v>
      </c>
      <c r="R17">
        <v>74.66</v>
      </c>
      <c r="S17">
        <v>75.11</v>
      </c>
      <c r="T17">
        <v>73.900000000000006</v>
      </c>
      <c r="U17">
        <v>74.73</v>
      </c>
      <c r="V17">
        <v>74.680000000000007</v>
      </c>
      <c r="W17">
        <v>74.52</v>
      </c>
      <c r="X17">
        <v>75.540000000000006</v>
      </c>
      <c r="Y17">
        <v>75.53</v>
      </c>
      <c r="Z17">
        <v>75.489999999999995</v>
      </c>
      <c r="AA17">
        <v>74.510000000000005</v>
      </c>
      <c r="AB17">
        <v>75.459999999999994</v>
      </c>
      <c r="AC17">
        <v>75.48</v>
      </c>
      <c r="AD17">
        <v>77.75</v>
      </c>
      <c r="AE17">
        <v>77.7</v>
      </c>
      <c r="AF17">
        <v>79.05</v>
      </c>
      <c r="AG17">
        <v>80.040000000000006</v>
      </c>
      <c r="AH17">
        <v>80.959999999999994</v>
      </c>
      <c r="AI17">
        <v>83.04</v>
      </c>
      <c r="AJ17">
        <v>81.83</v>
      </c>
      <c r="AK17">
        <v>82.27</v>
      </c>
      <c r="AL17">
        <v>82.51</v>
      </c>
      <c r="AM17">
        <v>81.680000000000007</v>
      </c>
      <c r="AN17">
        <v>79.84</v>
      </c>
      <c r="AO17">
        <v>75.930000000000007</v>
      </c>
      <c r="AP17">
        <v>76.260000000000005</v>
      </c>
      <c r="AQ17">
        <v>77.03</v>
      </c>
      <c r="AR17">
        <v>78.12</v>
      </c>
      <c r="AS17">
        <v>79.260000000000005</v>
      </c>
      <c r="AT17">
        <v>78.849999999999994</v>
      </c>
      <c r="AU17">
        <v>77.209999999999994</v>
      </c>
      <c r="AV17">
        <v>77.319999999999993</v>
      </c>
      <c r="AW17">
        <v>77.97</v>
      </c>
      <c r="AX17">
        <v>77.81</v>
      </c>
      <c r="AY17">
        <v>79.36</v>
      </c>
      <c r="AZ17">
        <v>78.19</v>
      </c>
      <c r="BA17">
        <v>79.37</v>
      </c>
      <c r="BB17">
        <v>78.88</v>
      </c>
      <c r="BC17">
        <v>78.98</v>
      </c>
      <c r="BD17">
        <v>79.150000000000006</v>
      </c>
      <c r="BE17">
        <v>79.12</v>
      </c>
      <c r="BF17">
        <v>80.02</v>
      </c>
      <c r="BG17">
        <v>79.760000000000005</v>
      </c>
      <c r="BH17">
        <v>79.290000000000006</v>
      </c>
      <c r="BI17">
        <v>78.680000000000007</v>
      </c>
      <c r="BJ17">
        <v>79.41</v>
      </c>
      <c r="BK17">
        <v>79.13</v>
      </c>
      <c r="BL17">
        <v>78.42</v>
      </c>
      <c r="BM17">
        <v>79.13</v>
      </c>
      <c r="BN17">
        <v>79.59</v>
      </c>
      <c r="BO17">
        <v>79.33</v>
      </c>
      <c r="BP17">
        <v>80.27</v>
      </c>
      <c r="BQ17">
        <v>80.099999999999994</v>
      </c>
      <c r="BR17">
        <v>81.44</v>
      </c>
      <c r="BS17">
        <v>80</v>
      </c>
      <c r="BT17">
        <v>81.63</v>
      </c>
      <c r="BU17">
        <v>81.150000000000006</v>
      </c>
      <c r="BV17">
        <v>81.56</v>
      </c>
      <c r="BW17">
        <v>82.1</v>
      </c>
      <c r="BX17">
        <v>82.8</v>
      </c>
      <c r="BY17">
        <v>84.67</v>
      </c>
      <c r="BZ17">
        <v>83.25</v>
      </c>
    </row>
    <row r="18" spans="1:79" x14ac:dyDescent="0.25">
      <c r="A18" t="s">
        <v>95</v>
      </c>
      <c r="B18" s="2">
        <v>42298</v>
      </c>
      <c r="C18" s="2">
        <v>42397</v>
      </c>
      <c r="D18">
        <v>0.25219999999999998</v>
      </c>
      <c r="L18">
        <v>63.98</v>
      </c>
      <c r="M18">
        <v>64.900000000000006</v>
      </c>
      <c r="N18">
        <v>65.349999999999994</v>
      </c>
      <c r="O18">
        <v>65.290000000000006</v>
      </c>
      <c r="P18">
        <v>65.34</v>
      </c>
      <c r="Q18">
        <v>65.81</v>
      </c>
      <c r="R18">
        <v>66.319999999999993</v>
      </c>
      <c r="S18">
        <v>67.12</v>
      </c>
      <c r="T18">
        <v>66.55</v>
      </c>
      <c r="U18">
        <v>66.5</v>
      </c>
      <c r="V18">
        <v>66.83</v>
      </c>
      <c r="W18">
        <v>67</v>
      </c>
      <c r="X18">
        <v>66.849999999999994</v>
      </c>
      <c r="Y18">
        <v>66.92</v>
      </c>
      <c r="Z18">
        <v>66.760000000000005</v>
      </c>
      <c r="AA18">
        <v>66.900000000000006</v>
      </c>
      <c r="AB18">
        <v>65.86</v>
      </c>
      <c r="AC18">
        <v>65.680000000000007</v>
      </c>
      <c r="AD18">
        <v>66.349999999999994</v>
      </c>
      <c r="AE18">
        <v>66.69</v>
      </c>
      <c r="AF18">
        <v>67.099999999999994</v>
      </c>
      <c r="AG18">
        <v>66.900000000000006</v>
      </c>
      <c r="AH18">
        <v>67.02</v>
      </c>
      <c r="AI18">
        <v>66.66</v>
      </c>
      <c r="AJ18">
        <v>66.459999999999994</v>
      </c>
      <c r="AK18">
        <v>66.37</v>
      </c>
      <c r="AL18">
        <v>66.540000000000006</v>
      </c>
      <c r="AM18">
        <v>66.47</v>
      </c>
      <c r="AN18">
        <v>67.900000000000006</v>
      </c>
      <c r="AO18">
        <v>67.72</v>
      </c>
      <c r="AP18">
        <v>66.61</v>
      </c>
      <c r="AQ18">
        <v>67.569999999999993</v>
      </c>
      <c r="AR18">
        <v>67.48</v>
      </c>
      <c r="AS18">
        <v>68.73</v>
      </c>
      <c r="AT18">
        <v>67.58</v>
      </c>
      <c r="AU18">
        <v>68.489999999999995</v>
      </c>
      <c r="AV18">
        <v>67.87</v>
      </c>
      <c r="AW18">
        <v>67.63</v>
      </c>
      <c r="AX18">
        <v>68.88</v>
      </c>
      <c r="AY18">
        <v>69.075000000000003</v>
      </c>
      <c r="AZ18">
        <v>68.05</v>
      </c>
      <c r="BA18">
        <v>66.86</v>
      </c>
      <c r="BB18">
        <v>68.37</v>
      </c>
      <c r="BC18">
        <v>69.08</v>
      </c>
      <c r="BD18">
        <v>69.25</v>
      </c>
      <c r="BE18">
        <v>69.510000000000005</v>
      </c>
      <c r="BF18">
        <v>69.400000000000006</v>
      </c>
      <c r="BG18">
        <v>69.900000000000006</v>
      </c>
      <c r="BH18">
        <v>69.69</v>
      </c>
      <c r="BI18">
        <v>69.349999999999994</v>
      </c>
      <c r="BJ18">
        <v>68.69</v>
      </c>
      <c r="BK18">
        <v>68.739999999999995</v>
      </c>
      <c r="BL18">
        <v>66.58</v>
      </c>
      <c r="BM18">
        <v>65.94</v>
      </c>
      <c r="BN18">
        <v>65.239999999999995</v>
      </c>
      <c r="BO18">
        <v>65.510000000000005</v>
      </c>
      <c r="BP18">
        <v>65.75</v>
      </c>
      <c r="BQ18">
        <v>64.78</v>
      </c>
      <c r="BR18">
        <v>66.66</v>
      </c>
      <c r="BS18">
        <v>64.55</v>
      </c>
      <c r="BT18">
        <v>64.319999999999993</v>
      </c>
      <c r="BU18">
        <v>65.06</v>
      </c>
      <c r="BV18">
        <v>64.63</v>
      </c>
      <c r="BW18">
        <v>65.09</v>
      </c>
      <c r="BX18">
        <v>64.650000000000006</v>
      </c>
      <c r="BY18">
        <v>65.14</v>
      </c>
      <c r="BZ18">
        <v>64.430000000000007</v>
      </c>
      <c r="CA18">
        <v>65.45</v>
      </c>
    </row>
    <row r="19" spans="1:79" x14ac:dyDescent="0.25">
      <c r="A19" t="s">
        <v>96</v>
      </c>
      <c r="B19" s="2">
        <v>43979</v>
      </c>
      <c r="C19" s="2">
        <v>44070</v>
      </c>
      <c r="D19">
        <v>0.2676</v>
      </c>
      <c r="L19">
        <v>29.97</v>
      </c>
      <c r="M19">
        <v>32.619999999999997</v>
      </c>
      <c r="N19">
        <v>32.979999999999997</v>
      </c>
      <c r="O19">
        <v>34.61</v>
      </c>
      <c r="P19">
        <v>35.96</v>
      </c>
      <c r="Q19">
        <v>35.89</v>
      </c>
      <c r="R19">
        <v>35.89</v>
      </c>
      <c r="S19">
        <v>34.950000000000003</v>
      </c>
      <c r="T19">
        <v>35.17</v>
      </c>
      <c r="U19">
        <v>35.06</v>
      </c>
      <c r="V19">
        <v>33.32</v>
      </c>
      <c r="W19">
        <v>33.729999999999997</v>
      </c>
      <c r="X19">
        <v>34.39</v>
      </c>
      <c r="Y19">
        <v>34.74</v>
      </c>
      <c r="Z19">
        <v>34.979999999999997</v>
      </c>
      <c r="AA19">
        <v>34.49</v>
      </c>
      <c r="AB19">
        <v>33.979999999999997</v>
      </c>
      <c r="AC19">
        <v>34.71</v>
      </c>
      <c r="AD19">
        <v>34.36</v>
      </c>
      <c r="AE19">
        <v>33.630000000000003</v>
      </c>
      <c r="AF19">
        <v>33.869999999999997</v>
      </c>
      <c r="AG19">
        <v>33.229999999999997</v>
      </c>
      <c r="AH19">
        <v>33.56</v>
      </c>
      <c r="AI19">
        <v>35.06</v>
      </c>
      <c r="AJ19">
        <v>34.369999999999997</v>
      </c>
      <c r="AK19">
        <v>35.020000000000003</v>
      </c>
      <c r="AL19">
        <v>36.159999999999997</v>
      </c>
      <c r="AM19">
        <v>35.44</v>
      </c>
      <c r="AN19">
        <v>37.58</v>
      </c>
      <c r="AO19">
        <v>38.119999999999997</v>
      </c>
      <c r="AP19">
        <v>38.305</v>
      </c>
      <c r="AQ19">
        <v>36.67</v>
      </c>
      <c r="AR19">
        <v>37.229999999999997</v>
      </c>
      <c r="AS19">
        <v>37.049999999999997</v>
      </c>
      <c r="AT19">
        <v>36.590000000000003</v>
      </c>
      <c r="AU19">
        <v>36.520000000000003</v>
      </c>
      <c r="AV19">
        <v>36.880000000000003</v>
      </c>
      <c r="AW19">
        <v>36.32</v>
      </c>
      <c r="AX19">
        <v>36.01</v>
      </c>
      <c r="AY19">
        <v>35.33</v>
      </c>
      <c r="AZ19">
        <v>34.99</v>
      </c>
      <c r="BA19">
        <v>35.58</v>
      </c>
      <c r="BB19">
        <v>34.979999999999997</v>
      </c>
      <c r="BC19">
        <v>35.11</v>
      </c>
      <c r="BD19">
        <v>35.94</v>
      </c>
      <c r="BE19">
        <v>36.47</v>
      </c>
      <c r="BF19">
        <v>37.369999999999997</v>
      </c>
      <c r="BG19">
        <v>37.5</v>
      </c>
      <c r="BH19">
        <v>37.770000000000003</v>
      </c>
      <c r="BI19">
        <v>36.630000000000003</v>
      </c>
      <c r="BJ19">
        <v>36.08</v>
      </c>
      <c r="BK19">
        <v>35.35</v>
      </c>
      <c r="BL19">
        <v>34.69</v>
      </c>
      <c r="BM19">
        <v>35.28</v>
      </c>
      <c r="BN19">
        <v>34.700000000000003</v>
      </c>
      <c r="BO19">
        <v>33.57</v>
      </c>
      <c r="BP19">
        <v>33.78</v>
      </c>
      <c r="BQ19">
        <v>33.380000000000003</v>
      </c>
      <c r="BR19">
        <v>33.11</v>
      </c>
      <c r="BS19">
        <v>32.79</v>
      </c>
      <c r="BT19">
        <v>33.46</v>
      </c>
      <c r="BU19">
        <v>34.715000000000003</v>
      </c>
      <c r="BV19">
        <v>35.21</v>
      </c>
      <c r="BW19">
        <v>35.61</v>
      </c>
      <c r="BX19">
        <v>35.909999999999997</v>
      </c>
    </row>
    <row r="20" spans="1:79" x14ac:dyDescent="0.25">
      <c r="A20" t="s">
        <v>96</v>
      </c>
      <c r="B20" s="2">
        <v>43615</v>
      </c>
      <c r="C20" s="2">
        <v>43706</v>
      </c>
      <c r="D20">
        <v>0.1111</v>
      </c>
      <c r="L20">
        <v>22.19</v>
      </c>
      <c r="M20">
        <v>22.3</v>
      </c>
      <c r="N20">
        <v>22.35</v>
      </c>
      <c r="O20">
        <v>23.42</v>
      </c>
      <c r="P20">
        <v>23.17</v>
      </c>
      <c r="Q20">
        <v>23.69</v>
      </c>
      <c r="R20">
        <v>24.05</v>
      </c>
      <c r="S20">
        <v>24.45</v>
      </c>
      <c r="T20">
        <v>24.67</v>
      </c>
      <c r="U20">
        <v>24.06</v>
      </c>
      <c r="V20">
        <v>24.26</v>
      </c>
      <c r="W20">
        <v>23.83</v>
      </c>
      <c r="X20">
        <v>23.72</v>
      </c>
      <c r="Y20">
        <v>24.55</v>
      </c>
      <c r="Z20">
        <v>24.31</v>
      </c>
      <c r="AA20">
        <v>24.12</v>
      </c>
      <c r="AB20">
        <v>23.97</v>
      </c>
      <c r="AC20">
        <v>23.78</v>
      </c>
      <c r="AD20">
        <v>23.41</v>
      </c>
      <c r="AE20">
        <v>23.71</v>
      </c>
      <c r="AF20">
        <v>23.89</v>
      </c>
      <c r="AG20">
        <v>23.87</v>
      </c>
      <c r="AH20">
        <v>24.27</v>
      </c>
      <c r="AI20">
        <v>24.03</v>
      </c>
      <c r="AJ20">
        <v>24.57</v>
      </c>
      <c r="AK20">
        <v>24.3</v>
      </c>
      <c r="AL20">
        <v>24.14</v>
      </c>
      <c r="AM20">
        <v>24.56</v>
      </c>
      <c r="AN20">
        <v>25.1</v>
      </c>
      <c r="AO20">
        <v>24.89</v>
      </c>
      <c r="AP20">
        <v>25.4</v>
      </c>
      <c r="AQ20">
        <v>26.01</v>
      </c>
      <c r="AR20">
        <v>25.73</v>
      </c>
      <c r="AS20">
        <v>26.1</v>
      </c>
      <c r="AT20">
        <v>26.39</v>
      </c>
      <c r="AU20">
        <v>25.92</v>
      </c>
      <c r="AV20">
        <v>25.85</v>
      </c>
      <c r="AW20">
        <v>26.5</v>
      </c>
      <c r="AX20">
        <v>27.17</v>
      </c>
      <c r="AY20">
        <v>27.21</v>
      </c>
      <c r="AZ20">
        <v>27.33</v>
      </c>
      <c r="BA20">
        <v>27.28</v>
      </c>
      <c r="BB20">
        <v>26.87</v>
      </c>
      <c r="BC20">
        <v>26.26</v>
      </c>
      <c r="BD20">
        <v>25.65</v>
      </c>
      <c r="BE20">
        <v>25.03</v>
      </c>
      <c r="BF20">
        <v>23.95</v>
      </c>
      <c r="BG20">
        <v>24.27</v>
      </c>
      <c r="BH20">
        <v>24.7</v>
      </c>
      <c r="BI20">
        <v>25.36</v>
      </c>
      <c r="BJ20">
        <v>24.72</v>
      </c>
      <c r="BK20">
        <v>23.92</v>
      </c>
      <c r="BL20">
        <v>25.14</v>
      </c>
      <c r="BM20">
        <v>24.7</v>
      </c>
      <c r="BN20">
        <v>24.08</v>
      </c>
      <c r="BO20">
        <v>24.94</v>
      </c>
      <c r="BP20">
        <v>25.17</v>
      </c>
      <c r="BQ20">
        <v>24.92</v>
      </c>
      <c r="BR20">
        <v>24.82</v>
      </c>
      <c r="BS20">
        <v>24.8</v>
      </c>
      <c r="BT20">
        <v>23.78</v>
      </c>
      <c r="BU20">
        <v>23.6</v>
      </c>
      <c r="BV20">
        <v>23.51</v>
      </c>
      <c r="BW20">
        <v>23.58</v>
      </c>
      <c r="BX20">
        <v>24.2</v>
      </c>
    </row>
    <row r="21" spans="1:79" x14ac:dyDescent="0.25">
      <c r="A21" t="s">
        <v>100</v>
      </c>
      <c r="B21" s="2">
        <v>44228</v>
      </c>
      <c r="C21" s="2">
        <v>44319</v>
      </c>
      <c r="D21">
        <v>0.2681</v>
      </c>
      <c r="L21">
        <v>36.71</v>
      </c>
      <c r="M21">
        <v>36.85</v>
      </c>
      <c r="N21">
        <v>36.9</v>
      </c>
      <c r="O21">
        <v>38.11</v>
      </c>
      <c r="P21">
        <v>38.39</v>
      </c>
      <c r="Q21">
        <v>39.81</v>
      </c>
      <c r="R21">
        <v>40.61</v>
      </c>
      <c r="S21">
        <v>39.93</v>
      </c>
      <c r="T21">
        <v>40.450000000000003</v>
      </c>
      <c r="U21">
        <v>41.27</v>
      </c>
      <c r="V21">
        <v>41.85</v>
      </c>
      <c r="W21">
        <v>41.08</v>
      </c>
      <c r="X21">
        <v>39.869999999999997</v>
      </c>
      <c r="Y21">
        <v>41.87</v>
      </c>
      <c r="Z21">
        <v>40.44</v>
      </c>
      <c r="AA21">
        <v>40.28</v>
      </c>
      <c r="AB21">
        <v>40.659999999999997</v>
      </c>
      <c r="AC21">
        <v>37.74</v>
      </c>
      <c r="AD21">
        <v>40.270000000000003</v>
      </c>
      <c r="AE21">
        <v>42.27</v>
      </c>
      <c r="AF21">
        <v>40.43</v>
      </c>
      <c r="AG21">
        <v>39.68</v>
      </c>
      <c r="AH21">
        <v>37.04</v>
      </c>
      <c r="AI21">
        <v>38.81</v>
      </c>
      <c r="AJ21">
        <v>35.99</v>
      </c>
      <c r="AK21">
        <v>37.93</v>
      </c>
      <c r="AL21">
        <v>37.549999999999997</v>
      </c>
      <c r="AM21">
        <v>38.799999999999997</v>
      </c>
      <c r="AN21">
        <v>38.49</v>
      </c>
      <c r="AO21">
        <v>39.270000000000003</v>
      </c>
      <c r="AP21">
        <v>40.659999999999997</v>
      </c>
      <c r="AQ21">
        <v>41.83</v>
      </c>
      <c r="AR21">
        <v>39.14</v>
      </c>
      <c r="AS21">
        <v>40.090000000000003</v>
      </c>
      <c r="AT21">
        <v>40.82</v>
      </c>
      <c r="AU21">
        <v>38.58</v>
      </c>
      <c r="AV21">
        <v>38.119999999999997</v>
      </c>
      <c r="AW21">
        <v>38.19</v>
      </c>
      <c r="AX21">
        <v>40.64</v>
      </c>
      <c r="AY21">
        <v>39.1</v>
      </c>
      <c r="AZ21">
        <v>39.869999999999997</v>
      </c>
      <c r="BA21">
        <v>41.61</v>
      </c>
      <c r="BB21">
        <v>42.89</v>
      </c>
      <c r="BC21">
        <v>44.03</v>
      </c>
      <c r="BD21">
        <v>43.57</v>
      </c>
      <c r="BE21">
        <v>42.93</v>
      </c>
      <c r="BF21">
        <v>43.06</v>
      </c>
      <c r="BG21">
        <v>42.96</v>
      </c>
      <c r="BH21">
        <v>42.4</v>
      </c>
      <c r="BI21">
        <v>42.04</v>
      </c>
      <c r="BJ21">
        <v>42.1</v>
      </c>
      <c r="BK21">
        <v>42.63</v>
      </c>
      <c r="BL21">
        <v>42.18</v>
      </c>
      <c r="BM21">
        <v>41.07</v>
      </c>
      <c r="BN21">
        <v>39.700000000000003</v>
      </c>
      <c r="BO21">
        <v>41.37</v>
      </c>
      <c r="BP21">
        <v>40.93</v>
      </c>
      <c r="BQ21">
        <v>42.55</v>
      </c>
      <c r="BR21">
        <v>43.8</v>
      </c>
      <c r="BS21">
        <v>43.295000000000002</v>
      </c>
      <c r="BT21">
        <v>41.45</v>
      </c>
      <c r="BU21">
        <v>41</v>
      </c>
      <c r="BV21">
        <v>39</v>
      </c>
      <c r="BW21">
        <v>37.57</v>
      </c>
    </row>
    <row r="22" spans="1:79" x14ac:dyDescent="0.25">
      <c r="A22" t="s">
        <v>100</v>
      </c>
      <c r="B22" s="2">
        <v>44135</v>
      </c>
      <c r="C22" s="2">
        <v>44228</v>
      </c>
      <c r="D22">
        <v>0.29189999999999999</v>
      </c>
      <c r="L22">
        <v>24.36</v>
      </c>
      <c r="M22">
        <v>25.05</v>
      </c>
      <c r="N22">
        <v>25.89</v>
      </c>
      <c r="O22">
        <v>26.45</v>
      </c>
      <c r="P22">
        <v>26.58</v>
      </c>
      <c r="Q22">
        <v>27.53</v>
      </c>
      <c r="R22">
        <v>27.09</v>
      </c>
      <c r="S22">
        <v>27.93</v>
      </c>
      <c r="T22">
        <v>27.48</v>
      </c>
      <c r="U22">
        <v>28.055</v>
      </c>
      <c r="V22">
        <v>28.58</v>
      </c>
      <c r="W22">
        <v>28.16</v>
      </c>
      <c r="X22">
        <v>27.6</v>
      </c>
      <c r="Y22">
        <v>27.85</v>
      </c>
      <c r="Z22">
        <v>27.44</v>
      </c>
      <c r="AA22">
        <v>28.41</v>
      </c>
      <c r="AB22">
        <v>28.61</v>
      </c>
      <c r="AC22">
        <v>28.58</v>
      </c>
      <c r="AD22">
        <v>28.65</v>
      </c>
      <c r="AE22">
        <v>28.75</v>
      </c>
      <c r="AF22">
        <v>29.27</v>
      </c>
      <c r="AG22">
        <v>28.96</v>
      </c>
      <c r="AH22">
        <v>29.1</v>
      </c>
      <c r="AI22">
        <v>29.92</v>
      </c>
      <c r="AJ22">
        <v>30.574999999999999</v>
      </c>
      <c r="AK22">
        <v>31.39</v>
      </c>
      <c r="AL22">
        <v>30.67</v>
      </c>
      <c r="AM22">
        <v>30.54</v>
      </c>
      <c r="AN22">
        <v>30.66</v>
      </c>
      <c r="AO22">
        <v>30.82</v>
      </c>
      <c r="AP22">
        <v>31.37</v>
      </c>
      <c r="AQ22">
        <v>31.11</v>
      </c>
      <c r="AR22">
        <v>31.6</v>
      </c>
      <c r="AS22">
        <v>31.54</v>
      </c>
      <c r="AT22">
        <v>31.58</v>
      </c>
      <c r="AU22">
        <v>31.85</v>
      </c>
      <c r="AV22">
        <v>31.8</v>
      </c>
      <c r="AW22">
        <v>31.99</v>
      </c>
      <c r="AX22">
        <v>31.95</v>
      </c>
      <c r="AY22">
        <v>31.66</v>
      </c>
      <c r="AZ22">
        <v>32.479999999999997</v>
      </c>
      <c r="BA22">
        <v>32.729999999999997</v>
      </c>
      <c r="BB22">
        <v>32.67</v>
      </c>
      <c r="BC22">
        <v>33.22</v>
      </c>
      <c r="BD22">
        <v>34.06</v>
      </c>
      <c r="BE22">
        <v>35.36</v>
      </c>
      <c r="BF22">
        <v>35.520000000000003</v>
      </c>
      <c r="BG22">
        <v>36.049999999999997</v>
      </c>
      <c r="BH22">
        <v>36.409999999999997</v>
      </c>
      <c r="BI22">
        <v>36.99</v>
      </c>
      <c r="BJ22">
        <v>37.9</v>
      </c>
      <c r="BK22">
        <v>36.71</v>
      </c>
      <c r="BL22">
        <v>38.520000000000003</v>
      </c>
      <c r="BM22">
        <v>37.94</v>
      </c>
      <c r="BN22">
        <v>37.840000000000003</v>
      </c>
      <c r="BO22">
        <v>37.295000000000002</v>
      </c>
      <c r="BP22">
        <v>36.97</v>
      </c>
      <c r="BQ22">
        <v>36.1</v>
      </c>
      <c r="BR22">
        <v>34.07</v>
      </c>
      <c r="BS22">
        <v>35.25</v>
      </c>
      <c r="BT22">
        <v>34.49</v>
      </c>
      <c r="BU22">
        <v>36.71</v>
      </c>
    </row>
    <row r="23" spans="1:79" x14ac:dyDescent="0.25">
      <c r="A23" t="s">
        <v>101</v>
      </c>
      <c r="B23" s="2">
        <v>45406</v>
      </c>
      <c r="C23" s="2">
        <v>45497</v>
      </c>
      <c r="D23">
        <v>0.56920000000000004</v>
      </c>
      <c r="L23">
        <v>100.7</v>
      </c>
      <c r="M23">
        <v>108.91</v>
      </c>
      <c r="N23">
        <v>114.13</v>
      </c>
      <c r="O23">
        <v>118.29</v>
      </c>
      <c r="P23">
        <v>116.32</v>
      </c>
      <c r="Q23">
        <v>113.74</v>
      </c>
      <c r="R23">
        <v>117.39</v>
      </c>
      <c r="S23">
        <v>120.44</v>
      </c>
      <c r="T23">
        <v>121.95</v>
      </c>
      <c r="U23">
        <v>121.09</v>
      </c>
      <c r="V23">
        <v>120.43</v>
      </c>
      <c r="W23">
        <v>122.61</v>
      </c>
      <c r="X23">
        <v>122.92</v>
      </c>
      <c r="Y23">
        <v>124.85</v>
      </c>
      <c r="Z23">
        <v>127.11</v>
      </c>
      <c r="AA23">
        <v>131.94999999999999</v>
      </c>
      <c r="AB23">
        <v>131.49</v>
      </c>
      <c r="AC23">
        <v>131.91</v>
      </c>
      <c r="AD23">
        <v>139.51</v>
      </c>
      <c r="AE23">
        <v>140.27000000000001</v>
      </c>
      <c r="AF23">
        <v>142.86000000000001</v>
      </c>
      <c r="AG23">
        <v>140.25</v>
      </c>
      <c r="AH23">
        <v>144.01</v>
      </c>
      <c r="AI23">
        <v>145.22999999999999</v>
      </c>
      <c r="AJ23">
        <v>141.87</v>
      </c>
      <c r="AK23">
        <v>141.27000000000001</v>
      </c>
      <c r="AL23">
        <v>140.94</v>
      </c>
      <c r="AM23">
        <v>141.02000000000001</v>
      </c>
      <c r="AN23">
        <v>139.62</v>
      </c>
      <c r="AO23">
        <v>145.38999999999999</v>
      </c>
      <c r="AP23">
        <v>143.22999999999999</v>
      </c>
      <c r="AQ23">
        <v>140.9</v>
      </c>
      <c r="AR23">
        <v>143.08000000000001</v>
      </c>
      <c r="AS23">
        <v>144.44999999999999</v>
      </c>
      <c r="AT23">
        <v>148.86000000000001</v>
      </c>
      <c r="AU23">
        <v>147.63999999999999</v>
      </c>
      <c r="AV23">
        <v>145.06</v>
      </c>
      <c r="AW23">
        <v>144.74</v>
      </c>
      <c r="AX23">
        <v>151.75</v>
      </c>
      <c r="AY23">
        <v>147.94999999999999</v>
      </c>
      <c r="AZ23">
        <v>148.44999999999999</v>
      </c>
      <c r="BA23">
        <v>145.53</v>
      </c>
      <c r="BB23">
        <v>147.57</v>
      </c>
      <c r="BC23">
        <v>146.87</v>
      </c>
      <c r="BD23">
        <v>147.57</v>
      </c>
      <c r="BE23">
        <v>148.29</v>
      </c>
      <c r="BF23">
        <v>147.77000000000001</v>
      </c>
      <c r="BG23">
        <v>149.6</v>
      </c>
      <c r="BH23">
        <v>151.69999999999999</v>
      </c>
      <c r="BI23">
        <v>151.19999999999999</v>
      </c>
      <c r="BJ23">
        <v>154.16999999999999</v>
      </c>
      <c r="BK23">
        <v>153.47999999999999</v>
      </c>
      <c r="BL23">
        <v>159.13</v>
      </c>
      <c r="BM23">
        <v>154.80000000000001</v>
      </c>
      <c r="BN23">
        <v>156.33000000000001</v>
      </c>
      <c r="BO23">
        <v>159.49</v>
      </c>
      <c r="BP23">
        <v>163</v>
      </c>
      <c r="BQ23">
        <v>152.35</v>
      </c>
      <c r="BR23">
        <v>149.52000000000001</v>
      </c>
      <c r="BS23">
        <v>146.41999999999999</v>
      </c>
      <c r="BT23">
        <v>154.46</v>
      </c>
      <c r="BU23">
        <v>152.27000000000001</v>
      </c>
      <c r="BV23">
        <v>143.54</v>
      </c>
    </row>
    <row r="24" spans="1:79" x14ac:dyDescent="0.25">
      <c r="A24" t="s">
        <v>101</v>
      </c>
      <c r="B24" s="2">
        <v>44495</v>
      </c>
      <c r="C24" s="2">
        <v>44587</v>
      </c>
      <c r="D24">
        <v>0.1065</v>
      </c>
      <c r="L24">
        <v>115.15</v>
      </c>
      <c r="M24">
        <v>123.07</v>
      </c>
      <c r="N24">
        <v>137.01</v>
      </c>
      <c r="O24">
        <v>138.24</v>
      </c>
      <c r="P24">
        <v>139.61000000000001</v>
      </c>
      <c r="Q24">
        <v>139.35</v>
      </c>
      <c r="R24">
        <v>140.32</v>
      </c>
      <c r="S24">
        <v>144.59</v>
      </c>
      <c r="T24">
        <v>144.22</v>
      </c>
      <c r="U24">
        <v>143.88999999999999</v>
      </c>
      <c r="V24">
        <v>145.41999999999999</v>
      </c>
      <c r="W24">
        <v>142.01</v>
      </c>
      <c r="X24">
        <v>143.21</v>
      </c>
      <c r="Y24">
        <v>146.19</v>
      </c>
      <c r="Z24">
        <v>148.16999999999999</v>
      </c>
      <c r="AA24">
        <v>151.24</v>
      </c>
      <c r="AB24">
        <v>151.61000000000001</v>
      </c>
      <c r="AC24">
        <v>150.85</v>
      </c>
      <c r="AD24">
        <v>151.27000000000001</v>
      </c>
      <c r="AE24">
        <v>149.38</v>
      </c>
      <c r="AF24">
        <v>149.1</v>
      </c>
      <c r="AG24">
        <v>150.83000000000001</v>
      </c>
      <c r="AH24">
        <v>146.35</v>
      </c>
      <c r="AI24">
        <v>154.44999999999999</v>
      </c>
      <c r="AJ24">
        <v>152.87</v>
      </c>
      <c r="AK24">
        <v>152.35</v>
      </c>
      <c r="AL24">
        <v>150.94</v>
      </c>
      <c r="AM24">
        <v>150.56</v>
      </c>
      <c r="AN24">
        <v>152.61000000000001</v>
      </c>
      <c r="AO24">
        <v>159.11000000000001</v>
      </c>
      <c r="AP24">
        <v>160.41</v>
      </c>
      <c r="AQ24">
        <v>156.57</v>
      </c>
      <c r="AR24">
        <v>159.76</v>
      </c>
      <c r="AS24">
        <v>155.36000000000001</v>
      </c>
      <c r="AT24">
        <v>155.94</v>
      </c>
      <c r="AU24">
        <v>161.96</v>
      </c>
      <c r="AV24">
        <v>158.30000000000001</v>
      </c>
      <c r="AW24">
        <v>156.26</v>
      </c>
      <c r="AX24">
        <v>155.71</v>
      </c>
      <c r="AY24">
        <v>160.36000000000001</v>
      </c>
      <c r="AZ24">
        <v>160.9</v>
      </c>
      <c r="BA24">
        <v>162.74</v>
      </c>
      <c r="BB24">
        <v>168.56</v>
      </c>
      <c r="BC24">
        <v>164.61</v>
      </c>
      <c r="BD24">
        <v>166.77</v>
      </c>
      <c r="BE24">
        <v>163.72</v>
      </c>
      <c r="BF24">
        <v>163.53</v>
      </c>
      <c r="BG24">
        <v>166.11</v>
      </c>
      <c r="BH24">
        <v>166.38</v>
      </c>
      <c r="BI24">
        <v>160.25</v>
      </c>
      <c r="BJ24">
        <v>163.47999999999999</v>
      </c>
      <c r="BK24">
        <v>158.27000000000001</v>
      </c>
      <c r="BL24">
        <v>156.61000000000001</v>
      </c>
      <c r="BM24">
        <v>160.54</v>
      </c>
      <c r="BN24">
        <v>162.9</v>
      </c>
      <c r="BO24">
        <v>158.25</v>
      </c>
      <c r="BP24">
        <v>164.57</v>
      </c>
      <c r="BQ24">
        <v>155.56</v>
      </c>
      <c r="BR24">
        <v>148.32</v>
      </c>
      <c r="BS24">
        <v>145.47999999999999</v>
      </c>
      <c r="BT24">
        <v>143.38999999999999</v>
      </c>
      <c r="BU24">
        <v>147.44</v>
      </c>
      <c r="BV24">
        <v>138.29</v>
      </c>
      <c r="BW24">
        <v>143.37</v>
      </c>
    </row>
    <row r="25" spans="1:79" x14ac:dyDescent="0.25">
      <c r="A25" t="s">
        <v>101</v>
      </c>
      <c r="B25" s="2">
        <v>43033</v>
      </c>
      <c r="C25" s="2">
        <v>43124</v>
      </c>
      <c r="D25">
        <v>0.24709999999999999</v>
      </c>
      <c r="L25">
        <v>39.119999999999997</v>
      </c>
      <c r="M25">
        <v>42.03</v>
      </c>
      <c r="N25">
        <v>42.74</v>
      </c>
      <c r="O25">
        <v>42.69</v>
      </c>
      <c r="P25">
        <v>42.89</v>
      </c>
      <c r="Q25">
        <v>42.54</v>
      </c>
      <c r="R25">
        <v>42.55</v>
      </c>
      <c r="S25">
        <v>42.88</v>
      </c>
      <c r="T25">
        <v>43.45</v>
      </c>
      <c r="U25">
        <v>43.53</v>
      </c>
      <c r="V25">
        <v>43.89</v>
      </c>
      <c r="W25">
        <v>43.64</v>
      </c>
      <c r="X25">
        <v>43.7</v>
      </c>
      <c r="Y25">
        <v>43.85</v>
      </c>
      <c r="Z25">
        <v>43.35</v>
      </c>
      <c r="AA25">
        <v>42.74</v>
      </c>
      <c r="AB25">
        <v>43.83</v>
      </c>
      <c r="AC25">
        <v>43.57</v>
      </c>
      <c r="AD25">
        <v>44.43</v>
      </c>
      <c r="AE25">
        <v>44.02</v>
      </c>
      <c r="AF25">
        <v>43.28</v>
      </c>
      <c r="AG25">
        <v>43.64</v>
      </c>
      <c r="AH25">
        <v>42.98</v>
      </c>
      <c r="AI25">
        <v>42.99</v>
      </c>
      <c r="AJ25">
        <v>40.82</v>
      </c>
      <c r="AK25">
        <v>40.47</v>
      </c>
      <c r="AL25">
        <v>40.11</v>
      </c>
      <c r="AM25">
        <v>39.24</v>
      </c>
      <c r="AN25">
        <v>39.67</v>
      </c>
      <c r="AO25">
        <v>39.96</v>
      </c>
      <c r="AP25">
        <v>40.299999999999997</v>
      </c>
      <c r="AQ25">
        <v>40.51</v>
      </c>
      <c r="AR25">
        <v>40.46</v>
      </c>
      <c r="AS25">
        <v>40.950000000000003</v>
      </c>
      <c r="AT25">
        <v>40.83</v>
      </c>
      <c r="AU25">
        <v>41.02</v>
      </c>
      <c r="AV25">
        <v>41.88</v>
      </c>
      <c r="AW25">
        <v>42.37</v>
      </c>
      <c r="AX25">
        <v>42.46</v>
      </c>
      <c r="AY25">
        <v>43</v>
      </c>
      <c r="AZ25">
        <v>42.98</v>
      </c>
      <c r="BA25">
        <v>42.79</v>
      </c>
      <c r="BB25">
        <v>42.12</v>
      </c>
      <c r="BC25">
        <v>42.3</v>
      </c>
      <c r="BD25">
        <v>42.58</v>
      </c>
      <c r="BE25">
        <v>41.87</v>
      </c>
      <c r="BF25">
        <v>44.18</v>
      </c>
      <c r="BG25">
        <v>44.37</v>
      </c>
      <c r="BH25">
        <v>44.58</v>
      </c>
      <c r="BI25">
        <v>45.61</v>
      </c>
      <c r="BJ25">
        <v>46.19</v>
      </c>
      <c r="BK25">
        <v>45.41</v>
      </c>
      <c r="BL25">
        <v>44.29</v>
      </c>
      <c r="BM25">
        <v>44.53</v>
      </c>
      <c r="BN25">
        <v>44.6</v>
      </c>
      <c r="BO25">
        <v>45.31</v>
      </c>
      <c r="BP25">
        <v>46.76</v>
      </c>
      <c r="BQ25">
        <v>47.19</v>
      </c>
      <c r="BR25">
        <v>47.42</v>
      </c>
      <c r="BS25">
        <v>47.77</v>
      </c>
      <c r="BT25">
        <v>48.42</v>
      </c>
      <c r="BU25">
        <v>46.79</v>
      </c>
    </row>
    <row r="26" spans="1:79" x14ac:dyDescent="0.25">
      <c r="A26" t="s">
        <v>101</v>
      </c>
      <c r="B26" s="2">
        <v>42760</v>
      </c>
      <c r="C26" s="2">
        <v>42851</v>
      </c>
      <c r="D26">
        <v>0.47470000000000001</v>
      </c>
      <c r="L26">
        <v>27.2</v>
      </c>
      <c r="M26">
        <v>27.57</v>
      </c>
      <c r="N26">
        <v>28.56</v>
      </c>
      <c r="O26">
        <v>28.8</v>
      </c>
      <c r="P26">
        <v>28.38</v>
      </c>
      <c r="Q26">
        <v>28.61</v>
      </c>
      <c r="R26">
        <v>28.7</v>
      </c>
      <c r="S26">
        <v>28.79</v>
      </c>
      <c r="T26">
        <v>28.61</v>
      </c>
      <c r="U26">
        <v>28.88</v>
      </c>
      <c r="V26">
        <v>28.86</v>
      </c>
      <c r="W26">
        <v>28.74</v>
      </c>
      <c r="X26">
        <v>28.9</v>
      </c>
      <c r="Y26">
        <v>28.9</v>
      </c>
      <c r="Z26">
        <v>28.95</v>
      </c>
      <c r="AA26">
        <v>28.95</v>
      </c>
      <c r="AB26">
        <v>28.93</v>
      </c>
      <c r="AC26">
        <v>29.17</v>
      </c>
      <c r="AD26">
        <v>29.46</v>
      </c>
      <c r="AE26">
        <v>29.34</v>
      </c>
      <c r="AF26">
        <v>29.07</v>
      </c>
      <c r="AG26">
        <v>28.94</v>
      </c>
      <c r="AH26">
        <v>28.86</v>
      </c>
      <c r="AI26">
        <v>28.44</v>
      </c>
      <c r="AJ26">
        <v>29.07</v>
      </c>
      <c r="AK26">
        <v>28.75</v>
      </c>
      <c r="AL26">
        <v>28.89</v>
      </c>
      <c r="AM26">
        <v>29.09</v>
      </c>
      <c r="AN26">
        <v>29.04</v>
      </c>
      <c r="AO26">
        <v>29.17</v>
      </c>
      <c r="AP26">
        <v>29.25</v>
      </c>
      <c r="AQ26">
        <v>29.74</v>
      </c>
      <c r="AR26">
        <v>30.1</v>
      </c>
      <c r="AS26">
        <v>30.06</v>
      </c>
      <c r="AT26">
        <v>30.71</v>
      </c>
      <c r="AU26">
        <v>30.83</v>
      </c>
      <c r="AV26">
        <v>30.83</v>
      </c>
      <c r="AW26">
        <v>30.94</v>
      </c>
      <c r="AX26">
        <v>30.09</v>
      </c>
      <c r="AY26">
        <v>30.47</v>
      </c>
      <c r="AZ26">
        <v>30.55</v>
      </c>
      <c r="BA26">
        <v>30.67</v>
      </c>
      <c r="BB26">
        <v>30.85</v>
      </c>
      <c r="BC26">
        <v>30.86</v>
      </c>
      <c r="BD26">
        <v>30.66</v>
      </c>
      <c r="BE26">
        <v>30.92</v>
      </c>
      <c r="BF26">
        <v>31.1</v>
      </c>
      <c r="BG26">
        <v>30.88</v>
      </c>
      <c r="BH26">
        <v>31.18</v>
      </c>
      <c r="BI26">
        <v>31.73</v>
      </c>
      <c r="BJ26">
        <v>31.83</v>
      </c>
      <c r="BK26">
        <v>32.020000000000003</v>
      </c>
      <c r="BL26">
        <v>31.76</v>
      </c>
      <c r="BM26">
        <v>31.8</v>
      </c>
      <c r="BN26">
        <v>31.35</v>
      </c>
      <c r="BO26">
        <v>30.99</v>
      </c>
      <c r="BP26">
        <v>31.36</v>
      </c>
      <c r="BQ26">
        <v>31.27</v>
      </c>
      <c r="BR26">
        <v>31.88</v>
      </c>
      <c r="BS26">
        <v>32.36</v>
      </c>
      <c r="BT26">
        <v>32.44</v>
      </c>
      <c r="BU26">
        <v>32.979999999999997</v>
      </c>
      <c r="BV26">
        <v>33.56</v>
      </c>
      <c r="BW26">
        <v>33.770000000000003</v>
      </c>
    </row>
    <row r="27" spans="1:79" x14ac:dyDescent="0.25">
      <c r="A27" t="s">
        <v>101</v>
      </c>
      <c r="B27" s="2">
        <v>42669</v>
      </c>
      <c r="C27" s="2">
        <v>42760</v>
      </c>
      <c r="D27">
        <v>0.1661</v>
      </c>
      <c r="L27">
        <v>22.02</v>
      </c>
      <c r="M27">
        <v>22.82</v>
      </c>
      <c r="N27">
        <v>23.08</v>
      </c>
      <c r="O27">
        <v>23.29</v>
      </c>
      <c r="P27">
        <v>23.23</v>
      </c>
      <c r="Q27">
        <v>22.97</v>
      </c>
      <c r="R27">
        <v>22.97</v>
      </c>
      <c r="S27">
        <v>22.83</v>
      </c>
      <c r="T27">
        <v>23.34</v>
      </c>
      <c r="U27">
        <v>23.44</v>
      </c>
      <c r="V27">
        <v>23.55</v>
      </c>
      <c r="W27">
        <v>23.4</v>
      </c>
      <c r="X27">
        <v>23.82</v>
      </c>
      <c r="Y27">
        <v>24.03</v>
      </c>
      <c r="Z27">
        <v>24.28</v>
      </c>
      <c r="AA27">
        <v>24.47</v>
      </c>
      <c r="AB27">
        <v>24.68</v>
      </c>
      <c r="AC27">
        <v>24.73</v>
      </c>
      <c r="AD27">
        <v>24.73</v>
      </c>
      <c r="AE27">
        <v>24.71</v>
      </c>
      <c r="AF27">
        <v>24.9</v>
      </c>
      <c r="AG27">
        <v>25.16</v>
      </c>
      <c r="AH27">
        <v>24.95</v>
      </c>
      <c r="AI27">
        <v>24.59</v>
      </c>
      <c r="AJ27">
        <v>24.38</v>
      </c>
      <c r="AK27">
        <v>23.43</v>
      </c>
      <c r="AL27">
        <v>23.94</v>
      </c>
      <c r="AM27">
        <v>24.27</v>
      </c>
      <c r="AN27">
        <v>24.97</v>
      </c>
      <c r="AO27">
        <v>25.52</v>
      </c>
      <c r="AP27">
        <v>26.25</v>
      </c>
      <c r="AQ27">
        <v>25.84</v>
      </c>
      <c r="AR27">
        <v>25.58</v>
      </c>
      <c r="AS27">
        <v>25.67</v>
      </c>
      <c r="AT27">
        <v>25.51</v>
      </c>
      <c r="AU27">
        <v>25.9</v>
      </c>
      <c r="AV27">
        <v>25.54</v>
      </c>
      <c r="AW27">
        <v>25.78</v>
      </c>
      <c r="AX27">
        <v>25.82</v>
      </c>
      <c r="AY27">
        <v>25.67</v>
      </c>
      <c r="AZ27">
        <v>25.59</v>
      </c>
      <c r="BA27">
        <v>25.72</v>
      </c>
      <c r="BB27">
        <v>25.92</v>
      </c>
      <c r="BC27">
        <v>25.63</v>
      </c>
      <c r="BD27">
        <v>25.57</v>
      </c>
      <c r="BE27">
        <v>25.4</v>
      </c>
      <c r="BF27">
        <v>25.38</v>
      </c>
      <c r="BG27">
        <v>25.53</v>
      </c>
      <c r="BH27">
        <v>25.64</v>
      </c>
      <c r="BI27">
        <v>25.65</v>
      </c>
      <c r="BJ27">
        <v>25.72</v>
      </c>
      <c r="BK27">
        <v>26.31</v>
      </c>
      <c r="BL27">
        <v>26.22</v>
      </c>
      <c r="BM27">
        <v>26.23</v>
      </c>
      <c r="BN27">
        <v>26.54</v>
      </c>
      <c r="BO27">
        <v>25.86</v>
      </c>
      <c r="BP27">
        <v>26.18</v>
      </c>
      <c r="BQ27">
        <v>26.09</v>
      </c>
      <c r="BR27">
        <v>26.29</v>
      </c>
      <c r="BS27">
        <v>26.02</v>
      </c>
      <c r="BT27">
        <v>26.53</v>
      </c>
      <c r="BU27">
        <v>27.2</v>
      </c>
    </row>
    <row r="28" spans="1:79" x14ac:dyDescent="0.25">
      <c r="A28" t="s">
        <v>102</v>
      </c>
      <c r="B28" s="2">
        <v>45413</v>
      </c>
      <c r="C28" s="2">
        <v>45504</v>
      </c>
      <c r="D28">
        <v>0.1003</v>
      </c>
      <c r="L28">
        <v>123.31</v>
      </c>
      <c r="M28">
        <v>126.6</v>
      </c>
      <c r="N28">
        <v>131.80000000000001</v>
      </c>
      <c r="O28">
        <v>133.9</v>
      </c>
      <c r="P28">
        <v>132.69999999999999</v>
      </c>
      <c r="Q28">
        <v>130.01</v>
      </c>
      <c r="R28">
        <v>129.38</v>
      </c>
      <c r="S28">
        <v>131.55000000000001</v>
      </c>
      <c r="T28">
        <v>128.79</v>
      </c>
      <c r="U28">
        <v>130.22</v>
      </c>
      <c r="V28">
        <v>133.96</v>
      </c>
      <c r="W28">
        <v>130.57</v>
      </c>
      <c r="X28">
        <v>129.5</v>
      </c>
      <c r="Y28">
        <v>132.86000000000001</v>
      </c>
      <c r="Z28">
        <v>130.59</v>
      </c>
      <c r="AA28">
        <v>131.01</v>
      </c>
      <c r="AB28">
        <v>128.35</v>
      </c>
      <c r="AC28">
        <v>132.29</v>
      </c>
      <c r="AD28">
        <v>131.41</v>
      </c>
      <c r="AE28">
        <v>128.91999999999999</v>
      </c>
      <c r="AF28">
        <v>130.13999999999999</v>
      </c>
      <c r="AG28">
        <v>126.35</v>
      </c>
      <c r="AH28">
        <v>126.09</v>
      </c>
      <c r="AI28">
        <v>126.39</v>
      </c>
      <c r="AJ28">
        <v>132.30000000000001</v>
      </c>
      <c r="AK28">
        <v>130.83000000000001</v>
      </c>
      <c r="AL28">
        <v>130.08000000000001</v>
      </c>
      <c r="AM28">
        <v>132.43</v>
      </c>
      <c r="AN28">
        <v>131.28</v>
      </c>
      <c r="AO28">
        <v>137.75</v>
      </c>
      <c r="AP28">
        <v>137.33000000000001</v>
      </c>
      <c r="AQ28">
        <v>133.9</v>
      </c>
      <c r="AR28">
        <v>135.61000000000001</v>
      </c>
      <c r="AS28">
        <v>137.72999999999999</v>
      </c>
      <c r="AT28">
        <v>133.33000000000001</v>
      </c>
      <c r="AU28">
        <v>133.55000000000001</v>
      </c>
      <c r="AV28">
        <v>131.31</v>
      </c>
      <c r="AW28">
        <v>134.54</v>
      </c>
      <c r="AX28">
        <v>133.22999999999999</v>
      </c>
      <c r="AY28">
        <v>134.47999999999999</v>
      </c>
      <c r="AZ28">
        <v>135.4</v>
      </c>
      <c r="BA28">
        <v>133.54</v>
      </c>
      <c r="BB28">
        <v>136.61000000000001</v>
      </c>
      <c r="BC28">
        <v>140.68</v>
      </c>
      <c r="BD28">
        <v>139.11000000000001</v>
      </c>
      <c r="BE28">
        <v>141.52000000000001</v>
      </c>
      <c r="BF28">
        <v>140.22999999999999</v>
      </c>
      <c r="BG28">
        <v>143.77000000000001</v>
      </c>
      <c r="BH28">
        <v>140.65</v>
      </c>
      <c r="BI28">
        <v>144.44999999999999</v>
      </c>
      <c r="BJ28">
        <v>145.19999999999999</v>
      </c>
      <c r="BK28">
        <v>146.47999999999999</v>
      </c>
      <c r="BL28">
        <v>133.81</v>
      </c>
      <c r="BM28">
        <v>130.38</v>
      </c>
      <c r="BN28">
        <v>127.32</v>
      </c>
      <c r="BO28">
        <v>133.52000000000001</v>
      </c>
      <c r="BP28">
        <v>131.4</v>
      </c>
      <c r="BQ28">
        <v>124.72</v>
      </c>
      <c r="BR28">
        <v>123.63</v>
      </c>
      <c r="BS28">
        <v>126.72</v>
      </c>
      <c r="BT28">
        <v>127.78</v>
      </c>
      <c r="BU28">
        <v>122.44</v>
      </c>
      <c r="BV28">
        <v>118.29</v>
      </c>
    </row>
    <row r="29" spans="1:79" x14ac:dyDescent="0.25">
      <c r="A29" t="s">
        <v>102</v>
      </c>
      <c r="B29" s="2">
        <v>45335</v>
      </c>
      <c r="C29" s="2">
        <v>45413</v>
      </c>
      <c r="D29">
        <v>0.1168</v>
      </c>
      <c r="L29">
        <v>124.09</v>
      </c>
      <c r="M29">
        <v>131.16999999999999</v>
      </c>
      <c r="N29">
        <v>135.65</v>
      </c>
      <c r="O29">
        <v>136.81</v>
      </c>
      <c r="P29">
        <v>135.52000000000001</v>
      </c>
      <c r="Q29">
        <v>134.34</v>
      </c>
      <c r="R29">
        <v>135.18</v>
      </c>
      <c r="S29">
        <v>132.54</v>
      </c>
      <c r="T29">
        <v>132.51</v>
      </c>
      <c r="U29">
        <v>131.88999999999999</v>
      </c>
      <c r="V29">
        <v>131.62</v>
      </c>
      <c r="W29">
        <v>134.36000000000001</v>
      </c>
      <c r="X29">
        <v>138.56</v>
      </c>
      <c r="Y29">
        <v>140.32</v>
      </c>
      <c r="Z29">
        <v>135.63</v>
      </c>
      <c r="AA29">
        <v>139.19999999999999</v>
      </c>
      <c r="AB29">
        <v>145.37</v>
      </c>
      <c r="AC29">
        <v>140.01</v>
      </c>
      <c r="AD29">
        <v>139.37</v>
      </c>
      <c r="AE29">
        <v>142.03</v>
      </c>
      <c r="AF29">
        <v>139.62</v>
      </c>
      <c r="AG29">
        <v>137.56</v>
      </c>
      <c r="AH29">
        <v>136</v>
      </c>
      <c r="AI29">
        <v>135.06</v>
      </c>
      <c r="AJ29">
        <v>133.47999999999999</v>
      </c>
      <c r="AK29">
        <v>136.84</v>
      </c>
      <c r="AL29">
        <v>140.61000000000001</v>
      </c>
      <c r="AM29">
        <v>140.76</v>
      </c>
      <c r="AN29">
        <v>141.94</v>
      </c>
      <c r="AO29">
        <v>140.30000000000001</v>
      </c>
      <c r="AP29">
        <v>140.99</v>
      </c>
      <c r="AQ29">
        <v>140.54</v>
      </c>
      <c r="AR29">
        <v>140.62</v>
      </c>
      <c r="AS29">
        <v>138.32</v>
      </c>
      <c r="AT29">
        <v>140.41</v>
      </c>
      <c r="AU29">
        <v>135.28</v>
      </c>
      <c r="AV29">
        <v>138.85</v>
      </c>
      <c r="AW29">
        <v>136.91</v>
      </c>
      <c r="AX29">
        <v>139.13999999999999</v>
      </c>
      <c r="AY29">
        <v>136.05000000000001</v>
      </c>
      <c r="AZ29">
        <v>139.09</v>
      </c>
      <c r="BA29">
        <v>132.87</v>
      </c>
      <c r="BB29">
        <v>131.66999999999999</v>
      </c>
      <c r="BC29">
        <v>131</v>
      </c>
      <c r="BD29">
        <v>129.25</v>
      </c>
      <c r="BE29">
        <v>127.09</v>
      </c>
      <c r="BF29">
        <v>122.2</v>
      </c>
      <c r="BG29">
        <v>124.04</v>
      </c>
      <c r="BH29">
        <v>126.17</v>
      </c>
      <c r="BI29">
        <v>127.84</v>
      </c>
      <c r="BJ29">
        <v>128.54</v>
      </c>
      <c r="BK29">
        <v>132.6</v>
      </c>
      <c r="BL29">
        <v>136.06</v>
      </c>
      <c r="BM29">
        <v>132.91999999999999</v>
      </c>
      <c r="BN29">
        <v>123.31</v>
      </c>
    </row>
    <row r="30" spans="1:79" x14ac:dyDescent="0.25">
      <c r="A30" t="s">
        <v>103</v>
      </c>
      <c r="B30" s="2">
        <v>42668</v>
      </c>
      <c r="C30" s="2">
        <v>42759</v>
      </c>
      <c r="D30">
        <v>0.42859999999999998</v>
      </c>
      <c r="L30">
        <v>25.95</v>
      </c>
      <c r="M30">
        <v>26.65</v>
      </c>
      <c r="N30">
        <v>27.6</v>
      </c>
      <c r="O30">
        <v>27.2</v>
      </c>
      <c r="P30">
        <v>27.8</v>
      </c>
      <c r="Q30">
        <v>26.95</v>
      </c>
      <c r="R30">
        <v>27</v>
      </c>
      <c r="S30">
        <v>26.95</v>
      </c>
      <c r="T30">
        <v>27</v>
      </c>
      <c r="U30">
        <v>27.6</v>
      </c>
      <c r="V30">
        <v>28</v>
      </c>
      <c r="W30">
        <v>28.6</v>
      </c>
      <c r="X30">
        <v>28.35</v>
      </c>
      <c r="Y30">
        <v>28.85</v>
      </c>
      <c r="Z30">
        <v>28.8</v>
      </c>
      <c r="AA30">
        <v>28.65</v>
      </c>
      <c r="AB30">
        <v>29.05</v>
      </c>
      <c r="AC30">
        <v>29.6</v>
      </c>
      <c r="AD30">
        <v>30.7</v>
      </c>
      <c r="AE30">
        <v>30.5</v>
      </c>
      <c r="AF30">
        <v>31.1</v>
      </c>
      <c r="AG30">
        <v>31.25</v>
      </c>
      <c r="AH30">
        <v>31.4</v>
      </c>
      <c r="AI30">
        <v>31.2</v>
      </c>
      <c r="AJ30">
        <v>31.25</v>
      </c>
      <c r="AK30">
        <v>30.2</v>
      </c>
      <c r="AL30">
        <v>29.3</v>
      </c>
      <c r="AM30">
        <v>28.9</v>
      </c>
      <c r="AN30">
        <v>29.95</v>
      </c>
      <c r="AO30">
        <v>29.75</v>
      </c>
      <c r="AP30">
        <v>30.2</v>
      </c>
      <c r="AQ30">
        <v>31.05</v>
      </c>
      <c r="AR30">
        <v>31.3</v>
      </c>
      <c r="AS30">
        <v>31.65</v>
      </c>
      <c r="AT30">
        <v>32.15</v>
      </c>
      <c r="AU30">
        <v>30.75</v>
      </c>
      <c r="AV30">
        <v>31</v>
      </c>
      <c r="AW30">
        <v>30.45</v>
      </c>
      <c r="AX30">
        <v>30.65</v>
      </c>
      <c r="AY30">
        <v>30.05</v>
      </c>
      <c r="AZ30">
        <v>30</v>
      </c>
      <c r="BA30">
        <v>29.65</v>
      </c>
      <c r="BB30">
        <v>29.75</v>
      </c>
      <c r="BC30">
        <v>30</v>
      </c>
      <c r="BD30">
        <v>29.45</v>
      </c>
      <c r="BE30">
        <v>29.85</v>
      </c>
      <c r="BF30">
        <v>29.65</v>
      </c>
      <c r="BG30">
        <v>29.5</v>
      </c>
      <c r="BH30">
        <v>30.05</v>
      </c>
      <c r="BI30">
        <v>29.6</v>
      </c>
      <c r="BJ30">
        <v>29.35</v>
      </c>
      <c r="BK30">
        <v>29.55</v>
      </c>
      <c r="BL30">
        <v>29.9</v>
      </c>
      <c r="BM30">
        <v>30.15</v>
      </c>
      <c r="BN30">
        <v>29.9</v>
      </c>
      <c r="BO30">
        <v>30.3</v>
      </c>
      <c r="BP30">
        <v>29.5</v>
      </c>
      <c r="BQ30">
        <v>29.774999999999999</v>
      </c>
      <c r="BR30">
        <v>30.2</v>
      </c>
      <c r="BS30">
        <v>30.85</v>
      </c>
      <c r="BT30">
        <v>31.4</v>
      </c>
      <c r="BU30">
        <v>36.049999999999997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L101"/>
  <sheetViews>
    <sheetView topLeftCell="A52" workbookViewId="0">
      <selection activeCell="H99" sqref="H99"/>
    </sheetView>
  </sheetViews>
  <sheetFormatPr defaultRowHeight="15" x14ac:dyDescent="0.25"/>
  <sheetData>
    <row r="1" spans="1: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104</v>
      </c>
      <c r="CJ1" s="1" t="s">
        <v>105</v>
      </c>
      <c r="CK1" s="1" t="s">
        <v>106</v>
      </c>
      <c r="CL1" s="1" t="s">
        <v>107</v>
      </c>
    </row>
    <row r="2" spans="1:90" x14ac:dyDescent="0.25">
      <c r="A2" t="s">
        <v>86</v>
      </c>
      <c r="B2" s="2">
        <v>45532</v>
      </c>
      <c r="C2" s="2">
        <v>45616</v>
      </c>
      <c r="D2">
        <v>0.10390000000000001</v>
      </c>
      <c r="L2">
        <v>125.61</v>
      </c>
      <c r="M2">
        <v>117.59</v>
      </c>
      <c r="N2">
        <v>119.37</v>
      </c>
      <c r="O2">
        <v>108</v>
      </c>
      <c r="P2">
        <v>106.21</v>
      </c>
      <c r="Q2">
        <v>107.21</v>
      </c>
      <c r="R2">
        <v>102.83</v>
      </c>
      <c r="S2">
        <v>106.47</v>
      </c>
      <c r="T2">
        <v>108.1</v>
      </c>
      <c r="U2">
        <v>116.91</v>
      </c>
      <c r="V2">
        <v>119.14</v>
      </c>
      <c r="W2">
        <v>119.1</v>
      </c>
      <c r="X2">
        <v>116.78</v>
      </c>
      <c r="Y2">
        <v>115.59</v>
      </c>
      <c r="Z2">
        <v>113.37</v>
      </c>
      <c r="AA2">
        <v>117.87</v>
      </c>
      <c r="AB2">
        <v>116</v>
      </c>
      <c r="AC2">
        <v>116.26</v>
      </c>
      <c r="AD2">
        <v>120.87</v>
      </c>
      <c r="AE2">
        <v>123.51</v>
      </c>
      <c r="AF2">
        <v>124.04</v>
      </c>
      <c r="AG2">
        <v>121.4</v>
      </c>
      <c r="AH2">
        <v>121.44</v>
      </c>
      <c r="AI2">
        <v>117</v>
      </c>
      <c r="AJ2">
        <v>118.85</v>
      </c>
      <c r="AK2">
        <v>122.85</v>
      </c>
      <c r="AL2">
        <v>124.92</v>
      </c>
      <c r="AM2">
        <v>127.72</v>
      </c>
      <c r="AN2">
        <v>132.88999999999999</v>
      </c>
      <c r="AO2">
        <v>132.65</v>
      </c>
      <c r="AP2">
        <v>134.81</v>
      </c>
      <c r="AQ2">
        <v>134.80000000000001</v>
      </c>
      <c r="AR2">
        <v>138.07</v>
      </c>
      <c r="AS2">
        <v>131.6</v>
      </c>
      <c r="AT2">
        <v>135.72</v>
      </c>
      <c r="AU2">
        <v>136.93</v>
      </c>
      <c r="AV2">
        <v>138</v>
      </c>
      <c r="AW2">
        <v>143.71</v>
      </c>
      <c r="AX2">
        <v>143.59</v>
      </c>
      <c r="AY2">
        <v>139.56</v>
      </c>
      <c r="AZ2">
        <v>140.41</v>
      </c>
      <c r="BA2">
        <v>141.54</v>
      </c>
      <c r="BB2">
        <v>140.52000000000001</v>
      </c>
      <c r="BC2">
        <v>141.25</v>
      </c>
      <c r="BD2">
        <v>139.33500000000001</v>
      </c>
      <c r="BE2">
        <v>132.76</v>
      </c>
      <c r="BF2">
        <v>135.4</v>
      </c>
      <c r="BG2">
        <v>136.05000000000001</v>
      </c>
      <c r="BH2">
        <v>139.91</v>
      </c>
      <c r="BI2">
        <v>145.61000000000001</v>
      </c>
      <c r="BJ2">
        <v>148.88</v>
      </c>
      <c r="BK2">
        <v>147.63</v>
      </c>
      <c r="BL2">
        <v>145.26</v>
      </c>
      <c r="BM2">
        <v>148.29</v>
      </c>
      <c r="BN2">
        <v>146.27000000000001</v>
      </c>
      <c r="BO2">
        <v>146.76</v>
      </c>
      <c r="BP2">
        <v>141.97999999999999</v>
      </c>
      <c r="BQ2">
        <v>140.15</v>
      </c>
      <c r="BR2">
        <v>147.01</v>
      </c>
      <c r="BS2">
        <v>145.88999999999999</v>
      </c>
    </row>
    <row r="3" spans="1:90" x14ac:dyDescent="0.25">
      <c r="A3" t="s">
        <v>86</v>
      </c>
      <c r="B3" s="2">
        <v>45251</v>
      </c>
      <c r="C3" s="2">
        <v>45343</v>
      </c>
      <c r="D3">
        <v>0.19639999999999999</v>
      </c>
      <c r="L3">
        <v>49.944000000000003</v>
      </c>
      <c r="M3">
        <v>48.716000000000001</v>
      </c>
      <c r="N3">
        <v>47.776000000000003</v>
      </c>
      <c r="O3">
        <v>48.241999999999997</v>
      </c>
      <c r="P3">
        <v>47.820999999999998</v>
      </c>
      <c r="Q3">
        <v>48.14</v>
      </c>
      <c r="R3">
        <v>46.77</v>
      </c>
      <c r="S3">
        <v>46.765000000000001</v>
      </c>
      <c r="T3">
        <v>45.51</v>
      </c>
      <c r="U3">
        <v>46.566000000000003</v>
      </c>
      <c r="V3">
        <v>45.503</v>
      </c>
      <c r="W3">
        <v>46.595999999999997</v>
      </c>
      <c r="X3">
        <v>47.506</v>
      </c>
      <c r="Y3">
        <v>46.627000000000002</v>
      </c>
      <c r="Z3">
        <v>47.656999999999996</v>
      </c>
      <c r="AA3">
        <v>48.088000000000001</v>
      </c>
      <c r="AB3">
        <v>48.35</v>
      </c>
      <c r="AC3">
        <v>48.89</v>
      </c>
      <c r="AD3">
        <v>50.076999999999998</v>
      </c>
      <c r="AE3">
        <v>49.603999999999999</v>
      </c>
      <c r="AF3">
        <v>48.110999999999997</v>
      </c>
      <c r="AG3">
        <v>48.99</v>
      </c>
      <c r="AH3">
        <v>48.83</v>
      </c>
      <c r="AI3">
        <v>49.279000000000003</v>
      </c>
      <c r="AJ3">
        <v>49.417000000000002</v>
      </c>
      <c r="AK3">
        <v>49.521999999999998</v>
      </c>
      <c r="AL3">
        <v>49.521999999999998</v>
      </c>
      <c r="AM3">
        <v>48.167999999999999</v>
      </c>
      <c r="AN3">
        <v>47.569000000000003</v>
      </c>
      <c r="AO3">
        <v>47.997999999999998</v>
      </c>
      <c r="AP3">
        <v>49.097000000000001</v>
      </c>
      <c r="AQ3">
        <v>52.253</v>
      </c>
      <c r="AR3">
        <v>53.14</v>
      </c>
      <c r="AS3">
        <v>54.35</v>
      </c>
      <c r="AT3">
        <v>54.822000000000003</v>
      </c>
      <c r="AU3">
        <v>54.71</v>
      </c>
      <c r="AV3">
        <v>56.381999999999998</v>
      </c>
      <c r="AW3">
        <v>56.052999999999997</v>
      </c>
      <c r="AX3">
        <v>57.106999999999999</v>
      </c>
      <c r="AY3">
        <v>59.491</v>
      </c>
      <c r="AZ3">
        <v>59.654000000000003</v>
      </c>
      <c r="BA3">
        <v>59.872999999999998</v>
      </c>
      <c r="BB3">
        <v>61.362000000000002</v>
      </c>
      <c r="BC3">
        <v>61.616999999999997</v>
      </c>
      <c r="BD3">
        <v>61.030999999999999</v>
      </c>
      <c r="BE3">
        <v>62.465000000000003</v>
      </c>
      <c r="BF3">
        <v>62.774000000000001</v>
      </c>
      <c r="BG3">
        <v>61.527000000000001</v>
      </c>
      <c r="BH3">
        <v>63.027000000000001</v>
      </c>
      <c r="BI3">
        <v>66.16</v>
      </c>
      <c r="BJ3">
        <v>69.331999999999994</v>
      </c>
      <c r="BK3">
        <v>68.222999999999999</v>
      </c>
      <c r="BL3">
        <v>70.099000000000004</v>
      </c>
      <c r="BM3">
        <v>69.641000000000005</v>
      </c>
      <c r="BN3">
        <v>72.132999999999996</v>
      </c>
      <c r="BO3">
        <v>72.248000000000005</v>
      </c>
      <c r="BP3">
        <v>72.128</v>
      </c>
      <c r="BQ3">
        <v>73.900000000000006</v>
      </c>
      <c r="BR3">
        <v>72.658000000000001</v>
      </c>
      <c r="BS3">
        <v>72.613</v>
      </c>
      <c r="BT3">
        <v>69.451999999999998</v>
      </c>
      <c r="BU3">
        <v>67.471999999999994</v>
      </c>
    </row>
    <row r="4" spans="1:90" x14ac:dyDescent="0.25">
      <c r="A4" t="s">
        <v>86</v>
      </c>
      <c r="B4" s="2">
        <v>44342</v>
      </c>
      <c r="C4" s="2">
        <v>44426</v>
      </c>
      <c r="D4">
        <v>0.1159</v>
      </c>
      <c r="L4">
        <v>15.7</v>
      </c>
      <c r="M4">
        <v>15.488</v>
      </c>
      <c r="N4">
        <v>16.244499999999999</v>
      </c>
      <c r="O4">
        <v>16.264500000000002</v>
      </c>
      <c r="P4">
        <v>16.778300000000002</v>
      </c>
      <c r="Q4">
        <v>16.9697</v>
      </c>
      <c r="R4">
        <v>17.578299999999999</v>
      </c>
      <c r="S4">
        <v>17.619</v>
      </c>
      <c r="T4">
        <v>17.457000000000001</v>
      </c>
      <c r="U4">
        <v>17.3583</v>
      </c>
      <c r="V4">
        <v>17.425000000000001</v>
      </c>
      <c r="W4">
        <v>17.825299999999999</v>
      </c>
      <c r="X4">
        <v>18.018799999999999</v>
      </c>
      <c r="Y4">
        <v>17.788499999999999</v>
      </c>
      <c r="Z4">
        <v>17.810300000000002</v>
      </c>
      <c r="AA4">
        <v>18.6572</v>
      </c>
      <c r="AB4">
        <v>18.6387</v>
      </c>
      <c r="AC4">
        <v>18.427299999999999</v>
      </c>
      <c r="AD4">
        <v>18.886800000000001</v>
      </c>
      <c r="AE4">
        <v>19.057300000000001</v>
      </c>
      <c r="AF4">
        <v>19.205500000000001</v>
      </c>
      <c r="AG4">
        <v>19.030999999999999</v>
      </c>
      <c r="AH4">
        <v>19.984999999999999</v>
      </c>
      <c r="AI4">
        <v>20.026800000000001</v>
      </c>
      <c r="AJ4">
        <v>20.002500000000001</v>
      </c>
      <c r="AK4">
        <v>20.212</v>
      </c>
      <c r="AL4">
        <v>20.486999999999998</v>
      </c>
      <c r="AM4">
        <v>20.698499999999999</v>
      </c>
      <c r="AN4">
        <v>20.3718</v>
      </c>
      <c r="AO4">
        <v>19.902799999999999</v>
      </c>
      <c r="AP4">
        <v>20.0502</v>
      </c>
      <c r="AQ4">
        <v>20.512499999999999</v>
      </c>
      <c r="AR4">
        <v>20.25</v>
      </c>
      <c r="AS4">
        <v>19.8415</v>
      </c>
      <c r="AT4">
        <v>18.9663</v>
      </c>
      <c r="AU4">
        <v>18.161000000000001</v>
      </c>
      <c r="AV4">
        <v>18.779800000000002</v>
      </c>
      <c r="AW4">
        <v>18.611999999999998</v>
      </c>
      <c r="AX4">
        <v>19.41</v>
      </c>
      <c r="AY4">
        <v>19.594000000000001</v>
      </c>
      <c r="AZ4">
        <v>19.558</v>
      </c>
      <c r="BA4">
        <v>19.294</v>
      </c>
      <c r="BB4">
        <v>19.207999999999998</v>
      </c>
      <c r="BC4">
        <v>19.503</v>
      </c>
      <c r="BD4">
        <v>19.661999999999999</v>
      </c>
      <c r="BE4">
        <v>19.498999999999999</v>
      </c>
      <c r="BF4">
        <v>19.75</v>
      </c>
      <c r="BG4">
        <v>19.815000000000001</v>
      </c>
      <c r="BH4">
        <v>20.274000000000001</v>
      </c>
      <c r="BI4">
        <v>20.637</v>
      </c>
      <c r="BJ4">
        <v>20.366</v>
      </c>
      <c r="BK4">
        <v>20.295000000000002</v>
      </c>
      <c r="BL4">
        <v>19.936</v>
      </c>
      <c r="BM4">
        <v>19.699000000000002</v>
      </c>
      <c r="BN4">
        <v>19.905000000000001</v>
      </c>
      <c r="BO4">
        <v>20.187999999999999</v>
      </c>
      <c r="BP4">
        <v>19.95</v>
      </c>
      <c r="BQ4">
        <v>19.457999999999998</v>
      </c>
      <c r="BR4">
        <v>19.04</v>
      </c>
    </row>
    <row r="5" spans="1:90" x14ac:dyDescent="0.25">
      <c r="A5" t="s">
        <v>86</v>
      </c>
      <c r="B5" s="2">
        <v>44251</v>
      </c>
      <c r="C5" s="2">
        <v>44342</v>
      </c>
      <c r="D5">
        <v>0.1071</v>
      </c>
      <c r="L5">
        <v>14.499000000000001</v>
      </c>
      <c r="M5">
        <v>13.307499999999999</v>
      </c>
      <c r="N5">
        <v>13.714499999999999</v>
      </c>
      <c r="O5">
        <v>13.841799999999999</v>
      </c>
      <c r="P5">
        <v>13.4063</v>
      </c>
      <c r="Q5">
        <v>12.8048</v>
      </c>
      <c r="R5">
        <v>12.3703</v>
      </c>
      <c r="S5">
        <v>12.461499999999999</v>
      </c>
      <c r="T5">
        <v>11.593299999999999</v>
      </c>
      <c r="U5">
        <v>12.520300000000001</v>
      </c>
      <c r="V5">
        <v>12.468299999999999</v>
      </c>
      <c r="W5">
        <v>12.993499999999999</v>
      </c>
      <c r="X5">
        <v>12.856</v>
      </c>
      <c r="Y5">
        <v>13.1913</v>
      </c>
      <c r="Z5">
        <v>13.2913</v>
      </c>
      <c r="AA5">
        <v>13.3413</v>
      </c>
      <c r="AB5">
        <v>12.7225</v>
      </c>
      <c r="AC5">
        <v>12.845800000000001</v>
      </c>
      <c r="AD5">
        <v>13.186299999999999</v>
      </c>
      <c r="AE5">
        <v>13.0708</v>
      </c>
      <c r="AF5">
        <v>12.643000000000001</v>
      </c>
      <c r="AG5">
        <v>12.535299999999999</v>
      </c>
      <c r="AH5">
        <v>12.8393</v>
      </c>
      <c r="AI5">
        <v>12.9482</v>
      </c>
      <c r="AJ5">
        <v>12.8718</v>
      </c>
      <c r="AK5">
        <v>13.3482</v>
      </c>
      <c r="AL5">
        <v>13.8118</v>
      </c>
      <c r="AM5">
        <v>13.987500000000001</v>
      </c>
      <c r="AN5">
        <v>13.861499999999999</v>
      </c>
      <c r="AO5">
        <v>14.1435</v>
      </c>
      <c r="AP5">
        <v>14.317</v>
      </c>
      <c r="AQ5">
        <v>14.4</v>
      </c>
      <c r="AR5">
        <v>15.209</v>
      </c>
      <c r="AS5">
        <v>15.679500000000001</v>
      </c>
      <c r="AT5">
        <v>15.276999999999999</v>
      </c>
      <c r="AU5">
        <v>16.1373</v>
      </c>
      <c r="AV5">
        <v>15.9125</v>
      </c>
      <c r="AW5">
        <v>15.361800000000001</v>
      </c>
      <c r="AX5">
        <v>15.1713</v>
      </c>
      <c r="AY5">
        <v>15.3605</v>
      </c>
      <c r="AZ5">
        <v>14.850300000000001</v>
      </c>
      <c r="BA5">
        <v>15.2653</v>
      </c>
      <c r="BB5">
        <v>15.478</v>
      </c>
      <c r="BC5">
        <v>15.3818</v>
      </c>
      <c r="BD5">
        <v>15.2768</v>
      </c>
      <c r="BE5">
        <v>15.3248</v>
      </c>
      <c r="BF5">
        <v>15.009499999999999</v>
      </c>
      <c r="BG5">
        <v>14.8368</v>
      </c>
      <c r="BH5">
        <v>14.3512</v>
      </c>
      <c r="BI5">
        <v>14.458500000000001</v>
      </c>
      <c r="BJ5">
        <v>14.523</v>
      </c>
      <c r="BK5">
        <v>14.8123</v>
      </c>
      <c r="BL5">
        <v>14.2658</v>
      </c>
      <c r="BM5">
        <v>14.3063</v>
      </c>
      <c r="BN5">
        <v>13.7585</v>
      </c>
      <c r="BO5">
        <v>13.6653</v>
      </c>
      <c r="BP5">
        <v>14.243</v>
      </c>
      <c r="BQ5">
        <v>14.1655</v>
      </c>
      <c r="BR5">
        <v>14.0158</v>
      </c>
      <c r="BS5">
        <v>14.065799999999999</v>
      </c>
      <c r="BT5">
        <v>14.612500000000001</v>
      </c>
      <c r="BU5">
        <v>14.9918</v>
      </c>
      <c r="BV5">
        <v>15.612</v>
      </c>
      <c r="BW5">
        <v>15.6477</v>
      </c>
      <c r="BX5">
        <v>15.7</v>
      </c>
    </row>
    <row r="6" spans="1:90" x14ac:dyDescent="0.25">
      <c r="A6" t="s">
        <v>86</v>
      </c>
      <c r="B6" s="2">
        <v>43783</v>
      </c>
      <c r="C6" s="2">
        <v>43874</v>
      </c>
      <c r="D6">
        <v>0.14099999999999999</v>
      </c>
      <c r="L6">
        <v>5.2447999999999997</v>
      </c>
      <c r="M6">
        <v>5.1048</v>
      </c>
      <c r="N6">
        <v>5.3070000000000004</v>
      </c>
      <c r="O6">
        <v>5.1997999999999998</v>
      </c>
      <c r="P6">
        <v>5.2794999999999996</v>
      </c>
      <c r="Q6">
        <v>5.2545000000000002</v>
      </c>
      <c r="R6">
        <v>5.2723000000000004</v>
      </c>
      <c r="S6">
        <v>5.5303000000000004</v>
      </c>
      <c r="T6">
        <v>5.4249999999999998</v>
      </c>
      <c r="U6">
        <v>5.4560000000000004</v>
      </c>
      <c r="V6">
        <v>5.4184999999999999</v>
      </c>
      <c r="W6">
        <v>5.2313000000000001</v>
      </c>
      <c r="X6">
        <v>5.1914999999999996</v>
      </c>
      <c r="Y6">
        <v>5.2355</v>
      </c>
      <c r="Z6">
        <v>5.2184999999999997</v>
      </c>
      <c r="AA6">
        <v>5.3042999999999996</v>
      </c>
      <c r="AB6">
        <v>5.3042999999999996</v>
      </c>
      <c r="AC6">
        <v>5.3494999999999999</v>
      </c>
      <c r="AD6">
        <v>5.4335000000000004</v>
      </c>
      <c r="AE6">
        <v>5.6017999999999999</v>
      </c>
      <c r="AF6">
        <v>5.5998000000000001</v>
      </c>
      <c r="AG6">
        <v>5.6288</v>
      </c>
      <c r="AH6">
        <v>5.7073</v>
      </c>
      <c r="AI6">
        <v>5.7378</v>
      </c>
      <c r="AJ6">
        <v>5.8864999999999998</v>
      </c>
      <c r="AK6">
        <v>5.9843000000000002</v>
      </c>
      <c r="AL6">
        <v>5.9705000000000004</v>
      </c>
      <c r="AM6">
        <v>5.9654999999999996</v>
      </c>
      <c r="AN6">
        <v>5.9798</v>
      </c>
      <c r="AO6">
        <v>5.9218000000000002</v>
      </c>
      <c r="AP6">
        <v>5.8079999999999998</v>
      </c>
      <c r="AQ6">
        <v>5.8825000000000003</v>
      </c>
      <c r="AR6">
        <v>5.9977999999999998</v>
      </c>
      <c r="AS6">
        <v>5.9017999999999997</v>
      </c>
      <c r="AT6">
        <v>5.9264999999999999</v>
      </c>
      <c r="AU6">
        <v>5.9983000000000004</v>
      </c>
      <c r="AV6">
        <v>6.0095000000000001</v>
      </c>
      <c r="AW6">
        <v>6.0754999999999999</v>
      </c>
      <c r="AX6">
        <v>6.1079999999999997</v>
      </c>
      <c r="AY6">
        <v>6.2995000000000001</v>
      </c>
      <c r="AZ6">
        <v>6.1820000000000004</v>
      </c>
      <c r="BA6">
        <v>6.1393000000000004</v>
      </c>
      <c r="BB6">
        <v>6.2233000000000001</v>
      </c>
      <c r="BC6">
        <v>6.2320000000000002</v>
      </c>
      <c r="BD6">
        <v>6.1985000000000001</v>
      </c>
      <c r="BE6">
        <v>6.2512999999999996</v>
      </c>
      <c r="BF6">
        <v>6.3215000000000003</v>
      </c>
      <c r="BG6">
        <v>6.2619999999999996</v>
      </c>
      <c r="BH6">
        <v>6.0049999999999999</v>
      </c>
      <c r="BI6">
        <v>6.1993</v>
      </c>
      <c r="BJ6">
        <v>6.1384999999999996</v>
      </c>
      <c r="BK6">
        <v>6.1452999999999998</v>
      </c>
      <c r="BL6">
        <v>5.9108000000000001</v>
      </c>
      <c r="BM6">
        <v>6.0083000000000002</v>
      </c>
      <c r="BN6">
        <v>6.1783000000000001</v>
      </c>
      <c r="BO6">
        <v>6.2690000000000001</v>
      </c>
      <c r="BP6">
        <v>6.3560999999999996</v>
      </c>
      <c r="BQ6">
        <v>6.2897999999999996</v>
      </c>
      <c r="BR6">
        <v>6.5743</v>
      </c>
      <c r="BS6">
        <v>6.6973000000000003</v>
      </c>
      <c r="BT6">
        <v>6.8135000000000003</v>
      </c>
      <c r="BU6">
        <v>6.7694999999999999</v>
      </c>
    </row>
    <row r="7" spans="1:90" x14ac:dyDescent="0.25">
      <c r="A7" t="s">
        <v>86</v>
      </c>
      <c r="B7" s="2">
        <v>43230</v>
      </c>
      <c r="C7" s="2">
        <v>43328</v>
      </c>
      <c r="D7">
        <v>0.25</v>
      </c>
      <c r="L7">
        <v>6.5031999999999996</v>
      </c>
      <c r="M7">
        <v>6.3632999999999997</v>
      </c>
      <c r="N7">
        <v>6.3840000000000003</v>
      </c>
      <c r="O7">
        <v>6.1390000000000002</v>
      </c>
      <c r="P7">
        <v>6.1502999999999997</v>
      </c>
      <c r="Q7">
        <v>6.1928000000000001</v>
      </c>
      <c r="R7">
        <v>6.1485000000000003</v>
      </c>
      <c r="S7">
        <v>6.1059999999999999</v>
      </c>
      <c r="T7">
        <v>6.0674999999999999</v>
      </c>
      <c r="U7">
        <v>6.1885000000000003</v>
      </c>
      <c r="V7">
        <v>6.1921999999999997</v>
      </c>
      <c r="W7">
        <v>6.2320000000000002</v>
      </c>
      <c r="X7">
        <v>6.2148000000000003</v>
      </c>
      <c r="Y7">
        <v>6.3247999999999998</v>
      </c>
      <c r="Z7">
        <v>6.3048000000000002</v>
      </c>
      <c r="AA7">
        <v>6.4405000000000001</v>
      </c>
      <c r="AB7">
        <v>6.6212999999999997</v>
      </c>
      <c r="AC7">
        <v>6.6268000000000002</v>
      </c>
      <c r="AD7">
        <v>6.6287000000000003</v>
      </c>
      <c r="AE7">
        <v>6.5724999999999998</v>
      </c>
      <c r="AF7">
        <v>6.5570000000000004</v>
      </c>
      <c r="AG7">
        <v>6.5155000000000003</v>
      </c>
      <c r="AH7">
        <v>6.5644999999999998</v>
      </c>
      <c r="AI7">
        <v>6.56</v>
      </c>
      <c r="AJ7">
        <v>6.6727999999999996</v>
      </c>
      <c r="AK7">
        <v>6.6315</v>
      </c>
      <c r="AL7">
        <v>6.6272000000000002</v>
      </c>
      <c r="AM7">
        <v>6.5042999999999997</v>
      </c>
      <c r="AN7">
        <v>6.5578000000000003</v>
      </c>
      <c r="AO7">
        <v>6.4278000000000004</v>
      </c>
      <c r="AP7">
        <v>6.2737999999999996</v>
      </c>
      <c r="AQ7">
        <v>5.9779999999999998</v>
      </c>
      <c r="AR7">
        <v>6.0498000000000003</v>
      </c>
      <c r="AS7">
        <v>5.8929999999999998</v>
      </c>
      <c r="AT7">
        <v>6.0214999999999996</v>
      </c>
      <c r="AU7">
        <v>5.9225000000000003</v>
      </c>
      <c r="AV7">
        <v>6.056</v>
      </c>
      <c r="AW7">
        <v>5.9210000000000003</v>
      </c>
      <c r="AX7">
        <v>6.0682999999999998</v>
      </c>
      <c r="AY7">
        <v>6.1833</v>
      </c>
      <c r="AZ7">
        <v>6.2313000000000001</v>
      </c>
      <c r="BA7">
        <v>6.3312999999999997</v>
      </c>
      <c r="BB7">
        <v>6.1882999999999999</v>
      </c>
      <c r="BC7">
        <v>6.2807000000000004</v>
      </c>
      <c r="BD7">
        <v>6.2329999999999997</v>
      </c>
      <c r="BE7">
        <v>6.2050000000000001</v>
      </c>
      <c r="BF7">
        <v>6.3422999999999998</v>
      </c>
      <c r="BG7">
        <v>6.2925000000000004</v>
      </c>
      <c r="BH7">
        <v>6.3007999999999997</v>
      </c>
      <c r="BI7">
        <v>6.2723000000000004</v>
      </c>
      <c r="BJ7">
        <v>6.2352999999999996</v>
      </c>
      <c r="BK7">
        <v>6.2178000000000004</v>
      </c>
      <c r="BL7">
        <v>6.2968000000000002</v>
      </c>
      <c r="BM7">
        <v>6.3710000000000004</v>
      </c>
      <c r="BN7">
        <v>6.3005000000000004</v>
      </c>
      <c r="BO7">
        <v>6.1032999999999999</v>
      </c>
      <c r="BP7">
        <v>6.1215000000000002</v>
      </c>
      <c r="BQ7">
        <v>6.1616999999999997</v>
      </c>
      <c r="BR7">
        <v>6.2655000000000003</v>
      </c>
      <c r="BS7">
        <v>6.3025000000000002</v>
      </c>
      <c r="BT7">
        <v>6.3507999999999996</v>
      </c>
      <c r="BU7">
        <v>6.4238</v>
      </c>
      <c r="BV7">
        <v>6.4604999999999997</v>
      </c>
      <c r="BW7">
        <v>6.4115000000000002</v>
      </c>
      <c r="BX7">
        <v>6.3697999999999997</v>
      </c>
      <c r="BY7">
        <v>6.4029999999999996</v>
      </c>
      <c r="BZ7">
        <v>6.5358000000000001</v>
      </c>
      <c r="CA7">
        <v>6.4770000000000003</v>
      </c>
      <c r="CB7">
        <v>6.4359999999999999</v>
      </c>
    </row>
    <row r="8" spans="1:90" x14ac:dyDescent="0.25">
      <c r="A8" t="s">
        <v>86</v>
      </c>
      <c r="B8" s="2">
        <v>42957</v>
      </c>
      <c r="C8" s="2">
        <v>43048</v>
      </c>
      <c r="D8">
        <v>0.26250000000000001</v>
      </c>
      <c r="L8">
        <v>4.1185</v>
      </c>
      <c r="M8">
        <v>3.899</v>
      </c>
      <c r="N8">
        <v>4.21</v>
      </c>
      <c r="O8">
        <v>4.1745000000000001</v>
      </c>
      <c r="P8">
        <v>4.1288</v>
      </c>
      <c r="Q8">
        <v>4.0366999999999997</v>
      </c>
      <c r="R8">
        <v>4.0374999999999996</v>
      </c>
      <c r="S8">
        <v>3.9788000000000001</v>
      </c>
      <c r="T8">
        <v>4.0637999999999996</v>
      </c>
      <c r="U8">
        <v>4.1449999999999996</v>
      </c>
      <c r="V8">
        <v>4.1296999999999997</v>
      </c>
      <c r="W8">
        <v>4.0952999999999999</v>
      </c>
      <c r="X8">
        <v>4.1242999999999999</v>
      </c>
      <c r="Y8">
        <v>4.1174999999999997</v>
      </c>
      <c r="Z8">
        <v>4.1420000000000003</v>
      </c>
      <c r="AA8">
        <v>4.2359999999999998</v>
      </c>
      <c r="AB8">
        <v>4.2614999999999998</v>
      </c>
      <c r="AC8">
        <v>4.1478000000000002</v>
      </c>
      <c r="AD8">
        <v>4.1452999999999998</v>
      </c>
      <c r="AE8">
        <v>4.1645000000000003</v>
      </c>
      <c r="AF8">
        <v>4.0922999999999998</v>
      </c>
      <c r="AG8">
        <v>4.2249999999999996</v>
      </c>
      <c r="AH8">
        <v>4.2403000000000004</v>
      </c>
      <c r="AI8">
        <v>4.2592999999999996</v>
      </c>
      <c r="AJ8">
        <v>4.2350000000000003</v>
      </c>
      <c r="AK8">
        <v>4.5027999999999997</v>
      </c>
      <c r="AL8">
        <v>4.6887999999999996</v>
      </c>
      <c r="AM8">
        <v>4.6837999999999997</v>
      </c>
      <c r="AN8">
        <v>4.6459999999999999</v>
      </c>
      <c r="AO8">
        <v>4.5190000000000001</v>
      </c>
      <c r="AP8">
        <v>4.4749999999999996</v>
      </c>
      <c r="AQ8">
        <v>4.2750000000000004</v>
      </c>
      <c r="AR8">
        <v>4.2990000000000004</v>
      </c>
      <c r="AS8">
        <v>4.3933</v>
      </c>
      <c r="AT8">
        <v>4.3920000000000003</v>
      </c>
      <c r="AU8">
        <v>4.4692999999999996</v>
      </c>
      <c r="AV8">
        <v>4.4749999999999996</v>
      </c>
      <c r="AW8">
        <v>4.4843000000000002</v>
      </c>
      <c r="AX8">
        <v>4.5217999999999998</v>
      </c>
      <c r="AY8">
        <v>4.5193000000000003</v>
      </c>
      <c r="AZ8">
        <v>4.5324999999999998</v>
      </c>
      <c r="BA8">
        <v>4.6346999999999996</v>
      </c>
      <c r="BB8">
        <v>4.7233000000000001</v>
      </c>
      <c r="BC8">
        <v>4.7735000000000003</v>
      </c>
      <c r="BD8">
        <v>4.7758000000000003</v>
      </c>
      <c r="BE8">
        <v>4.8647999999999998</v>
      </c>
      <c r="BF8">
        <v>4.9482999999999997</v>
      </c>
      <c r="BG8">
        <v>4.9438000000000004</v>
      </c>
      <c r="BH8">
        <v>4.9394999999999998</v>
      </c>
      <c r="BI8">
        <v>4.9450000000000003</v>
      </c>
      <c r="BJ8">
        <v>4.9225000000000003</v>
      </c>
      <c r="BK8">
        <v>4.9154999999999998</v>
      </c>
      <c r="BL8">
        <v>4.9669999999999996</v>
      </c>
      <c r="BM8">
        <v>4.8414999999999999</v>
      </c>
      <c r="BN8">
        <v>4.8922999999999996</v>
      </c>
      <c r="BO8">
        <v>5.0465</v>
      </c>
      <c r="BP8">
        <v>5.0960000000000001</v>
      </c>
      <c r="BQ8">
        <v>5.1703000000000001</v>
      </c>
      <c r="BR8">
        <v>5.18</v>
      </c>
      <c r="BS8">
        <v>5.1485000000000003</v>
      </c>
      <c r="BT8">
        <v>5.2172999999999998</v>
      </c>
      <c r="BU8">
        <v>5.2408000000000001</v>
      </c>
      <c r="BV8">
        <v>5.3007999999999997</v>
      </c>
      <c r="BW8">
        <v>5.2290000000000001</v>
      </c>
      <c r="BX8">
        <v>5.133</v>
      </c>
    </row>
    <row r="9" spans="1:90" x14ac:dyDescent="0.25">
      <c r="A9" t="s">
        <v>86</v>
      </c>
      <c r="B9" s="2">
        <v>42775</v>
      </c>
      <c r="C9" s="2">
        <v>42864</v>
      </c>
      <c r="D9">
        <v>0.13</v>
      </c>
      <c r="L9">
        <v>2.9095</v>
      </c>
      <c r="M9">
        <v>2.8405</v>
      </c>
      <c r="N9">
        <v>2.7094999999999998</v>
      </c>
      <c r="O9">
        <v>2.7195</v>
      </c>
      <c r="P9">
        <v>2.7250000000000001</v>
      </c>
      <c r="Q9">
        <v>2.6812999999999998</v>
      </c>
      <c r="R9">
        <v>2.6808000000000001</v>
      </c>
      <c r="S9">
        <v>2.7768000000000002</v>
      </c>
      <c r="T9">
        <v>2.7690000000000001</v>
      </c>
      <c r="U9">
        <v>2.5123000000000002</v>
      </c>
      <c r="V9">
        <v>2.5365000000000002</v>
      </c>
      <c r="W9">
        <v>2.6101999999999999</v>
      </c>
      <c r="X9">
        <v>2.5369999999999999</v>
      </c>
      <c r="Y9">
        <v>2.5697999999999999</v>
      </c>
      <c r="Z9">
        <v>2.4750000000000001</v>
      </c>
      <c r="AA9">
        <v>2.4607999999999999</v>
      </c>
      <c r="AB9">
        <v>2.4418000000000002</v>
      </c>
      <c r="AC9">
        <v>2.4685000000000001</v>
      </c>
      <c r="AD9">
        <v>2.464</v>
      </c>
      <c r="AE9">
        <v>2.4634999999999998</v>
      </c>
      <c r="AF9">
        <v>2.4780000000000002</v>
      </c>
      <c r="AG9">
        <v>2.5461999999999998</v>
      </c>
      <c r="AH9">
        <v>2.5445000000000002</v>
      </c>
      <c r="AI9">
        <v>2.5636999999999999</v>
      </c>
      <c r="AJ9">
        <v>2.5952999999999999</v>
      </c>
      <c r="AK9">
        <v>2.6518000000000002</v>
      </c>
      <c r="AL9">
        <v>2.7363</v>
      </c>
      <c r="AM9">
        <v>2.6478000000000002</v>
      </c>
      <c r="AN9">
        <v>2.7017000000000002</v>
      </c>
      <c r="AO9">
        <v>2.6772999999999998</v>
      </c>
      <c r="AP9">
        <v>2.6867999999999999</v>
      </c>
      <c r="AQ9">
        <v>2.7063000000000001</v>
      </c>
      <c r="AR9">
        <v>2.6922999999999999</v>
      </c>
      <c r="AS9">
        <v>2.6835</v>
      </c>
      <c r="AT9">
        <v>2.7349999999999999</v>
      </c>
      <c r="AU9">
        <v>2.7233000000000001</v>
      </c>
      <c r="AV9">
        <v>2.7094999999999998</v>
      </c>
      <c r="AW9">
        <v>2.5194999999999999</v>
      </c>
      <c r="AX9">
        <v>2.5007999999999999</v>
      </c>
      <c r="AY9">
        <v>2.5190000000000001</v>
      </c>
      <c r="AZ9">
        <v>2.5083000000000002</v>
      </c>
      <c r="BA9">
        <v>2.4441999999999999</v>
      </c>
      <c r="BB9">
        <v>2.4529999999999998</v>
      </c>
      <c r="BC9">
        <v>2.4327999999999999</v>
      </c>
      <c r="BD9">
        <v>2.3873000000000002</v>
      </c>
      <c r="BE9">
        <v>2.4807999999999999</v>
      </c>
      <c r="BF9">
        <v>2.4823</v>
      </c>
      <c r="BG9">
        <v>2.492</v>
      </c>
      <c r="BH9">
        <v>2.5314999999999999</v>
      </c>
      <c r="BI9">
        <v>2.5419999999999998</v>
      </c>
      <c r="BJ9">
        <v>2.5737999999999999</v>
      </c>
      <c r="BK9">
        <v>2.6185</v>
      </c>
      <c r="BL9">
        <v>2.6004999999999998</v>
      </c>
      <c r="BM9">
        <v>2.641</v>
      </c>
      <c r="BN9">
        <v>2.6074999999999999</v>
      </c>
      <c r="BO9">
        <v>2.6659999999999999</v>
      </c>
      <c r="BP9">
        <v>2.5870000000000002</v>
      </c>
      <c r="BQ9">
        <v>2.6063000000000001</v>
      </c>
      <c r="BR9">
        <v>2.5962999999999998</v>
      </c>
      <c r="BS9">
        <v>2.5964999999999998</v>
      </c>
      <c r="BT9">
        <v>2.5691999999999999</v>
      </c>
      <c r="BU9">
        <v>2.5735000000000001</v>
      </c>
    </row>
    <row r="10" spans="1:90" x14ac:dyDescent="0.25">
      <c r="A10" t="s">
        <v>87</v>
      </c>
      <c r="B10" s="2">
        <v>44398</v>
      </c>
      <c r="C10" s="2">
        <v>44495</v>
      </c>
      <c r="D10">
        <v>0.15959999999999999</v>
      </c>
      <c r="L10">
        <v>194.24</v>
      </c>
      <c r="M10">
        <v>183.91</v>
      </c>
      <c r="N10">
        <v>186.85</v>
      </c>
      <c r="O10">
        <v>188.26</v>
      </c>
      <c r="P10">
        <v>185.13</v>
      </c>
      <c r="Q10">
        <v>186.85</v>
      </c>
      <c r="R10">
        <v>189.83</v>
      </c>
      <c r="S10">
        <v>190.62</v>
      </c>
      <c r="T10">
        <v>190.72</v>
      </c>
      <c r="U10">
        <v>189.34</v>
      </c>
      <c r="V10">
        <v>192.38</v>
      </c>
      <c r="W10">
        <v>193.16</v>
      </c>
      <c r="X10">
        <v>192.96</v>
      </c>
      <c r="Y10">
        <v>190.45</v>
      </c>
      <c r="Z10">
        <v>189.65</v>
      </c>
      <c r="AA10">
        <v>189.5</v>
      </c>
      <c r="AB10">
        <v>187.87</v>
      </c>
      <c r="AC10">
        <v>188.7</v>
      </c>
      <c r="AD10">
        <v>189.85</v>
      </c>
      <c r="AE10">
        <v>186.32</v>
      </c>
      <c r="AF10">
        <v>183.8</v>
      </c>
      <c r="AG10">
        <v>185.04</v>
      </c>
      <c r="AH10">
        <v>184.97</v>
      </c>
      <c r="AI10">
        <v>187.85</v>
      </c>
      <c r="AJ10">
        <v>187.82</v>
      </c>
      <c r="AK10">
        <v>188.09</v>
      </c>
      <c r="AL10">
        <v>187.97</v>
      </c>
      <c r="AM10">
        <v>190.52</v>
      </c>
      <c r="AN10">
        <v>191.43</v>
      </c>
      <c r="AO10">
        <v>190.91</v>
      </c>
      <c r="AP10">
        <v>188.35</v>
      </c>
      <c r="AQ10">
        <v>189.41</v>
      </c>
      <c r="AR10">
        <v>189.88</v>
      </c>
      <c r="AS10">
        <v>189.46</v>
      </c>
      <c r="AT10">
        <v>188.8</v>
      </c>
      <c r="AU10">
        <v>188.47</v>
      </c>
      <c r="AV10">
        <v>190.65</v>
      </c>
      <c r="AW10">
        <v>193.98</v>
      </c>
      <c r="AX10">
        <v>195.11</v>
      </c>
      <c r="AY10">
        <v>197.5</v>
      </c>
      <c r="AZ10">
        <v>196.82</v>
      </c>
      <c r="BA10">
        <v>196.25</v>
      </c>
      <c r="BB10">
        <v>192.59</v>
      </c>
      <c r="BC10">
        <v>192.96</v>
      </c>
      <c r="BD10">
        <v>195.92</v>
      </c>
      <c r="BE10">
        <v>198.67</v>
      </c>
      <c r="BF10">
        <v>200.65</v>
      </c>
      <c r="BG10">
        <v>200.33</v>
      </c>
      <c r="BH10">
        <v>194.89</v>
      </c>
      <c r="BI10">
        <v>193.07</v>
      </c>
      <c r="BJ10">
        <v>192.21</v>
      </c>
      <c r="BK10">
        <v>193.79</v>
      </c>
      <c r="BL10">
        <v>190.4</v>
      </c>
      <c r="BM10">
        <v>193.88</v>
      </c>
      <c r="BN10">
        <v>194.39</v>
      </c>
      <c r="BO10">
        <v>195.31</v>
      </c>
      <c r="BP10">
        <v>195.24</v>
      </c>
      <c r="BQ10">
        <v>193.37</v>
      </c>
      <c r="BR10">
        <v>188.48</v>
      </c>
      <c r="BS10">
        <v>187.1</v>
      </c>
      <c r="BT10">
        <v>192.49</v>
      </c>
      <c r="BU10">
        <v>194.45</v>
      </c>
      <c r="BV10">
        <v>194.91</v>
      </c>
      <c r="BW10">
        <v>198.23</v>
      </c>
      <c r="BX10">
        <v>199.38</v>
      </c>
      <c r="BY10">
        <v>201.29</v>
      </c>
      <c r="BZ10">
        <v>199.07</v>
      </c>
      <c r="CA10">
        <v>200.2</v>
      </c>
      <c r="CB10">
        <v>196.98</v>
      </c>
    </row>
    <row r="11" spans="1:90" x14ac:dyDescent="0.25">
      <c r="A11" t="s">
        <v>87</v>
      </c>
      <c r="B11" s="2">
        <v>44313</v>
      </c>
      <c r="C11" s="2">
        <v>44398</v>
      </c>
      <c r="D11">
        <v>0.12870000000000001</v>
      </c>
      <c r="L11">
        <v>190.21</v>
      </c>
      <c r="M11">
        <v>181.82</v>
      </c>
      <c r="N11">
        <v>185.82</v>
      </c>
      <c r="O11">
        <v>180.51</v>
      </c>
      <c r="P11">
        <v>178.79499999999999</v>
      </c>
      <c r="Q11">
        <v>179.03</v>
      </c>
      <c r="R11">
        <v>181.65</v>
      </c>
      <c r="S11">
        <v>184.27</v>
      </c>
      <c r="T11">
        <v>187.76</v>
      </c>
      <c r="U11">
        <v>182.05</v>
      </c>
      <c r="V11">
        <v>183.2</v>
      </c>
      <c r="W11">
        <v>176.6</v>
      </c>
      <c r="X11">
        <v>178.99</v>
      </c>
      <c r="Y11">
        <v>183.27</v>
      </c>
      <c r="Z11">
        <v>180.83</v>
      </c>
      <c r="AA11">
        <v>178.87</v>
      </c>
      <c r="AB11">
        <v>181.72</v>
      </c>
      <c r="AC11">
        <v>185.3</v>
      </c>
      <c r="AD11">
        <v>185.01</v>
      </c>
      <c r="AE11">
        <v>188.69</v>
      </c>
      <c r="AF11">
        <v>188.7</v>
      </c>
      <c r="AG11">
        <v>188.36</v>
      </c>
      <c r="AH11">
        <v>189.13</v>
      </c>
      <c r="AI11">
        <v>189.82</v>
      </c>
      <c r="AJ11">
        <v>189</v>
      </c>
      <c r="AK11">
        <v>190.75</v>
      </c>
      <c r="AL11">
        <v>186</v>
      </c>
      <c r="AM11">
        <v>190.07</v>
      </c>
      <c r="AN11">
        <v>188.55</v>
      </c>
      <c r="AO11">
        <v>186.93</v>
      </c>
      <c r="AP11">
        <v>186.45</v>
      </c>
      <c r="AQ11">
        <v>188</v>
      </c>
      <c r="AR11">
        <v>188.67</v>
      </c>
      <c r="AS11">
        <v>190.26</v>
      </c>
      <c r="AT11">
        <v>188.61</v>
      </c>
      <c r="AU11">
        <v>187.73</v>
      </c>
      <c r="AV11">
        <v>187.65</v>
      </c>
      <c r="AW11">
        <v>183.07</v>
      </c>
      <c r="AX11">
        <v>186.11</v>
      </c>
      <c r="AY11">
        <v>187.04</v>
      </c>
      <c r="AZ11">
        <v>186.1</v>
      </c>
      <c r="BA11">
        <v>188.61</v>
      </c>
      <c r="BB11">
        <v>188.17</v>
      </c>
      <c r="BC11">
        <v>191.53</v>
      </c>
      <c r="BD11">
        <v>192.88</v>
      </c>
      <c r="BE11">
        <v>192.3</v>
      </c>
      <c r="BF11">
        <v>190.84</v>
      </c>
      <c r="BG11">
        <v>192.21</v>
      </c>
      <c r="BH11">
        <v>191.2</v>
      </c>
      <c r="BI11">
        <v>189.78</v>
      </c>
      <c r="BJ11">
        <v>188.24</v>
      </c>
      <c r="BK11">
        <v>190.27</v>
      </c>
      <c r="BL11">
        <v>191.92</v>
      </c>
      <c r="BM11">
        <v>191.2</v>
      </c>
      <c r="BN11">
        <v>191.28</v>
      </c>
      <c r="BO11">
        <v>188.26</v>
      </c>
      <c r="BP11">
        <v>186.12</v>
      </c>
      <c r="BQ11">
        <v>186.24</v>
      </c>
      <c r="BR11">
        <v>187.77</v>
      </c>
      <c r="BS11">
        <v>194.24</v>
      </c>
    </row>
    <row r="12" spans="1:90" x14ac:dyDescent="0.25">
      <c r="A12" t="s">
        <v>87</v>
      </c>
      <c r="B12" s="2">
        <v>44222</v>
      </c>
      <c r="C12" s="2">
        <v>44313</v>
      </c>
      <c r="D12">
        <v>0.1512</v>
      </c>
      <c r="L12">
        <v>171.47</v>
      </c>
      <c r="M12">
        <v>162.93</v>
      </c>
      <c r="N12">
        <v>169.23</v>
      </c>
      <c r="O12">
        <v>165.69</v>
      </c>
      <c r="P12">
        <v>172.46</v>
      </c>
      <c r="Q12">
        <v>174.75</v>
      </c>
      <c r="R12">
        <v>168.58</v>
      </c>
      <c r="S12">
        <v>172</v>
      </c>
      <c r="T12">
        <v>169.93</v>
      </c>
      <c r="U12">
        <v>175.12</v>
      </c>
      <c r="V12">
        <v>173.69</v>
      </c>
      <c r="W12">
        <v>174.36</v>
      </c>
      <c r="X12">
        <v>179.22</v>
      </c>
      <c r="Y12">
        <v>179.64</v>
      </c>
      <c r="Z12">
        <v>180.76</v>
      </c>
      <c r="AA12">
        <v>178.53</v>
      </c>
      <c r="AB12">
        <v>176.51</v>
      </c>
      <c r="AC12">
        <v>178.35</v>
      </c>
      <c r="AD12">
        <v>173.09</v>
      </c>
      <c r="AE12">
        <v>172.85</v>
      </c>
      <c r="AF12">
        <v>179.39</v>
      </c>
      <c r="AG12">
        <v>170.53</v>
      </c>
      <c r="AH12">
        <v>172.27</v>
      </c>
      <c r="AI12">
        <v>177.67</v>
      </c>
      <c r="AJ12">
        <v>174.89</v>
      </c>
      <c r="AK12">
        <v>170.59</v>
      </c>
      <c r="AL12">
        <v>163.25</v>
      </c>
      <c r="AM12">
        <v>167.94</v>
      </c>
      <c r="AN12">
        <v>162.11000000000001</v>
      </c>
      <c r="AO12">
        <v>170.36</v>
      </c>
      <c r="AP12">
        <v>169.42</v>
      </c>
      <c r="AQ12">
        <v>174.95</v>
      </c>
      <c r="AR12">
        <v>173.57</v>
      </c>
      <c r="AS12">
        <v>174.91</v>
      </c>
      <c r="AT12">
        <v>177.14</v>
      </c>
      <c r="AU12">
        <v>179.35</v>
      </c>
      <c r="AV12">
        <v>174.36</v>
      </c>
      <c r="AW12">
        <v>175.98</v>
      </c>
      <c r="AX12">
        <v>180.1</v>
      </c>
      <c r="AY12">
        <v>178.78</v>
      </c>
      <c r="AZ12">
        <v>178.9</v>
      </c>
      <c r="BA12">
        <v>178.49</v>
      </c>
      <c r="BB12">
        <v>188.2</v>
      </c>
      <c r="BC12">
        <v>186.18</v>
      </c>
      <c r="BD12">
        <v>185.94</v>
      </c>
      <c r="BE12">
        <v>188.99</v>
      </c>
      <c r="BF12">
        <v>192.06</v>
      </c>
      <c r="BG12">
        <v>196.93</v>
      </c>
      <c r="BH12">
        <v>194.59</v>
      </c>
      <c r="BI12">
        <v>193.09</v>
      </c>
      <c r="BJ12">
        <v>195.2</v>
      </c>
      <c r="BK12">
        <v>195.43</v>
      </c>
      <c r="BL12">
        <v>192.43</v>
      </c>
      <c r="BM12">
        <v>191.24</v>
      </c>
      <c r="BN12">
        <v>190.33</v>
      </c>
      <c r="BO12">
        <v>193.17</v>
      </c>
      <c r="BP12">
        <v>191.93</v>
      </c>
      <c r="BQ12">
        <v>187.06</v>
      </c>
      <c r="BR12">
        <v>185.27</v>
      </c>
      <c r="BS12">
        <v>188.9</v>
      </c>
      <c r="BT12">
        <v>185.8</v>
      </c>
      <c r="BU12">
        <v>188.82</v>
      </c>
      <c r="BV12">
        <v>191.36</v>
      </c>
      <c r="BW12">
        <v>190.21</v>
      </c>
    </row>
    <row r="13" spans="1:90" x14ac:dyDescent="0.25">
      <c r="A13" t="s">
        <v>87</v>
      </c>
      <c r="B13" s="2">
        <v>44124</v>
      </c>
      <c r="C13" s="2">
        <v>44222</v>
      </c>
      <c r="D13">
        <v>0.18049999999999999</v>
      </c>
      <c r="L13">
        <v>150.83000000000001</v>
      </c>
      <c r="M13">
        <v>146.13</v>
      </c>
      <c r="N13">
        <v>148.22</v>
      </c>
      <c r="O13">
        <v>149.96</v>
      </c>
      <c r="P13">
        <v>145.94999999999999</v>
      </c>
      <c r="Q13">
        <v>147.12</v>
      </c>
      <c r="R13">
        <v>143</v>
      </c>
      <c r="S13">
        <v>146.19</v>
      </c>
      <c r="T13">
        <v>144.59</v>
      </c>
      <c r="U13">
        <v>145.6</v>
      </c>
      <c r="V13">
        <v>147.30000000000001</v>
      </c>
      <c r="W13">
        <v>152.03</v>
      </c>
      <c r="X13">
        <v>155.56</v>
      </c>
      <c r="Y13">
        <v>157.74</v>
      </c>
      <c r="Z13">
        <v>156.22</v>
      </c>
      <c r="AA13">
        <v>151.49</v>
      </c>
      <c r="AB13">
        <v>155.69999999999999</v>
      </c>
      <c r="AC13">
        <v>154.5</v>
      </c>
      <c r="AD13">
        <v>156.65</v>
      </c>
      <c r="AE13">
        <v>158.31</v>
      </c>
      <c r="AF13">
        <v>155.5</v>
      </c>
      <c r="AG13">
        <v>153.55000000000001</v>
      </c>
      <c r="AH13">
        <v>157.27000000000001</v>
      </c>
      <c r="AI13">
        <v>156.82</v>
      </c>
      <c r="AJ13">
        <v>157.41999999999999</v>
      </c>
      <c r="AK13">
        <v>159.35</v>
      </c>
      <c r="AL13">
        <v>157.6</v>
      </c>
      <c r="AM13">
        <v>158.99</v>
      </c>
      <c r="AN13">
        <v>161.25</v>
      </c>
      <c r="AO13">
        <v>163.49</v>
      </c>
      <c r="AP13">
        <v>162.72</v>
      </c>
      <c r="AQ13">
        <v>161.97999999999999</v>
      </c>
      <c r="AR13">
        <v>166.52</v>
      </c>
      <c r="AS13">
        <v>166.29</v>
      </c>
      <c r="AT13">
        <v>166.68</v>
      </c>
      <c r="AU13">
        <v>162.76</v>
      </c>
      <c r="AV13">
        <v>162</v>
      </c>
      <c r="AW13">
        <v>160.61000000000001</v>
      </c>
      <c r="AX13">
        <v>160.12</v>
      </c>
      <c r="AY13">
        <v>162.38</v>
      </c>
      <c r="AZ13">
        <v>162.12</v>
      </c>
      <c r="BA13">
        <v>162.69</v>
      </c>
      <c r="BB13">
        <v>164.07</v>
      </c>
      <c r="BC13">
        <v>162.43</v>
      </c>
      <c r="BD13">
        <v>162.52000000000001</v>
      </c>
      <c r="BE13">
        <v>160.97999999999999</v>
      </c>
      <c r="BF13">
        <v>161.63999999999999</v>
      </c>
      <c r="BG13">
        <v>161.47</v>
      </c>
      <c r="BH13">
        <v>161.18</v>
      </c>
      <c r="BI13">
        <v>162.69999999999999</v>
      </c>
      <c r="BJ13">
        <v>164.13</v>
      </c>
      <c r="BK13">
        <v>162.22</v>
      </c>
      <c r="BL13">
        <v>163.41</v>
      </c>
      <c r="BM13">
        <v>164.22</v>
      </c>
      <c r="BN13">
        <v>167.94</v>
      </c>
      <c r="BO13">
        <v>171.16</v>
      </c>
      <c r="BP13">
        <v>171.31</v>
      </c>
      <c r="BQ13">
        <v>172.3</v>
      </c>
      <c r="BR13">
        <v>171.41</v>
      </c>
      <c r="BS13">
        <v>171.71</v>
      </c>
      <c r="BT13">
        <v>169.19</v>
      </c>
      <c r="BU13">
        <v>174.19</v>
      </c>
      <c r="BV13">
        <v>173.33</v>
      </c>
      <c r="BW13">
        <v>175.1</v>
      </c>
      <c r="BX13">
        <v>172.81</v>
      </c>
      <c r="BY13">
        <v>172.92</v>
      </c>
      <c r="BZ13">
        <v>171.47</v>
      </c>
    </row>
    <row r="14" spans="1:90" x14ac:dyDescent="0.25">
      <c r="A14" t="s">
        <v>87</v>
      </c>
      <c r="B14" s="2">
        <v>44033</v>
      </c>
      <c r="C14" s="2">
        <v>44124</v>
      </c>
      <c r="D14">
        <v>0.43890000000000001</v>
      </c>
      <c r="L14">
        <v>135.47999999999999</v>
      </c>
      <c r="M14">
        <v>132.53</v>
      </c>
      <c r="N14">
        <v>129.04</v>
      </c>
      <c r="O14">
        <v>129.63</v>
      </c>
      <c r="P14">
        <v>132.12</v>
      </c>
      <c r="Q14">
        <v>130.13</v>
      </c>
      <c r="R14">
        <v>131.63999999999999</v>
      </c>
      <c r="S14">
        <v>128.88999999999999</v>
      </c>
      <c r="T14">
        <v>127.55</v>
      </c>
      <c r="U14">
        <v>129.32</v>
      </c>
      <c r="V14">
        <v>132.22999999999999</v>
      </c>
      <c r="W14">
        <v>132.69999999999999</v>
      </c>
      <c r="X14">
        <v>133.74</v>
      </c>
      <c r="Y14">
        <v>133.56</v>
      </c>
      <c r="Z14">
        <v>135.41</v>
      </c>
      <c r="AA14">
        <v>136.04</v>
      </c>
      <c r="AB14">
        <v>138.63999999999999</v>
      </c>
      <c r="AC14">
        <v>137.15</v>
      </c>
      <c r="AD14">
        <v>137.35</v>
      </c>
      <c r="AE14">
        <v>138.28</v>
      </c>
      <c r="AF14">
        <v>139.31</v>
      </c>
      <c r="AG14">
        <v>138.47999999999999</v>
      </c>
      <c r="AH14">
        <v>138.57</v>
      </c>
      <c r="AI14">
        <v>140.33000000000001</v>
      </c>
      <c r="AJ14">
        <v>141.02000000000001</v>
      </c>
      <c r="AK14">
        <v>141.66</v>
      </c>
      <c r="AL14">
        <v>142.44999999999999</v>
      </c>
      <c r="AM14">
        <v>141.49</v>
      </c>
      <c r="AN14">
        <v>143.49</v>
      </c>
      <c r="AO14">
        <v>142.15</v>
      </c>
      <c r="AP14">
        <v>144.96</v>
      </c>
      <c r="AQ14">
        <v>147.63999999999999</v>
      </c>
      <c r="AR14">
        <v>141.66999999999999</v>
      </c>
      <c r="AS14">
        <v>140.47</v>
      </c>
      <c r="AT14">
        <v>136.04</v>
      </c>
      <c r="AU14">
        <v>139.68</v>
      </c>
      <c r="AV14">
        <v>137.19</v>
      </c>
      <c r="AW14">
        <v>136.37</v>
      </c>
      <c r="AX14">
        <v>138.53</v>
      </c>
      <c r="AY14">
        <v>140.63999999999999</v>
      </c>
      <c r="AZ14">
        <v>139.68</v>
      </c>
      <c r="BA14">
        <v>140.4</v>
      </c>
      <c r="BB14">
        <v>138.66</v>
      </c>
      <c r="BC14">
        <v>136.97999999999999</v>
      </c>
      <c r="BD14">
        <v>138.65</v>
      </c>
      <c r="BE14">
        <v>135.16</v>
      </c>
      <c r="BF14">
        <v>136.69</v>
      </c>
      <c r="BG14">
        <v>138.32</v>
      </c>
      <c r="BH14">
        <v>141.94</v>
      </c>
      <c r="BI14">
        <v>141.5</v>
      </c>
      <c r="BJ14">
        <v>142.79</v>
      </c>
      <c r="BK14">
        <v>144.91</v>
      </c>
      <c r="BL14">
        <v>141.09</v>
      </c>
      <c r="BM14">
        <v>144.08000000000001</v>
      </c>
      <c r="BN14">
        <v>143.85</v>
      </c>
      <c r="BO14">
        <v>146.75</v>
      </c>
      <c r="BP14">
        <v>148.06</v>
      </c>
      <c r="BQ14">
        <v>150.91</v>
      </c>
      <c r="BR14">
        <v>154.9</v>
      </c>
      <c r="BS14">
        <v>154.49</v>
      </c>
      <c r="BT14">
        <v>152.77000000000001</v>
      </c>
      <c r="BU14">
        <v>152.55000000000001</v>
      </c>
      <c r="BV14">
        <v>153.12</v>
      </c>
      <c r="BW14">
        <v>150.76</v>
      </c>
      <c r="BX14">
        <v>150.83000000000001</v>
      </c>
    </row>
    <row r="15" spans="1:90" x14ac:dyDescent="0.25">
      <c r="A15" t="s">
        <v>88</v>
      </c>
      <c r="B15" s="2">
        <v>45322</v>
      </c>
      <c r="C15" s="2">
        <v>45413</v>
      </c>
      <c r="D15">
        <v>0.1638</v>
      </c>
      <c r="L15">
        <v>148.51</v>
      </c>
      <c r="M15">
        <v>141.11000000000001</v>
      </c>
      <c r="N15">
        <v>141.69</v>
      </c>
      <c r="O15">
        <v>144.03</v>
      </c>
      <c r="P15">
        <v>144.1</v>
      </c>
      <c r="Q15">
        <v>145.88999999999999</v>
      </c>
      <c r="R15">
        <v>148.18</v>
      </c>
      <c r="S15">
        <v>151</v>
      </c>
      <c r="T15">
        <v>153.1</v>
      </c>
      <c r="U15">
        <v>150.04</v>
      </c>
      <c r="V15">
        <v>153.94</v>
      </c>
      <c r="W15">
        <v>155.97999999999999</v>
      </c>
      <c r="X15">
        <v>152.69</v>
      </c>
      <c r="Y15">
        <v>151.96</v>
      </c>
      <c r="Z15">
        <v>152.01</v>
      </c>
      <c r="AA15">
        <v>154.75</v>
      </c>
      <c r="AB15">
        <v>154.91</v>
      </c>
      <c r="AC15">
        <v>157.03</v>
      </c>
      <c r="AD15">
        <v>158.30000000000001</v>
      </c>
      <c r="AE15">
        <v>155.85</v>
      </c>
      <c r="AF15">
        <v>157.79</v>
      </c>
      <c r="AG15">
        <v>163.09</v>
      </c>
      <c r="AH15">
        <v>166.56</v>
      </c>
      <c r="AI15">
        <v>161.44999999999999</v>
      </c>
      <c r="AJ15">
        <v>167.89</v>
      </c>
      <c r="AK15">
        <v>175.72</v>
      </c>
      <c r="AL15">
        <v>170.57</v>
      </c>
      <c r="AM15">
        <v>171.12</v>
      </c>
      <c r="AN15">
        <v>173.08</v>
      </c>
      <c r="AO15">
        <v>169.25</v>
      </c>
      <c r="AP15">
        <v>168.45</v>
      </c>
      <c r="AQ15">
        <v>167.2</v>
      </c>
      <c r="AR15">
        <v>166.92</v>
      </c>
      <c r="AS15">
        <v>164.1</v>
      </c>
      <c r="AT15">
        <v>167.67</v>
      </c>
      <c r="AU15">
        <v>170.85</v>
      </c>
      <c r="AV15">
        <v>170.1</v>
      </c>
      <c r="AW15">
        <v>167.52</v>
      </c>
      <c r="AX15">
        <v>167.07</v>
      </c>
      <c r="AY15">
        <v>169.13</v>
      </c>
      <c r="AZ15">
        <v>169.3</v>
      </c>
      <c r="BA15">
        <v>171.72</v>
      </c>
      <c r="BB15">
        <v>171.04</v>
      </c>
      <c r="BC15">
        <v>173.91</v>
      </c>
      <c r="BD15">
        <v>169.76</v>
      </c>
      <c r="BE15">
        <v>171.53</v>
      </c>
      <c r="BF15">
        <v>173.62</v>
      </c>
      <c r="BG15">
        <v>175.57</v>
      </c>
      <c r="BH15">
        <v>170.86</v>
      </c>
      <c r="BI15">
        <v>175.13</v>
      </c>
      <c r="BJ15">
        <v>171.29</v>
      </c>
      <c r="BK15">
        <v>169.84</v>
      </c>
      <c r="BL15">
        <v>168.58</v>
      </c>
      <c r="BM15">
        <v>164.32</v>
      </c>
      <c r="BN15">
        <v>161.44</v>
      </c>
      <c r="BO15">
        <v>157.63</v>
      </c>
      <c r="BP15">
        <v>160.18</v>
      </c>
      <c r="BQ15">
        <v>161.35</v>
      </c>
      <c r="BR15">
        <v>163.63</v>
      </c>
      <c r="BS15">
        <v>163.30000000000001</v>
      </c>
      <c r="BT15">
        <v>165.66</v>
      </c>
      <c r="BU15">
        <v>169.2</v>
      </c>
      <c r="BV15">
        <v>165.85</v>
      </c>
      <c r="BW15">
        <v>164.11</v>
      </c>
    </row>
    <row r="16" spans="1:90" x14ac:dyDescent="0.25">
      <c r="A16" t="s">
        <v>88</v>
      </c>
      <c r="B16" s="2">
        <v>43950</v>
      </c>
      <c r="C16" s="2">
        <v>44041</v>
      </c>
      <c r="D16">
        <v>0.12970000000000001</v>
      </c>
      <c r="L16">
        <v>78.97</v>
      </c>
      <c r="M16">
        <v>78.67</v>
      </c>
      <c r="N16">
        <v>75.64</v>
      </c>
      <c r="O16">
        <v>75.680000000000007</v>
      </c>
      <c r="P16">
        <v>77.63</v>
      </c>
      <c r="Q16">
        <v>78.87</v>
      </c>
      <c r="R16">
        <v>78.83</v>
      </c>
      <c r="S16">
        <v>80.56</v>
      </c>
      <c r="T16">
        <v>80.48</v>
      </c>
      <c r="U16">
        <v>78.42</v>
      </c>
      <c r="V16">
        <v>78</v>
      </c>
      <c r="W16">
        <v>79.87</v>
      </c>
      <c r="X16">
        <v>75.77</v>
      </c>
      <c r="Y16">
        <v>79.94</v>
      </c>
      <c r="Z16">
        <v>78.09</v>
      </c>
      <c r="AA16">
        <v>80.63</v>
      </c>
      <c r="AB16">
        <v>78</v>
      </c>
      <c r="AC16">
        <v>78.7</v>
      </c>
      <c r="AD16">
        <v>78.02</v>
      </c>
      <c r="AE16">
        <v>79.290000000000006</v>
      </c>
      <c r="AF16">
        <v>78.11</v>
      </c>
      <c r="AG16">
        <v>80.88</v>
      </c>
      <c r="AH16">
        <v>79.73</v>
      </c>
      <c r="AI16">
        <v>84.63</v>
      </c>
      <c r="AJ16">
        <v>84.11</v>
      </c>
      <c r="AK16">
        <v>86.04</v>
      </c>
      <c r="AL16">
        <v>88.55</v>
      </c>
      <c r="AM16">
        <v>91.37</v>
      </c>
      <c r="AN16">
        <v>89.75</v>
      </c>
      <c r="AO16">
        <v>91.01</v>
      </c>
      <c r="AP16">
        <v>84.02</v>
      </c>
      <c r="AQ16">
        <v>85.24</v>
      </c>
      <c r="AR16">
        <v>86.39</v>
      </c>
      <c r="AS16">
        <v>89.52</v>
      </c>
      <c r="AT16">
        <v>89.94</v>
      </c>
      <c r="AU16">
        <v>89.92</v>
      </c>
      <c r="AV16">
        <v>88.81</v>
      </c>
      <c r="AW16">
        <v>89.13</v>
      </c>
      <c r="AX16">
        <v>89.35</v>
      </c>
      <c r="AY16">
        <v>89.14</v>
      </c>
      <c r="AZ16">
        <v>88.96</v>
      </c>
      <c r="BA16">
        <v>88.02</v>
      </c>
      <c r="BB16">
        <v>89.01</v>
      </c>
      <c r="BC16">
        <v>91.21</v>
      </c>
      <c r="BD16">
        <v>89.78</v>
      </c>
      <c r="BE16">
        <v>91.87</v>
      </c>
      <c r="BF16">
        <v>92.92</v>
      </c>
      <c r="BG16">
        <v>92.14</v>
      </c>
      <c r="BH16">
        <v>93.53</v>
      </c>
      <c r="BI16">
        <v>93.25</v>
      </c>
      <c r="BJ16">
        <v>92.51</v>
      </c>
      <c r="BK16">
        <v>91.33</v>
      </c>
      <c r="BL16">
        <v>92.38</v>
      </c>
      <c r="BM16">
        <v>92.55</v>
      </c>
      <c r="BN16">
        <v>91.2</v>
      </c>
      <c r="BO16">
        <v>92.23</v>
      </c>
      <c r="BP16">
        <v>93.17</v>
      </c>
      <c r="BQ16">
        <v>92.31</v>
      </c>
      <c r="BR16">
        <v>92.6</v>
      </c>
      <c r="BS16">
        <v>89.67</v>
      </c>
      <c r="BT16">
        <v>88.89</v>
      </c>
      <c r="BU16">
        <v>92.7</v>
      </c>
      <c r="BV16">
        <v>91.45</v>
      </c>
      <c r="BW16">
        <v>93.03</v>
      </c>
    </row>
    <row r="17" spans="1:81" x14ac:dyDescent="0.25">
      <c r="A17" t="s">
        <v>88</v>
      </c>
      <c r="B17" s="2">
        <v>43866</v>
      </c>
      <c r="C17" s="2">
        <v>43950</v>
      </c>
      <c r="D17">
        <v>0.1593</v>
      </c>
      <c r="L17">
        <v>90.91</v>
      </c>
      <c r="M17">
        <v>90.61</v>
      </c>
      <c r="N17">
        <v>87.42</v>
      </c>
      <c r="O17">
        <v>88.6</v>
      </c>
      <c r="P17">
        <v>90</v>
      </c>
      <c r="Q17">
        <v>91.72</v>
      </c>
      <c r="R17">
        <v>90.03</v>
      </c>
      <c r="S17">
        <v>89.6</v>
      </c>
      <c r="T17">
        <v>88.03</v>
      </c>
      <c r="U17">
        <v>90.56</v>
      </c>
      <c r="V17">
        <v>89.47</v>
      </c>
      <c r="W17">
        <v>87.03</v>
      </c>
      <c r="X17">
        <v>83.32</v>
      </c>
      <c r="Y17">
        <v>80.22</v>
      </c>
      <c r="Z17">
        <v>79.66</v>
      </c>
      <c r="AA17">
        <v>75.94</v>
      </c>
      <c r="AB17">
        <v>78.3</v>
      </c>
      <c r="AC17">
        <v>80.56</v>
      </c>
      <c r="AD17">
        <v>78.56</v>
      </c>
      <c r="AE17">
        <v>81.8</v>
      </c>
      <c r="AF17">
        <v>79.17</v>
      </c>
      <c r="AG17">
        <v>77.47</v>
      </c>
      <c r="AH17">
        <v>72.64</v>
      </c>
      <c r="AI17">
        <v>78.89</v>
      </c>
      <c r="AJ17">
        <v>74.62</v>
      </c>
      <c r="AK17">
        <v>67.02</v>
      </c>
      <c r="AL17">
        <v>75.81</v>
      </c>
      <c r="AM17">
        <v>64.48</v>
      </c>
      <c r="AN17">
        <v>68.86</v>
      </c>
      <c r="AO17">
        <v>61.19</v>
      </c>
      <c r="AP17">
        <v>65</v>
      </c>
      <c r="AQ17">
        <v>60.91</v>
      </c>
      <c r="AR17">
        <v>62.53</v>
      </c>
      <c r="AS17">
        <v>65.459999999999994</v>
      </c>
      <c r="AT17">
        <v>63.08</v>
      </c>
      <c r="AU17">
        <v>68.98</v>
      </c>
      <c r="AV17">
        <v>66.59</v>
      </c>
      <c r="AW17">
        <v>69.03</v>
      </c>
      <c r="AX17">
        <v>67.650000000000006</v>
      </c>
      <c r="AY17">
        <v>65.900000000000006</v>
      </c>
      <c r="AZ17">
        <v>68.02</v>
      </c>
      <c r="BA17">
        <v>65.23</v>
      </c>
      <c r="BB17">
        <v>70.95</v>
      </c>
      <c r="BC17">
        <v>72.73</v>
      </c>
      <c r="BD17">
        <v>73.33</v>
      </c>
      <c r="BE17">
        <v>71.58</v>
      </c>
      <c r="BF17">
        <v>73.3</v>
      </c>
      <c r="BG17">
        <v>77.55</v>
      </c>
      <c r="BH17">
        <v>75.989999999999995</v>
      </c>
      <c r="BI17">
        <v>76.849999999999994</v>
      </c>
      <c r="BJ17">
        <v>76.17</v>
      </c>
      <c r="BK17">
        <v>74.31</v>
      </c>
      <c r="BL17">
        <v>71.84</v>
      </c>
      <c r="BM17">
        <v>74.680000000000007</v>
      </c>
      <c r="BN17">
        <v>73.81</v>
      </c>
      <c r="BO17">
        <v>76.040000000000006</v>
      </c>
      <c r="BP17">
        <v>75.98</v>
      </c>
      <c r="BQ17">
        <v>75.290000000000006</v>
      </c>
      <c r="BR17">
        <v>78.97</v>
      </c>
    </row>
    <row r="18" spans="1:81" x14ac:dyDescent="0.25">
      <c r="A18" t="s">
        <v>88</v>
      </c>
      <c r="B18" s="2">
        <v>43495</v>
      </c>
      <c r="C18" s="2">
        <v>43586</v>
      </c>
      <c r="D18">
        <v>0.1019</v>
      </c>
      <c r="L18">
        <v>50.17</v>
      </c>
      <c r="M18">
        <v>49.52</v>
      </c>
      <c r="N18">
        <v>49.61</v>
      </c>
      <c r="O18">
        <v>49.69</v>
      </c>
      <c r="P18">
        <v>50.73</v>
      </c>
      <c r="Q18">
        <v>51.1</v>
      </c>
      <c r="R18">
        <v>50.55</v>
      </c>
      <c r="S18">
        <v>50.29</v>
      </c>
      <c r="T18">
        <v>50.83</v>
      </c>
      <c r="U18">
        <v>51.66</v>
      </c>
      <c r="V18">
        <v>51.59</v>
      </c>
      <c r="W18">
        <v>51.57</v>
      </c>
      <c r="X18">
        <v>51.98</v>
      </c>
      <c r="Y18">
        <v>52.01</v>
      </c>
      <c r="Z18">
        <v>52.45</v>
      </c>
      <c r="AA18">
        <v>52.35</v>
      </c>
      <c r="AB18">
        <v>53.12</v>
      </c>
      <c r="AC18">
        <v>52.99</v>
      </c>
      <c r="AD18">
        <v>53.03</v>
      </c>
      <c r="AE18">
        <v>53.04</v>
      </c>
      <c r="AF18">
        <v>53.39</v>
      </c>
      <c r="AG18">
        <v>54.2</v>
      </c>
      <c r="AH18">
        <v>53.78</v>
      </c>
      <c r="AI18">
        <v>53.94</v>
      </c>
      <c r="AJ18">
        <v>54.8</v>
      </c>
      <c r="AK18">
        <v>54.03</v>
      </c>
      <c r="AL18">
        <v>53.53</v>
      </c>
      <c r="AM18">
        <v>54.35</v>
      </c>
      <c r="AN18">
        <v>54.84</v>
      </c>
      <c r="AO18">
        <v>55.39</v>
      </c>
      <c r="AP18">
        <v>55.4</v>
      </c>
      <c r="AQ18">
        <v>56.6</v>
      </c>
      <c r="AR18">
        <v>56.83</v>
      </c>
      <c r="AS18">
        <v>56.97</v>
      </c>
      <c r="AT18">
        <v>57.16</v>
      </c>
      <c r="AU18">
        <v>57.77</v>
      </c>
      <c r="AV18">
        <v>56.82</v>
      </c>
      <c r="AW18">
        <v>56.64</v>
      </c>
      <c r="AX18">
        <v>58</v>
      </c>
      <c r="AY18">
        <v>56.91</v>
      </c>
      <c r="AZ18">
        <v>56.55</v>
      </c>
      <c r="BA18">
        <v>57.03</v>
      </c>
      <c r="BB18">
        <v>57.81</v>
      </c>
      <c r="BC18">
        <v>58.09</v>
      </c>
      <c r="BD18">
        <v>57.68</v>
      </c>
      <c r="BE18">
        <v>57.86</v>
      </c>
      <c r="BF18">
        <v>57.99</v>
      </c>
      <c r="BG18">
        <v>57.76</v>
      </c>
      <c r="BH18">
        <v>57.44</v>
      </c>
      <c r="BI18">
        <v>56.33</v>
      </c>
      <c r="BJ18">
        <v>55.9</v>
      </c>
      <c r="BK18">
        <v>56.95</v>
      </c>
      <c r="BL18">
        <v>57.18</v>
      </c>
      <c r="BM18">
        <v>70.45</v>
      </c>
      <c r="BN18">
        <v>79.08</v>
      </c>
      <c r="BO18">
        <v>79.89</v>
      </c>
      <c r="BP18">
        <v>81.97</v>
      </c>
      <c r="BQ18">
        <v>86.72</v>
      </c>
      <c r="BR18">
        <v>86.83</v>
      </c>
      <c r="BS18">
        <v>85.07</v>
      </c>
      <c r="BT18">
        <v>86.64</v>
      </c>
      <c r="BU18">
        <v>87.25</v>
      </c>
      <c r="BV18">
        <v>86.13</v>
      </c>
      <c r="BW18">
        <v>86.37</v>
      </c>
    </row>
    <row r="19" spans="1:81" x14ac:dyDescent="0.25">
      <c r="A19" t="s">
        <v>88</v>
      </c>
      <c r="B19" s="2">
        <v>42676</v>
      </c>
      <c r="C19" s="2">
        <v>42760</v>
      </c>
      <c r="D19">
        <v>0.13070000000000001</v>
      </c>
      <c r="L19">
        <v>67.09</v>
      </c>
      <c r="M19">
        <v>66.95</v>
      </c>
      <c r="N19">
        <v>66.73</v>
      </c>
      <c r="O19">
        <v>68.459999999999994</v>
      </c>
      <c r="P19">
        <v>68.27</v>
      </c>
      <c r="Q19">
        <v>67.88</v>
      </c>
      <c r="R19">
        <v>66.31</v>
      </c>
      <c r="S19">
        <v>66.88</v>
      </c>
      <c r="T19">
        <v>65.930000000000007</v>
      </c>
      <c r="U19">
        <v>66.77</v>
      </c>
      <c r="V19">
        <v>66.3</v>
      </c>
      <c r="W19">
        <v>66.67</v>
      </c>
      <c r="X19">
        <v>67.31</v>
      </c>
      <c r="Y19">
        <v>67.099999999999994</v>
      </c>
      <c r="Z19">
        <v>68.31</v>
      </c>
      <c r="AA19">
        <v>68.13</v>
      </c>
      <c r="AB19">
        <v>68.290000000000006</v>
      </c>
      <c r="AC19">
        <v>67.099999999999994</v>
      </c>
      <c r="AD19">
        <v>66.77</v>
      </c>
      <c r="AE19">
        <v>68.13</v>
      </c>
      <c r="AF19">
        <v>64.16</v>
      </c>
      <c r="AG19">
        <v>65.84</v>
      </c>
      <c r="AH19">
        <v>66.36</v>
      </c>
      <c r="AI19">
        <v>67.45</v>
      </c>
      <c r="AJ19">
        <v>68.34</v>
      </c>
      <c r="AK19">
        <v>68.55</v>
      </c>
      <c r="AL19">
        <v>68.52</v>
      </c>
      <c r="AM19">
        <v>68.47</v>
      </c>
      <c r="AN19">
        <v>69.34</v>
      </c>
      <c r="AO19">
        <v>67.56</v>
      </c>
      <c r="AP19">
        <v>68.03</v>
      </c>
      <c r="AQ19">
        <v>66.459999999999994</v>
      </c>
      <c r="AR19">
        <v>67.02</v>
      </c>
      <c r="AS19">
        <v>66.91</v>
      </c>
      <c r="AT19">
        <v>67.16</v>
      </c>
      <c r="AU19">
        <v>66.760000000000005</v>
      </c>
      <c r="AV19">
        <v>66.86</v>
      </c>
      <c r="AW19">
        <v>67.25</v>
      </c>
      <c r="AX19">
        <v>65.75</v>
      </c>
      <c r="AY19">
        <v>66.040000000000006</v>
      </c>
      <c r="AZ19">
        <v>65.2</v>
      </c>
      <c r="BA19">
        <v>65.400000000000006</v>
      </c>
      <c r="BB19">
        <v>65.47</v>
      </c>
      <c r="BC19">
        <v>65.55</v>
      </c>
      <c r="BD19">
        <v>65.53</v>
      </c>
      <c r="BE19">
        <v>65.650000000000006</v>
      </c>
      <c r="BF19">
        <v>65.63</v>
      </c>
      <c r="BG19">
        <v>66.099999999999994</v>
      </c>
      <c r="BH19">
        <v>66.12</v>
      </c>
      <c r="BI19">
        <v>66.88</v>
      </c>
      <c r="BJ19">
        <v>64.19</v>
      </c>
      <c r="BK19">
        <v>65.13</v>
      </c>
      <c r="BL19">
        <v>64.44</v>
      </c>
      <c r="BM19">
        <v>62.88</v>
      </c>
      <c r="BN19">
        <v>54.88</v>
      </c>
      <c r="BO19">
        <v>55</v>
      </c>
      <c r="BP19">
        <v>56.9</v>
      </c>
    </row>
    <row r="20" spans="1:81" x14ac:dyDescent="0.25">
      <c r="A20" t="s">
        <v>89</v>
      </c>
      <c r="B20" s="2">
        <v>44313</v>
      </c>
      <c r="C20" s="2">
        <v>44404</v>
      </c>
      <c r="D20">
        <v>0.17649999999999999</v>
      </c>
      <c r="L20">
        <v>85.21</v>
      </c>
      <c r="M20">
        <v>84.02</v>
      </c>
      <c r="N20">
        <v>83.91</v>
      </c>
      <c r="O20">
        <v>81.62</v>
      </c>
      <c r="P20">
        <v>78.55</v>
      </c>
      <c r="Q20">
        <v>78.61</v>
      </c>
      <c r="R20">
        <v>77.83</v>
      </c>
      <c r="S20">
        <v>77.89</v>
      </c>
      <c r="T20">
        <v>78.81</v>
      </c>
      <c r="U20">
        <v>75.989999999999995</v>
      </c>
      <c r="V20">
        <v>76.83</v>
      </c>
      <c r="W20">
        <v>74.64</v>
      </c>
      <c r="X20">
        <v>73.09</v>
      </c>
      <c r="Y20">
        <v>74.59</v>
      </c>
      <c r="Z20">
        <v>74.650000000000006</v>
      </c>
      <c r="AA20">
        <v>74.44</v>
      </c>
      <c r="AB20">
        <v>76.23</v>
      </c>
      <c r="AC20">
        <v>78.06</v>
      </c>
      <c r="AD20">
        <v>77.17</v>
      </c>
      <c r="AE20">
        <v>77.44</v>
      </c>
      <c r="AF20">
        <v>77.86</v>
      </c>
      <c r="AG20">
        <v>78.34</v>
      </c>
      <c r="AH20">
        <v>78.42</v>
      </c>
      <c r="AI20">
        <v>80.08</v>
      </c>
      <c r="AJ20">
        <v>80.81</v>
      </c>
      <c r="AK20">
        <v>81.97</v>
      </c>
      <c r="AL20">
        <v>80.28</v>
      </c>
      <c r="AM20">
        <v>81.58</v>
      </c>
      <c r="AN20">
        <v>81.349999999999994</v>
      </c>
      <c r="AO20">
        <v>80.89</v>
      </c>
      <c r="AP20">
        <v>79.959999999999994</v>
      </c>
      <c r="AQ20">
        <v>81.56</v>
      </c>
      <c r="AR20">
        <v>81.31</v>
      </c>
      <c r="AS20">
        <v>81.55</v>
      </c>
      <c r="AT20">
        <v>80.47</v>
      </c>
      <c r="AU20">
        <v>80.11</v>
      </c>
      <c r="AV20">
        <v>84.56</v>
      </c>
      <c r="AW20">
        <v>84.65</v>
      </c>
      <c r="AX20">
        <v>82.59</v>
      </c>
      <c r="AY20">
        <v>83.58</v>
      </c>
      <c r="AZ20">
        <v>83.82</v>
      </c>
      <c r="BA20">
        <v>86.1</v>
      </c>
      <c r="BB20">
        <v>85.62</v>
      </c>
      <c r="BC20">
        <v>87.08</v>
      </c>
      <c r="BD20">
        <v>89.52</v>
      </c>
      <c r="BE20">
        <v>93.93</v>
      </c>
      <c r="BF20">
        <v>93.31</v>
      </c>
      <c r="BG20">
        <v>94.7</v>
      </c>
      <c r="BH20">
        <v>94.47</v>
      </c>
      <c r="BI20">
        <v>90.54</v>
      </c>
      <c r="BJ20">
        <v>89.74</v>
      </c>
      <c r="BK20">
        <v>90.9</v>
      </c>
      <c r="BL20">
        <v>90.81</v>
      </c>
      <c r="BM20">
        <v>90.26</v>
      </c>
      <c r="BN20">
        <v>89.05</v>
      </c>
      <c r="BO20">
        <v>86.93</v>
      </c>
      <c r="BP20">
        <v>85.89</v>
      </c>
      <c r="BQ20">
        <v>86.58</v>
      </c>
      <c r="BR20">
        <v>87.11</v>
      </c>
      <c r="BS20">
        <v>89.41</v>
      </c>
      <c r="BT20">
        <v>91.21</v>
      </c>
      <c r="BU20">
        <v>92.15</v>
      </c>
      <c r="BV20">
        <v>91.82</v>
      </c>
      <c r="BW20">
        <v>91.03</v>
      </c>
    </row>
    <row r="21" spans="1:81" x14ac:dyDescent="0.25">
      <c r="A21" t="s">
        <v>89</v>
      </c>
      <c r="B21" s="2">
        <v>44222</v>
      </c>
      <c r="C21" s="2">
        <v>44313</v>
      </c>
      <c r="D21">
        <v>0.1017</v>
      </c>
      <c r="L21">
        <v>94.71</v>
      </c>
      <c r="M21">
        <v>88.84</v>
      </c>
      <c r="N21">
        <v>87.52</v>
      </c>
      <c r="O21">
        <v>85.64</v>
      </c>
      <c r="P21">
        <v>87.66</v>
      </c>
      <c r="Q21">
        <v>88.86</v>
      </c>
      <c r="R21">
        <v>87.89</v>
      </c>
      <c r="S21">
        <v>87.84</v>
      </c>
      <c r="T21">
        <v>87.9</v>
      </c>
      <c r="U21">
        <v>91.47</v>
      </c>
      <c r="V21">
        <v>90.91</v>
      </c>
      <c r="W21">
        <v>92.35</v>
      </c>
      <c r="X21">
        <v>92.66</v>
      </c>
      <c r="Y21">
        <v>93.77</v>
      </c>
      <c r="Z21">
        <v>91.46</v>
      </c>
      <c r="AA21">
        <v>89.94</v>
      </c>
      <c r="AB21">
        <v>88.64</v>
      </c>
      <c r="AC21">
        <v>89.58</v>
      </c>
      <c r="AD21">
        <v>85.37</v>
      </c>
      <c r="AE21">
        <v>84.74</v>
      </c>
      <c r="AF21">
        <v>86.94</v>
      </c>
      <c r="AG21">
        <v>82.42</v>
      </c>
      <c r="AH21">
        <v>84.51</v>
      </c>
      <c r="AI21">
        <v>86.39</v>
      </c>
      <c r="AJ21">
        <v>84.13</v>
      </c>
      <c r="AK21">
        <v>80.86</v>
      </c>
      <c r="AL21">
        <v>77.75</v>
      </c>
      <c r="AM21">
        <v>78.52</v>
      </c>
      <c r="AN21">
        <v>73.959999999999994</v>
      </c>
      <c r="AO21">
        <v>78.53</v>
      </c>
      <c r="AP21">
        <v>77.52</v>
      </c>
      <c r="AQ21">
        <v>81.23</v>
      </c>
      <c r="AR21">
        <v>81.05</v>
      </c>
      <c r="AS21">
        <v>82.5</v>
      </c>
      <c r="AT21">
        <v>82.75</v>
      </c>
      <c r="AU21">
        <v>82.63</v>
      </c>
      <c r="AV21">
        <v>78.12</v>
      </c>
      <c r="AW21">
        <v>79.06</v>
      </c>
      <c r="AX21">
        <v>80.3</v>
      </c>
      <c r="AY21">
        <v>78.38</v>
      </c>
      <c r="AZ21">
        <v>76.48</v>
      </c>
      <c r="BA21">
        <v>76.22</v>
      </c>
      <c r="BB21">
        <v>77.41</v>
      </c>
      <c r="BC21">
        <v>77.14</v>
      </c>
      <c r="BD21">
        <v>76</v>
      </c>
      <c r="BE21">
        <v>78.5</v>
      </c>
      <c r="BF21">
        <v>81.09</v>
      </c>
      <c r="BG21">
        <v>81.430000000000007</v>
      </c>
      <c r="BH21">
        <v>81.44</v>
      </c>
      <c r="BI21">
        <v>82.2</v>
      </c>
      <c r="BJ21">
        <v>83.35</v>
      </c>
      <c r="BK21">
        <v>82.76</v>
      </c>
      <c r="BL21">
        <v>78.58</v>
      </c>
      <c r="BM21">
        <v>80.19</v>
      </c>
      <c r="BN21">
        <v>78.55</v>
      </c>
      <c r="BO21">
        <v>83.01</v>
      </c>
      <c r="BP21">
        <v>82.15</v>
      </c>
      <c r="BQ21">
        <v>81.11</v>
      </c>
      <c r="BR21">
        <v>79.27</v>
      </c>
      <c r="BS21">
        <v>81.61</v>
      </c>
      <c r="BT21">
        <v>79.06</v>
      </c>
      <c r="BU21">
        <v>82.76</v>
      </c>
      <c r="BV21">
        <v>85.41</v>
      </c>
      <c r="BW21">
        <v>85.21</v>
      </c>
    </row>
    <row r="22" spans="1:81" x14ac:dyDescent="0.25">
      <c r="A22" t="s">
        <v>89</v>
      </c>
      <c r="B22" s="2">
        <v>44131</v>
      </c>
      <c r="C22" s="2">
        <v>44222</v>
      </c>
      <c r="D22">
        <v>0.15820000000000001</v>
      </c>
      <c r="L22">
        <v>78.88</v>
      </c>
      <c r="M22">
        <v>76.400000000000006</v>
      </c>
      <c r="N22">
        <v>78.02</v>
      </c>
      <c r="O22">
        <v>75.290000000000006</v>
      </c>
      <c r="P22">
        <v>74.7</v>
      </c>
      <c r="Q22">
        <v>76.58</v>
      </c>
      <c r="R22">
        <v>81.349999999999994</v>
      </c>
      <c r="S22">
        <v>83</v>
      </c>
      <c r="T22">
        <v>85.88</v>
      </c>
      <c r="U22">
        <v>83.12</v>
      </c>
      <c r="V22">
        <v>77.989999999999995</v>
      </c>
      <c r="W22">
        <v>81.28</v>
      </c>
      <c r="X22">
        <v>81.84</v>
      </c>
      <c r="Y22">
        <v>81.430000000000007</v>
      </c>
      <c r="Z22">
        <v>83.73</v>
      </c>
      <c r="AA22">
        <v>83.36</v>
      </c>
      <c r="AB22">
        <v>82.54</v>
      </c>
      <c r="AC22">
        <v>85.54</v>
      </c>
      <c r="AD22">
        <v>84.64</v>
      </c>
      <c r="AE22">
        <v>85.31</v>
      </c>
      <c r="AF22">
        <v>85.07</v>
      </c>
      <c r="AG22">
        <v>86.71</v>
      </c>
      <c r="AH22">
        <v>87.19</v>
      </c>
      <c r="AI22">
        <v>92.66</v>
      </c>
      <c r="AJ22">
        <v>92.63</v>
      </c>
      <c r="AK22">
        <v>93.74</v>
      </c>
      <c r="AL22">
        <v>92.31</v>
      </c>
      <c r="AM22">
        <v>94.04</v>
      </c>
      <c r="AN22">
        <v>94.07</v>
      </c>
      <c r="AO22">
        <v>92.92</v>
      </c>
      <c r="AP22">
        <v>89.83</v>
      </c>
      <c r="AQ22">
        <v>91.66</v>
      </c>
      <c r="AR22">
        <v>91.65</v>
      </c>
      <c r="AS22">
        <v>94.78</v>
      </c>
      <c r="AT22">
        <v>97.12</v>
      </c>
      <c r="AU22">
        <v>96.85</v>
      </c>
      <c r="AV22">
        <v>96.84</v>
      </c>
      <c r="AW22">
        <v>95.92</v>
      </c>
      <c r="AX22">
        <v>93.23</v>
      </c>
      <c r="AY22">
        <v>93.16</v>
      </c>
      <c r="AZ22">
        <v>91.55</v>
      </c>
      <c r="BA22">
        <v>91.81</v>
      </c>
      <c r="BB22">
        <v>91.6</v>
      </c>
      <c r="BC22">
        <v>90.62</v>
      </c>
      <c r="BD22">
        <v>92.29</v>
      </c>
      <c r="BE22">
        <v>91.71</v>
      </c>
      <c r="BF22">
        <v>92.3</v>
      </c>
      <c r="BG22">
        <v>92.77</v>
      </c>
      <c r="BH22">
        <v>90.33</v>
      </c>
      <c r="BI22">
        <v>95.16</v>
      </c>
      <c r="BJ22">
        <v>94.58</v>
      </c>
      <c r="BK22">
        <v>97.25</v>
      </c>
      <c r="BL22">
        <v>95.355000000000004</v>
      </c>
      <c r="BM22">
        <v>91.78</v>
      </c>
      <c r="BN22">
        <v>90.79</v>
      </c>
      <c r="BO22">
        <v>88.21</v>
      </c>
      <c r="BP22">
        <v>89.45</v>
      </c>
      <c r="BQ22">
        <v>88.75</v>
      </c>
      <c r="BR22">
        <v>91.53</v>
      </c>
      <c r="BS22">
        <v>92.79</v>
      </c>
      <c r="BT22">
        <v>94.13</v>
      </c>
      <c r="BU22">
        <v>94.71</v>
      </c>
    </row>
    <row r="23" spans="1:81" x14ac:dyDescent="0.25">
      <c r="A23" t="s">
        <v>89</v>
      </c>
      <c r="B23" s="2">
        <v>43585</v>
      </c>
      <c r="C23" s="2">
        <v>43676</v>
      </c>
      <c r="D23">
        <v>0.1111</v>
      </c>
      <c r="L23">
        <v>27.63</v>
      </c>
      <c r="M23">
        <v>26.81</v>
      </c>
      <c r="N23">
        <v>28.29</v>
      </c>
      <c r="O23">
        <v>28.22</v>
      </c>
      <c r="P23">
        <v>27.42</v>
      </c>
      <c r="Q23">
        <v>26.66</v>
      </c>
      <c r="R23">
        <v>27.09</v>
      </c>
      <c r="S23">
        <v>27.21</v>
      </c>
      <c r="T23">
        <v>27.96</v>
      </c>
      <c r="U23">
        <v>26.24</v>
      </c>
      <c r="V23">
        <v>27.32</v>
      </c>
      <c r="W23">
        <v>27.58</v>
      </c>
      <c r="X23">
        <v>28.01</v>
      </c>
      <c r="Y23">
        <v>27.5</v>
      </c>
      <c r="Z23">
        <v>26.68</v>
      </c>
      <c r="AA23">
        <v>27.35</v>
      </c>
      <c r="AB23">
        <v>27.41</v>
      </c>
      <c r="AC23">
        <v>26.36</v>
      </c>
      <c r="AD23">
        <v>26.44</v>
      </c>
      <c r="AE23">
        <v>29.03</v>
      </c>
      <c r="AF23">
        <v>28.09</v>
      </c>
      <c r="AG23">
        <v>28.03</v>
      </c>
      <c r="AH23">
        <v>27.41</v>
      </c>
      <c r="AI23">
        <v>27.58</v>
      </c>
      <c r="AJ23">
        <v>29.57</v>
      </c>
      <c r="AK23">
        <v>29.5</v>
      </c>
      <c r="AL23">
        <v>31.82</v>
      </c>
      <c r="AM23">
        <v>32.409999999999997</v>
      </c>
      <c r="AN23">
        <v>33.229999999999997</v>
      </c>
      <c r="AO23">
        <v>32.409999999999997</v>
      </c>
      <c r="AP23">
        <v>32.18</v>
      </c>
      <c r="AQ23">
        <v>31.39</v>
      </c>
      <c r="AR23">
        <v>30.36</v>
      </c>
      <c r="AS23">
        <v>29.2</v>
      </c>
      <c r="AT23">
        <v>30.45</v>
      </c>
      <c r="AU23">
        <v>30.5</v>
      </c>
      <c r="AV23">
        <v>30.01</v>
      </c>
      <c r="AW23">
        <v>29.1</v>
      </c>
      <c r="AX23">
        <v>29.26</v>
      </c>
      <c r="AY23">
        <v>28.86</v>
      </c>
      <c r="AZ23">
        <v>29.92</v>
      </c>
      <c r="BA23">
        <v>30.74</v>
      </c>
      <c r="BB23">
        <v>30.37</v>
      </c>
      <c r="BC23">
        <v>31.2</v>
      </c>
      <c r="BD23">
        <v>31.24</v>
      </c>
      <c r="BE23">
        <v>31.19</v>
      </c>
      <c r="BF23">
        <v>31.5</v>
      </c>
      <c r="BG23">
        <v>32.04</v>
      </c>
      <c r="BH23">
        <v>33.15</v>
      </c>
      <c r="BI23">
        <v>33.79</v>
      </c>
      <c r="BJ23">
        <v>33.06</v>
      </c>
      <c r="BK23">
        <v>33.21</v>
      </c>
      <c r="BL23">
        <v>34.39</v>
      </c>
      <c r="BM23">
        <v>33.85</v>
      </c>
      <c r="BN23">
        <v>33.6</v>
      </c>
      <c r="BO23">
        <v>33</v>
      </c>
      <c r="BP23">
        <v>32.51</v>
      </c>
      <c r="BQ23">
        <v>32.85</v>
      </c>
      <c r="BR23">
        <v>33.49</v>
      </c>
      <c r="BS23">
        <v>34.11</v>
      </c>
      <c r="BT23">
        <v>33.67</v>
      </c>
      <c r="BU23">
        <v>34.020000000000003</v>
      </c>
      <c r="BV23">
        <v>33.479999999999997</v>
      </c>
      <c r="BW23">
        <v>33.869999999999997</v>
      </c>
    </row>
    <row r="24" spans="1:81" x14ac:dyDescent="0.25">
      <c r="A24" t="s">
        <v>89</v>
      </c>
      <c r="B24" s="2">
        <v>43032</v>
      </c>
      <c r="C24" s="2">
        <v>43130</v>
      </c>
      <c r="D24">
        <v>0.28210000000000002</v>
      </c>
      <c r="L24">
        <v>14.25</v>
      </c>
      <c r="M24">
        <v>12.33</v>
      </c>
      <c r="N24">
        <v>12.005000000000001</v>
      </c>
      <c r="O24">
        <v>11.84</v>
      </c>
      <c r="P24">
        <v>10.89</v>
      </c>
      <c r="Q24">
        <v>10.984999999999999</v>
      </c>
      <c r="R24">
        <v>10.8</v>
      </c>
      <c r="S24">
        <v>10.85</v>
      </c>
      <c r="T24">
        <v>11.12</v>
      </c>
      <c r="U24">
        <v>11.93</v>
      </c>
      <c r="V24">
        <v>12.05</v>
      </c>
      <c r="W24">
        <v>11.71</v>
      </c>
      <c r="X24">
        <v>11.12</v>
      </c>
      <c r="Y24">
        <v>11.26</v>
      </c>
      <c r="Z24">
        <v>11.09</v>
      </c>
      <c r="AA24">
        <v>11.12</v>
      </c>
      <c r="AB24">
        <v>11.07</v>
      </c>
      <c r="AC24">
        <v>11.25</v>
      </c>
      <c r="AD24">
        <v>11.38</v>
      </c>
      <c r="AE24">
        <v>11.34</v>
      </c>
      <c r="AF24">
        <v>11.4</v>
      </c>
      <c r="AG24">
        <v>11.37</v>
      </c>
      <c r="AH24">
        <v>11.38</v>
      </c>
      <c r="AI24">
        <v>11.55</v>
      </c>
      <c r="AJ24">
        <v>11.17</v>
      </c>
      <c r="AK24">
        <v>10.83</v>
      </c>
      <c r="AL24">
        <v>10.89</v>
      </c>
      <c r="AM24">
        <v>10.73</v>
      </c>
      <c r="AN24">
        <v>10.029999999999999</v>
      </c>
      <c r="AO24">
        <v>9.91</v>
      </c>
      <c r="AP24">
        <v>10</v>
      </c>
      <c r="AQ24">
        <v>10.039999999999999</v>
      </c>
      <c r="AR24">
        <v>9.94</v>
      </c>
      <c r="AS24">
        <v>10.16</v>
      </c>
      <c r="AT24">
        <v>9.9</v>
      </c>
      <c r="AU24">
        <v>10.11</v>
      </c>
      <c r="AV24">
        <v>10.130000000000001</v>
      </c>
      <c r="AW24">
        <v>10.29</v>
      </c>
      <c r="AX24">
        <v>10.98</v>
      </c>
      <c r="AY24">
        <v>10.95</v>
      </c>
      <c r="AZ24">
        <v>10.98</v>
      </c>
      <c r="BA24">
        <v>10.89</v>
      </c>
      <c r="BB24">
        <v>10.54</v>
      </c>
      <c r="BC24">
        <v>10.46</v>
      </c>
      <c r="BD24">
        <v>10.53</v>
      </c>
      <c r="BE24">
        <v>10.55</v>
      </c>
      <c r="BF24">
        <v>10.28</v>
      </c>
      <c r="BG24">
        <v>10.98</v>
      </c>
      <c r="BH24">
        <v>11.55</v>
      </c>
      <c r="BI24">
        <v>12.12</v>
      </c>
      <c r="BJ24">
        <v>11.88</v>
      </c>
      <c r="BK24">
        <v>12.28</v>
      </c>
      <c r="BL24">
        <v>11.82</v>
      </c>
      <c r="BM24">
        <v>11.96</v>
      </c>
      <c r="BN24">
        <v>12.14</v>
      </c>
      <c r="BO24">
        <v>12.02</v>
      </c>
      <c r="BP24">
        <v>11.91</v>
      </c>
      <c r="BQ24">
        <v>12.18</v>
      </c>
      <c r="BR24">
        <v>12.47</v>
      </c>
      <c r="BS24">
        <v>12.59</v>
      </c>
      <c r="BT24">
        <v>12.65</v>
      </c>
      <c r="BU24">
        <v>12.94</v>
      </c>
      <c r="BV24">
        <v>12.71</v>
      </c>
      <c r="BW24">
        <v>12.41</v>
      </c>
      <c r="BX24">
        <v>12.95</v>
      </c>
      <c r="BY24">
        <v>13.32</v>
      </c>
      <c r="BZ24">
        <v>12.87</v>
      </c>
    </row>
    <row r="25" spans="1:81" x14ac:dyDescent="0.25">
      <c r="A25" t="s">
        <v>89</v>
      </c>
      <c r="B25" s="2">
        <v>42663</v>
      </c>
      <c r="C25" s="2">
        <v>42766</v>
      </c>
      <c r="D25">
        <v>6.5</v>
      </c>
      <c r="L25">
        <v>6.96</v>
      </c>
      <c r="M25">
        <v>6.52</v>
      </c>
      <c r="N25">
        <v>7.0049999999999999</v>
      </c>
      <c r="O25">
        <v>7.5</v>
      </c>
      <c r="P25">
        <v>7.29</v>
      </c>
      <c r="Q25">
        <v>7.11</v>
      </c>
      <c r="R25">
        <v>7.2</v>
      </c>
      <c r="S25">
        <v>7.23</v>
      </c>
      <c r="T25">
        <v>7.09</v>
      </c>
      <c r="U25">
        <v>6.76</v>
      </c>
      <c r="V25">
        <v>6.7</v>
      </c>
      <c r="W25">
        <v>6.56</v>
      </c>
      <c r="X25">
        <v>6.96</v>
      </c>
      <c r="Y25">
        <v>7</v>
      </c>
      <c r="Z25">
        <v>6.94</v>
      </c>
      <c r="AA25">
        <v>6.2949999999999999</v>
      </c>
      <c r="AB25">
        <v>6.6849999999999996</v>
      </c>
      <c r="AC25">
        <v>6.79</v>
      </c>
      <c r="AD25">
        <v>6.97</v>
      </c>
      <c r="AE25">
        <v>7.67</v>
      </c>
      <c r="AF25">
        <v>8.4600000000000009</v>
      </c>
      <c r="AG25">
        <v>8.7100000000000009</v>
      </c>
      <c r="AH25">
        <v>8.94</v>
      </c>
      <c r="AI25">
        <v>8.69</v>
      </c>
      <c r="AJ25">
        <v>8.8000000000000007</v>
      </c>
      <c r="AK25">
        <v>8.77</v>
      </c>
      <c r="AL25">
        <v>8.83</v>
      </c>
      <c r="AM25">
        <v>8.93</v>
      </c>
      <c r="AN25">
        <v>8.91</v>
      </c>
      <c r="AO25">
        <v>8.39</v>
      </c>
      <c r="AP25">
        <v>8.5299999999999994</v>
      </c>
      <c r="AQ25">
        <v>8.68</v>
      </c>
      <c r="AR25">
        <v>9.4499999999999993</v>
      </c>
      <c r="AS25">
        <v>9.56</v>
      </c>
      <c r="AT25">
        <v>10.34</v>
      </c>
      <c r="AU25">
        <v>10.34</v>
      </c>
      <c r="AV25">
        <v>10.68</v>
      </c>
      <c r="AW25">
        <v>10.54</v>
      </c>
      <c r="AX25">
        <v>10.55</v>
      </c>
      <c r="AY25">
        <v>10.86</v>
      </c>
      <c r="AZ25">
        <v>10.66</v>
      </c>
      <c r="BA25">
        <v>10.95</v>
      </c>
      <c r="BB25">
        <v>11.51</v>
      </c>
      <c r="BC25">
        <v>11.47</v>
      </c>
      <c r="BD25">
        <v>11.6</v>
      </c>
      <c r="BE25">
        <v>11.58</v>
      </c>
      <c r="BF25">
        <v>12.07</v>
      </c>
      <c r="BG25">
        <v>11.55</v>
      </c>
      <c r="BH25">
        <v>11.59</v>
      </c>
      <c r="BI25">
        <v>11.34</v>
      </c>
      <c r="BJ25">
        <v>11.43</v>
      </c>
      <c r="BK25">
        <v>11.43</v>
      </c>
      <c r="BL25">
        <v>11.24</v>
      </c>
      <c r="BM25">
        <v>11.32</v>
      </c>
      <c r="BN25">
        <v>11.49</v>
      </c>
      <c r="BO25">
        <v>11.44</v>
      </c>
      <c r="BP25">
        <v>11.2</v>
      </c>
      <c r="BQ25">
        <v>10.76</v>
      </c>
      <c r="BR25">
        <v>10.58</v>
      </c>
      <c r="BS25">
        <v>9.82</v>
      </c>
      <c r="BT25">
        <v>9.8800000000000008</v>
      </c>
      <c r="BU25">
        <v>9.77</v>
      </c>
      <c r="BV25">
        <v>9.75</v>
      </c>
      <c r="BW25">
        <v>9.91</v>
      </c>
      <c r="BX25">
        <v>10.44</v>
      </c>
      <c r="BY25">
        <v>10.35</v>
      </c>
      <c r="BZ25">
        <v>10.52</v>
      </c>
      <c r="CA25">
        <v>10.67</v>
      </c>
      <c r="CB25">
        <v>10.61</v>
      </c>
      <c r="CC25">
        <v>10.37</v>
      </c>
    </row>
    <row r="26" spans="1:81" x14ac:dyDescent="0.25">
      <c r="A26" t="s">
        <v>89</v>
      </c>
      <c r="B26" s="2">
        <v>42292</v>
      </c>
      <c r="C26" s="2">
        <v>42388</v>
      </c>
      <c r="D26">
        <v>0.25</v>
      </c>
      <c r="L26">
        <v>1.97</v>
      </c>
      <c r="M26">
        <v>1.94</v>
      </c>
      <c r="N26">
        <v>2.0099999999999998</v>
      </c>
      <c r="O26">
        <v>2.02</v>
      </c>
      <c r="P26">
        <v>2.1</v>
      </c>
      <c r="Q26">
        <v>2.14</v>
      </c>
      <c r="R26">
        <v>2.21</v>
      </c>
      <c r="S26">
        <v>2.15</v>
      </c>
      <c r="T26">
        <v>2.15</v>
      </c>
      <c r="U26">
        <v>2.1800000000000002</v>
      </c>
      <c r="V26">
        <v>2.13</v>
      </c>
      <c r="W26">
        <v>2.12</v>
      </c>
      <c r="X26">
        <v>2.19</v>
      </c>
      <c r="Y26">
        <v>2.2799999999999998</v>
      </c>
      <c r="Z26">
        <v>2.2000000000000002</v>
      </c>
      <c r="AA26">
        <v>2.2000000000000002</v>
      </c>
      <c r="AB26">
        <v>2.15</v>
      </c>
      <c r="AC26">
        <v>2.11</v>
      </c>
      <c r="AD26">
        <v>2.02</v>
      </c>
      <c r="AE26">
        <v>2.0699999999999998</v>
      </c>
      <c r="AF26">
        <v>2</v>
      </c>
      <c r="AG26">
        <v>1.99</v>
      </c>
      <c r="AH26">
        <v>1.99</v>
      </c>
      <c r="AI26">
        <v>1.98</v>
      </c>
      <c r="AJ26">
        <v>2.12</v>
      </c>
      <c r="AK26">
        <v>2.14</v>
      </c>
      <c r="AL26">
        <v>2.2200000000000002</v>
      </c>
      <c r="AM26">
        <v>2.2200000000000002</v>
      </c>
      <c r="AN26">
        <v>2.34</v>
      </c>
      <c r="AO26">
        <v>2.38</v>
      </c>
      <c r="AP26">
        <v>2.33</v>
      </c>
      <c r="AQ26">
        <v>2.36</v>
      </c>
      <c r="AR26">
        <v>2.34</v>
      </c>
      <c r="AS26">
        <v>2.27</v>
      </c>
      <c r="AT26">
        <v>2.23</v>
      </c>
      <c r="AU26">
        <v>2.2799999999999998</v>
      </c>
      <c r="AV26">
        <v>2.355</v>
      </c>
      <c r="AW26">
        <v>2.39</v>
      </c>
      <c r="AX26">
        <v>2.35</v>
      </c>
      <c r="AY26">
        <v>2.4500000000000002</v>
      </c>
      <c r="AZ26">
        <v>2.36</v>
      </c>
      <c r="BA26">
        <v>2.34</v>
      </c>
      <c r="BB26">
        <v>2.36</v>
      </c>
      <c r="BC26">
        <v>2.54</v>
      </c>
      <c r="BD26">
        <v>2.56</v>
      </c>
      <c r="BE26">
        <v>2.4500000000000002</v>
      </c>
      <c r="BF26">
        <v>2.5299999999999998</v>
      </c>
      <c r="BG26">
        <v>2.77</v>
      </c>
      <c r="BH26">
        <v>2.83</v>
      </c>
      <c r="BI26">
        <v>2.92</v>
      </c>
      <c r="BJ26">
        <v>3</v>
      </c>
      <c r="BK26">
        <v>3</v>
      </c>
      <c r="BL26">
        <v>2.98</v>
      </c>
      <c r="BM26">
        <v>2.87</v>
      </c>
      <c r="BN26">
        <v>2.77</v>
      </c>
      <c r="BO26">
        <v>2.75</v>
      </c>
      <c r="BP26">
        <v>2.5049999999999999</v>
      </c>
      <c r="BQ26">
        <v>2.2749999999999999</v>
      </c>
      <c r="BR26">
        <v>2.14</v>
      </c>
      <c r="BS26">
        <v>2.34</v>
      </c>
      <c r="BT26">
        <v>2.39</v>
      </c>
      <c r="BU26">
        <v>2.25</v>
      </c>
      <c r="BV26">
        <v>2.21</v>
      </c>
      <c r="BW26">
        <v>2.0299999999999998</v>
      </c>
      <c r="BX26">
        <v>1.95</v>
      </c>
    </row>
    <row r="27" spans="1:81" x14ac:dyDescent="0.25">
      <c r="A27" t="s">
        <v>91</v>
      </c>
      <c r="B27" s="2">
        <v>45434</v>
      </c>
      <c r="C27" s="2">
        <v>45525</v>
      </c>
      <c r="D27">
        <v>0.1024</v>
      </c>
      <c r="L27">
        <v>240.16</v>
      </c>
      <c r="M27">
        <v>234.56</v>
      </c>
      <c r="N27">
        <v>232.51</v>
      </c>
      <c r="O27">
        <v>233.44</v>
      </c>
      <c r="P27">
        <v>228.15</v>
      </c>
      <c r="Q27">
        <v>230</v>
      </c>
      <c r="R27">
        <v>234.49</v>
      </c>
      <c r="S27">
        <v>232.21</v>
      </c>
      <c r="T27">
        <v>230.63</v>
      </c>
      <c r="U27">
        <v>235.68</v>
      </c>
      <c r="V27">
        <v>237.41</v>
      </c>
      <c r="W27">
        <v>234.77</v>
      </c>
      <c r="X27">
        <v>235.37</v>
      </c>
      <c r="Y27">
        <v>236.3</v>
      </c>
      <c r="Z27">
        <v>238.44</v>
      </c>
      <c r="AA27">
        <v>234.03</v>
      </c>
      <c r="AB27">
        <v>231.19</v>
      </c>
      <c r="AC27">
        <v>232.39</v>
      </c>
      <c r="AD27">
        <v>235.38</v>
      </c>
      <c r="AE27">
        <v>229.51</v>
      </c>
      <c r="AF27">
        <v>231.05</v>
      </c>
      <c r="AG27">
        <v>228.46</v>
      </c>
      <c r="AH27">
        <v>230.34</v>
      </c>
      <c r="AI27">
        <v>227.84</v>
      </c>
      <c r="AJ27">
        <v>226.68</v>
      </c>
      <c r="AK27">
        <v>228.26</v>
      </c>
      <c r="AL27">
        <v>225.18</v>
      </c>
      <c r="AM27">
        <v>228.24</v>
      </c>
      <c r="AN27">
        <v>230.02</v>
      </c>
      <c r="AO27">
        <v>230.89</v>
      </c>
      <c r="AP27">
        <v>233.34</v>
      </c>
      <c r="AQ27">
        <v>232.01</v>
      </c>
      <c r="AR27">
        <v>238.33</v>
      </c>
      <c r="AS27">
        <v>233.74</v>
      </c>
      <c r="AT27">
        <v>238.56</v>
      </c>
      <c r="AU27">
        <v>237.72</v>
      </c>
      <c r="AV27">
        <v>243.33</v>
      </c>
      <c r="AW27">
        <v>235.61</v>
      </c>
      <c r="AX27">
        <v>238.99</v>
      </c>
      <c r="AY27">
        <v>231.22</v>
      </c>
      <c r="AZ27">
        <v>240.04</v>
      </c>
      <c r="BA27">
        <v>230.32</v>
      </c>
      <c r="BB27">
        <v>224.62</v>
      </c>
      <c r="BC27">
        <v>220.92</v>
      </c>
      <c r="BD27">
        <v>226.43</v>
      </c>
      <c r="BE27">
        <v>227.4</v>
      </c>
      <c r="BF27">
        <v>224.58</v>
      </c>
      <c r="BG27">
        <v>231.38</v>
      </c>
      <c r="BH27">
        <v>218.92</v>
      </c>
      <c r="BI27">
        <v>207.96</v>
      </c>
      <c r="BJ27">
        <v>200.56</v>
      </c>
      <c r="BK27">
        <v>204.88</v>
      </c>
      <c r="BL27">
        <v>201.31</v>
      </c>
      <c r="BM27">
        <v>213.64</v>
      </c>
      <c r="BN27">
        <v>211.31</v>
      </c>
      <c r="BO27">
        <v>212.08</v>
      </c>
      <c r="BP27">
        <v>218.01</v>
      </c>
      <c r="BQ27">
        <v>215.32</v>
      </c>
      <c r="BR27">
        <v>223.67</v>
      </c>
      <c r="BS27">
        <v>223.19</v>
      </c>
      <c r="BT27">
        <v>225.95</v>
      </c>
      <c r="BU27">
        <v>223.49</v>
      </c>
      <c r="BV27">
        <v>227.5</v>
      </c>
    </row>
    <row r="28" spans="1:81" x14ac:dyDescent="0.25">
      <c r="A28" t="s">
        <v>91</v>
      </c>
      <c r="B28" s="2">
        <v>43159</v>
      </c>
      <c r="C28" s="2">
        <v>43250</v>
      </c>
      <c r="D28">
        <v>0.1042</v>
      </c>
      <c r="L28">
        <v>90.15</v>
      </c>
      <c r="M28">
        <v>88.31</v>
      </c>
      <c r="N28">
        <v>89.53</v>
      </c>
      <c r="O28">
        <v>91.14</v>
      </c>
      <c r="P28">
        <v>91.93</v>
      </c>
      <c r="Q28">
        <v>92.74</v>
      </c>
      <c r="R28">
        <v>92.72</v>
      </c>
      <c r="S28">
        <v>94.73</v>
      </c>
      <c r="T28">
        <v>95.53</v>
      </c>
      <c r="U28">
        <v>94.66</v>
      </c>
      <c r="V28">
        <v>94.09</v>
      </c>
      <c r="W28">
        <v>93.94</v>
      </c>
      <c r="X28">
        <v>94.15</v>
      </c>
      <c r="Y28">
        <v>93.5</v>
      </c>
      <c r="Z28">
        <v>92.71</v>
      </c>
      <c r="AA28">
        <v>92.8</v>
      </c>
      <c r="AB28">
        <v>90.54</v>
      </c>
      <c r="AC28">
        <v>87.7</v>
      </c>
      <c r="AD28">
        <v>93.11</v>
      </c>
      <c r="AE28">
        <v>91.05</v>
      </c>
      <c r="AF28">
        <v>89.91</v>
      </c>
      <c r="AG28">
        <v>91.13</v>
      </c>
      <c r="AH28">
        <v>88.75</v>
      </c>
      <c r="AI28">
        <v>89.52</v>
      </c>
      <c r="AJ28">
        <v>91.24</v>
      </c>
      <c r="AK28">
        <v>90.94</v>
      </c>
      <c r="AL28">
        <v>88.31</v>
      </c>
      <c r="AM28">
        <v>87.99</v>
      </c>
      <c r="AN28">
        <v>90.03</v>
      </c>
      <c r="AO28">
        <v>90.8</v>
      </c>
      <c r="AP28">
        <v>93.02</v>
      </c>
      <c r="AQ28">
        <v>92.78</v>
      </c>
      <c r="AR28">
        <v>93.14</v>
      </c>
      <c r="AS28">
        <v>95.17</v>
      </c>
      <c r="AT28">
        <v>94.57</v>
      </c>
      <c r="AU28">
        <v>89.85</v>
      </c>
      <c r="AV28">
        <v>89.76</v>
      </c>
      <c r="AW28">
        <v>88</v>
      </c>
      <c r="AX28">
        <v>87.65</v>
      </c>
      <c r="AY28">
        <v>87.77</v>
      </c>
      <c r="AZ28">
        <v>88.7</v>
      </c>
      <c r="BA28">
        <v>87.68</v>
      </c>
      <c r="BB28">
        <v>87.35</v>
      </c>
      <c r="BC28">
        <v>88.86</v>
      </c>
      <c r="BD28">
        <v>88.3</v>
      </c>
      <c r="BE28">
        <v>87.91</v>
      </c>
      <c r="BF28">
        <v>90.27</v>
      </c>
      <c r="BG28">
        <v>90.5</v>
      </c>
      <c r="BH28">
        <v>91.42</v>
      </c>
      <c r="BI28">
        <v>92.62</v>
      </c>
      <c r="BJ28">
        <v>93.34</v>
      </c>
      <c r="BK28">
        <v>92.6</v>
      </c>
      <c r="BL28">
        <v>93.87</v>
      </c>
      <c r="BM28">
        <v>93.56</v>
      </c>
      <c r="BN28">
        <v>94.77</v>
      </c>
      <c r="BO28">
        <v>95.04</v>
      </c>
      <c r="BP28">
        <v>94.88</v>
      </c>
      <c r="BQ28">
        <v>95.3</v>
      </c>
      <c r="BR28">
        <v>95.71</v>
      </c>
      <c r="BS28">
        <v>94.39</v>
      </c>
      <c r="BT28">
        <v>95.04</v>
      </c>
      <c r="BU28">
        <v>95.45</v>
      </c>
      <c r="BV28">
        <v>94.39</v>
      </c>
      <c r="BW28">
        <v>94.98</v>
      </c>
    </row>
    <row r="29" spans="1:81" x14ac:dyDescent="0.25">
      <c r="A29" t="s">
        <v>91</v>
      </c>
      <c r="B29" s="2">
        <v>42886</v>
      </c>
      <c r="C29" s="2">
        <v>42977</v>
      </c>
      <c r="D29">
        <v>0.22040000000000001</v>
      </c>
      <c r="L29">
        <v>85.76</v>
      </c>
      <c r="M29">
        <v>82.21</v>
      </c>
      <c r="N29">
        <v>80.91</v>
      </c>
      <c r="O29">
        <v>78.75</v>
      </c>
      <c r="P29">
        <v>80.099999999999994</v>
      </c>
      <c r="Q29">
        <v>80.83</v>
      </c>
      <c r="R29">
        <v>82.44</v>
      </c>
      <c r="S29">
        <v>78.599999999999994</v>
      </c>
      <c r="T29">
        <v>79.739999999999995</v>
      </c>
      <c r="U29">
        <v>81.23</v>
      </c>
      <c r="V29">
        <v>80.94</v>
      </c>
      <c r="W29">
        <v>79.75</v>
      </c>
      <c r="X29">
        <v>80.040000000000006</v>
      </c>
      <c r="Y29">
        <v>80.37</v>
      </c>
      <c r="Z29">
        <v>79.2</v>
      </c>
      <c r="AA29">
        <v>79.98</v>
      </c>
      <c r="AB29">
        <v>81.319999999999993</v>
      </c>
      <c r="AC29">
        <v>81.55</v>
      </c>
      <c r="AD29">
        <v>80.569999999999993</v>
      </c>
      <c r="AE29">
        <v>78.14</v>
      </c>
      <c r="AF29">
        <v>79.2</v>
      </c>
      <c r="AG29">
        <v>77.739999999999995</v>
      </c>
      <c r="AH29">
        <v>77.8</v>
      </c>
      <c r="AI29">
        <v>76.11</v>
      </c>
      <c r="AJ29">
        <v>77.739999999999995</v>
      </c>
      <c r="AK29">
        <v>77.33</v>
      </c>
      <c r="AL29">
        <v>78.47</v>
      </c>
      <c r="AM29">
        <v>78.73</v>
      </c>
      <c r="AN29">
        <v>79.86</v>
      </c>
      <c r="AO29">
        <v>80.37</v>
      </c>
      <c r="AP29">
        <v>80.27</v>
      </c>
      <c r="AQ29">
        <v>81.55</v>
      </c>
      <c r="AR29">
        <v>81.09</v>
      </c>
      <c r="AS29">
        <v>81.14</v>
      </c>
      <c r="AT29">
        <v>80.37</v>
      </c>
      <c r="AU29">
        <v>80.849999999999994</v>
      </c>
      <c r="AV29">
        <v>78.959999999999994</v>
      </c>
      <c r="AW29">
        <v>78.75</v>
      </c>
      <c r="AX29">
        <v>79.52</v>
      </c>
      <c r="AY29">
        <v>80.72</v>
      </c>
      <c r="AZ29">
        <v>79.55</v>
      </c>
      <c r="BA29">
        <v>79.239999999999995</v>
      </c>
      <c r="BB29">
        <v>79.010000000000005</v>
      </c>
      <c r="BC29">
        <v>78.95</v>
      </c>
      <c r="BD29">
        <v>78.819999999999993</v>
      </c>
      <c r="BE29">
        <v>77.94</v>
      </c>
      <c r="BF29">
        <v>77.78</v>
      </c>
      <c r="BG29">
        <v>78.87</v>
      </c>
      <c r="BH29">
        <v>78.97</v>
      </c>
      <c r="BI29">
        <v>77.98</v>
      </c>
      <c r="BJ29">
        <v>76.83</v>
      </c>
      <c r="BK29">
        <v>78.040000000000006</v>
      </c>
      <c r="BL29">
        <v>79.900000000000006</v>
      </c>
      <c r="BM29">
        <v>79.959999999999994</v>
      </c>
      <c r="BN29">
        <v>80.06</v>
      </c>
      <c r="BO29">
        <v>77.56</v>
      </c>
      <c r="BP29">
        <v>77.739999999999995</v>
      </c>
      <c r="BQ29">
        <v>77.7</v>
      </c>
      <c r="BR29">
        <v>79.17</v>
      </c>
      <c r="BS29">
        <v>79.069999999999993</v>
      </c>
      <c r="BT29">
        <v>79.27</v>
      </c>
      <c r="BU29">
        <v>78.97</v>
      </c>
      <c r="BV29">
        <v>79.44</v>
      </c>
      <c r="BW29">
        <v>79.55</v>
      </c>
      <c r="BX29">
        <v>83.72</v>
      </c>
    </row>
    <row r="30" spans="1:81" x14ac:dyDescent="0.25">
      <c r="A30" t="s">
        <v>91</v>
      </c>
      <c r="B30" s="2">
        <v>42332</v>
      </c>
      <c r="C30" s="2">
        <v>42417</v>
      </c>
      <c r="D30">
        <v>0.24249999999999999</v>
      </c>
      <c r="L30">
        <v>60.42</v>
      </c>
      <c r="M30">
        <v>60.25</v>
      </c>
      <c r="N30">
        <v>60.45</v>
      </c>
      <c r="O30">
        <v>61.63</v>
      </c>
      <c r="P30">
        <v>61.57</v>
      </c>
      <c r="Q30">
        <v>60.74</v>
      </c>
      <c r="R30">
        <v>59.05</v>
      </c>
      <c r="S30">
        <v>59.21</v>
      </c>
      <c r="T30">
        <v>58.5</v>
      </c>
      <c r="U30">
        <v>58.02</v>
      </c>
      <c r="V30">
        <v>56.65</v>
      </c>
      <c r="W30">
        <v>57.15</v>
      </c>
      <c r="X30">
        <v>56.93</v>
      </c>
      <c r="Y30">
        <v>56.82</v>
      </c>
      <c r="Z30">
        <v>56.55</v>
      </c>
      <c r="AA30">
        <v>57.53</v>
      </c>
      <c r="AB30">
        <v>56.12</v>
      </c>
      <c r="AC30">
        <v>55.17</v>
      </c>
      <c r="AD30">
        <v>55.83</v>
      </c>
      <c r="AE30">
        <v>56.015000000000001</v>
      </c>
      <c r="AF30">
        <v>56.48</v>
      </c>
      <c r="AG30">
        <v>56.8</v>
      </c>
      <c r="AH30">
        <v>56.45</v>
      </c>
      <c r="AI30">
        <v>57.31</v>
      </c>
      <c r="AJ30">
        <v>56.55</v>
      </c>
      <c r="AK30">
        <v>55.32</v>
      </c>
      <c r="AL30">
        <v>54.44</v>
      </c>
      <c r="AM30">
        <v>54.04</v>
      </c>
      <c r="AN30">
        <v>51.74</v>
      </c>
      <c r="AO30">
        <v>50.42</v>
      </c>
      <c r="AP30">
        <v>49.98</v>
      </c>
      <c r="AQ30">
        <v>51.17</v>
      </c>
      <c r="AR30">
        <v>51.65</v>
      </c>
      <c r="AS30">
        <v>50.1</v>
      </c>
      <c r="AT30">
        <v>50.5</v>
      </c>
      <c r="AU30">
        <v>49.82</v>
      </c>
      <c r="AV30">
        <v>49.39</v>
      </c>
      <c r="AW30">
        <v>50.58</v>
      </c>
      <c r="AX30">
        <v>50.53</v>
      </c>
      <c r="AY30">
        <v>51.38</v>
      </c>
      <c r="AZ30">
        <v>51.05</v>
      </c>
      <c r="BA30">
        <v>51.29</v>
      </c>
      <c r="BB30">
        <v>51.28</v>
      </c>
      <c r="BC30">
        <v>51.76</v>
      </c>
      <c r="BD30">
        <v>53.86</v>
      </c>
      <c r="BE30">
        <v>53.17</v>
      </c>
      <c r="BF30">
        <v>51.34</v>
      </c>
      <c r="BG30">
        <v>51.38</v>
      </c>
      <c r="BH30">
        <v>51.67</v>
      </c>
      <c r="BI30">
        <v>49.82</v>
      </c>
      <c r="BJ30">
        <v>49.16</v>
      </c>
      <c r="BK30">
        <v>49.31</v>
      </c>
      <c r="BL30">
        <v>48.96</v>
      </c>
      <c r="BM30">
        <v>48.84</v>
      </c>
      <c r="BN30">
        <v>49.64</v>
      </c>
      <c r="BO30">
        <v>52.07</v>
      </c>
      <c r="BP30">
        <v>52.73</v>
      </c>
    </row>
    <row r="31" spans="1:81" x14ac:dyDescent="0.25">
      <c r="A31" t="s">
        <v>92</v>
      </c>
      <c r="B31" s="2">
        <v>45469</v>
      </c>
      <c r="C31" s="2">
        <v>45560</v>
      </c>
      <c r="D31">
        <v>0.23749999999999999</v>
      </c>
      <c r="L31">
        <v>142.36000000000001</v>
      </c>
      <c r="M31">
        <v>132.22999999999999</v>
      </c>
      <c r="N31">
        <v>131.53</v>
      </c>
      <c r="O31">
        <v>131.52000000000001</v>
      </c>
      <c r="P31">
        <v>132.59</v>
      </c>
      <c r="Q31">
        <v>136.82</v>
      </c>
      <c r="R31">
        <v>131.6</v>
      </c>
      <c r="S31">
        <v>130.69</v>
      </c>
      <c r="T31">
        <v>131.13999999999999</v>
      </c>
      <c r="U31">
        <v>136.38999999999999</v>
      </c>
      <c r="V31">
        <v>130.22999999999999</v>
      </c>
      <c r="W31">
        <v>133.55000000000001</v>
      </c>
      <c r="X31">
        <v>130.87</v>
      </c>
      <c r="Y31">
        <v>127.49</v>
      </c>
      <c r="Z31">
        <v>119.5</v>
      </c>
      <c r="AA31">
        <v>117.45</v>
      </c>
      <c r="AB31">
        <v>114.26</v>
      </c>
      <c r="AC31">
        <v>115.28</v>
      </c>
      <c r="AD31">
        <v>114.25</v>
      </c>
      <c r="AE31">
        <v>110.28</v>
      </c>
      <c r="AF31">
        <v>107.45</v>
      </c>
      <c r="AG31">
        <v>109.41</v>
      </c>
      <c r="AH31">
        <v>107.85</v>
      </c>
      <c r="AI31">
        <v>102.56</v>
      </c>
      <c r="AJ31">
        <v>109.82</v>
      </c>
      <c r="AK31">
        <v>101.51</v>
      </c>
      <c r="AL31">
        <v>92.7</v>
      </c>
      <c r="AM31">
        <v>90.42</v>
      </c>
      <c r="AN31">
        <v>89</v>
      </c>
      <c r="AO31">
        <v>86.8</v>
      </c>
      <c r="AP31">
        <v>92.07</v>
      </c>
      <c r="AQ31">
        <v>93.08</v>
      </c>
      <c r="AR31">
        <v>94.64</v>
      </c>
      <c r="AS31">
        <v>97.44</v>
      </c>
      <c r="AT31">
        <v>100.41</v>
      </c>
      <c r="AU31">
        <v>106.95</v>
      </c>
      <c r="AV31">
        <v>107.99</v>
      </c>
      <c r="AW31">
        <v>108.63</v>
      </c>
      <c r="AX31">
        <v>107.99</v>
      </c>
      <c r="AY31">
        <v>108.33</v>
      </c>
      <c r="AZ31">
        <v>104.26</v>
      </c>
      <c r="BA31">
        <v>102.85</v>
      </c>
      <c r="BB31">
        <v>98.91</v>
      </c>
      <c r="BC31">
        <v>97.86</v>
      </c>
      <c r="BD31">
        <v>94.86</v>
      </c>
      <c r="BE31">
        <v>95.57</v>
      </c>
      <c r="BF31">
        <v>96.24</v>
      </c>
      <c r="BG31">
        <v>88.58</v>
      </c>
      <c r="BH31">
        <v>89.29</v>
      </c>
      <c r="BI31">
        <v>89.39</v>
      </c>
      <c r="BJ31">
        <v>86.38</v>
      </c>
      <c r="BK31">
        <v>86.27</v>
      </c>
      <c r="BL31">
        <v>86.85</v>
      </c>
      <c r="BM31">
        <v>90.65</v>
      </c>
      <c r="BN31">
        <v>87.21</v>
      </c>
      <c r="BO31">
        <v>91.22</v>
      </c>
      <c r="BP31">
        <v>87.18</v>
      </c>
      <c r="BQ31">
        <v>88.73</v>
      </c>
      <c r="BR31">
        <v>87.35</v>
      </c>
      <c r="BS31">
        <v>89.25</v>
      </c>
      <c r="BT31">
        <v>90.9</v>
      </c>
      <c r="BU31">
        <v>93.57</v>
      </c>
      <c r="BV31">
        <v>94</v>
      </c>
      <c r="BW31">
        <v>95.77</v>
      </c>
    </row>
    <row r="32" spans="1:81" x14ac:dyDescent="0.25">
      <c r="A32" t="s">
        <v>92</v>
      </c>
      <c r="B32" s="2">
        <v>45105</v>
      </c>
      <c r="C32" s="2">
        <v>45196</v>
      </c>
      <c r="D32">
        <v>0.10009999999999999</v>
      </c>
      <c r="L32">
        <v>67.069999999999993</v>
      </c>
      <c r="M32">
        <v>64.33</v>
      </c>
      <c r="N32">
        <v>63.11</v>
      </c>
      <c r="O32">
        <v>63.9</v>
      </c>
      <c r="P32">
        <v>62.06</v>
      </c>
      <c r="Q32">
        <v>61.23</v>
      </c>
      <c r="R32">
        <v>60.65</v>
      </c>
      <c r="S32">
        <v>62.48</v>
      </c>
      <c r="T32">
        <v>63.6</v>
      </c>
      <c r="U32">
        <v>63.79</v>
      </c>
      <c r="V32">
        <v>64.53</v>
      </c>
      <c r="W32">
        <v>64.08</v>
      </c>
      <c r="X32">
        <v>65.16</v>
      </c>
      <c r="Y32">
        <v>64.94</v>
      </c>
      <c r="Z32">
        <v>64.959999999999994</v>
      </c>
      <c r="AA32">
        <v>64.69</v>
      </c>
      <c r="AB32">
        <v>65.650000000000006</v>
      </c>
      <c r="AC32">
        <v>65.48</v>
      </c>
      <c r="AD32">
        <v>65.680000000000007</v>
      </c>
      <c r="AE32">
        <v>67.38</v>
      </c>
      <c r="AF32">
        <v>71.069999999999993</v>
      </c>
      <c r="AG32">
        <v>71.2</v>
      </c>
      <c r="AH32">
        <v>71.39</v>
      </c>
      <c r="AI32">
        <v>70.760000000000005</v>
      </c>
      <c r="AJ32">
        <v>68.17</v>
      </c>
      <c r="AK32">
        <v>69.180000000000007</v>
      </c>
      <c r="AL32">
        <v>69.91</v>
      </c>
      <c r="AM32">
        <v>69.38</v>
      </c>
      <c r="AN32">
        <v>67.650000000000006</v>
      </c>
      <c r="AO32">
        <v>66.7</v>
      </c>
      <c r="AP32">
        <v>65.44</v>
      </c>
      <c r="AQ32">
        <v>64.37</v>
      </c>
      <c r="AR32">
        <v>68.28</v>
      </c>
      <c r="AS32">
        <v>65.33</v>
      </c>
      <c r="AT32">
        <v>64.22</v>
      </c>
      <c r="AU32">
        <v>63.56</v>
      </c>
      <c r="AV32">
        <v>63.59</v>
      </c>
      <c r="AW32">
        <v>63.96</v>
      </c>
      <c r="AX32">
        <v>63.41</v>
      </c>
      <c r="AY32">
        <v>65.19</v>
      </c>
      <c r="AZ32">
        <v>63.69</v>
      </c>
      <c r="BA32">
        <v>63.72</v>
      </c>
      <c r="BB32">
        <v>65.31</v>
      </c>
      <c r="BC32">
        <v>66.680000000000007</v>
      </c>
      <c r="BD32">
        <v>68.09</v>
      </c>
      <c r="BE32">
        <v>69.94</v>
      </c>
      <c r="BF32">
        <v>70.39</v>
      </c>
      <c r="BG32">
        <v>70.290000000000006</v>
      </c>
      <c r="BH32">
        <v>70.41</v>
      </c>
      <c r="BI32">
        <v>69.87</v>
      </c>
      <c r="BJ32">
        <v>70.180000000000007</v>
      </c>
      <c r="BK32">
        <v>70.03</v>
      </c>
      <c r="BL32">
        <v>70.31</v>
      </c>
      <c r="BM32">
        <v>70.849999999999994</v>
      </c>
      <c r="BN32">
        <v>71.790000000000006</v>
      </c>
      <c r="BO32">
        <v>69.88</v>
      </c>
      <c r="BP32">
        <v>70.5</v>
      </c>
      <c r="BQ32">
        <v>70.709999999999994</v>
      </c>
      <c r="BR32">
        <v>69.680000000000007</v>
      </c>
      <c r="BS32">
        <v>67.900000000000006</v>
      </c>
      <c r="BT32">
        <v>68.88</v>
      </c>
      <c r="BU32">
        <v>68.58</v>
      </c>
      <c r="BV32">
        <v>67.94</v>
      </c>
      <c r="BW32">
        <v>68.209999999999994</v>
      </c>
    </row>
    <row r="33" spans="1:80" x14ac:dyDescent="0.25">
      <c r="A33" t="s">
        <v>92</v>
      </c>
      <c r="B33" s="2">
        <v>44203</v>
      </c>
      <c r="C33" s="2">
        <v>44286</v>
      </c>
      <c r="D33">
        <v>0.18179999999999999</v>
      </c>
      <c r="L33">
        <v>79.11</v>
      </c>
      <c r="M33">
        <v>77.42</v>
      </c>
      <c r="N33">
        <v>78.67</v>
      </c>
      <c r="O33">
        <v>79.459999999999994</v>
      </c>
      <c r="P33">
        <v>79.91</v>
      </c>
      <c r="Q33">
        <v>81.3</v>
      </c>
      <c r="R33">
        <v>80.72</v>
      </c>
      <c r="S33">
        <v>85.5</v>
      </c>
      <c r="T33">
        <v>83.5</v>
      </c>
      <c r="U33">
        <v>85.01</v>
      </c>
      <c r="V33">
        <v>82.28</v>
      </c>
      <c r="W33">
        <v>81.28</v>
      </c>
      <c r="X33">
        <v>79.510000000000005</v>
      </c>
      <c r="Y33">
        <v>75.09</v>
      </c>
      <c r="Z33">
        <v>78.39</v>
      </c>
      <c r="AA33">
        <v>78.27</v>
      </c>
      <c r="AB33">
        <v>80.430000000000007</v>
      </c>
      <c r="AC33">
        <v>81.62</v>
      </c>
      <c r="AD33">
        <v>79.11</v>
      </c>
      <c r="AE33">
        <v>81.25</v>
      </c>
      <c r="AF33">
        <v>81.099999999999994</v>
      </c>
      <c r="AG33">
        <v>84.01</v>
      </c>
      <c r="AH33">
        <v>83.32</v>
      </c>
      <c r="AI33">
        <v>82.35</v>
      </c>
      <c r="AJ33">
        <v>86.48</v>
      </c>
      <c r="AK33">
        <v>88.01</v>
      </c>
      <c r="AL33">
        <v>87.74</v>
      </c>
      <c r="AM33">
        <v>86.05</v>
      </c>
      <c r="AN33">
        <v>88.534999999999997</v>
      </c>
      <c r="AO33">
        <v>90.96</v>
      </c>
      <c r="AP33">
        <v>86.28</v>
      </c>
      <c r="AQ33">
        <v>88.23</v>
      </c>
      <c r="AR33">
        <v>92.52</v>
      </c>
      <c r="AS33">
        <v>88.12</v>
      </c>
      <c r="AT33">
        <v>91.53</v>
      </c>
      <c r="AU33">
        <v>94.76</v>
      </c>
      <c r="AV33">
        <v>91.09</v>
      </c>
      <c r="AW33">
        <v>89.11</v>
      </c>
      <c r="AX33">
        <v>84.33</v>
      </c>
      <c r="AY33">
        <v>88.93</v>
      </c>
      <c r="AZ33">
        <v>85.05</v>
      </c>
      <c r="BA33">
        <v>89.3</v>
      </c>
      <c r="BB33">
        <v>85.41</v>
      </c>
      <c r="BC33">
        <v>89.31</v>
      </c>
      <c r="BD33">
        <v>87.77</v>
      </c>
      <c r="BE33">
        <v>88.85</v>
      </c>
      <c r="BF33">
        <v>91.43</v>
      </c>
      <c r="BG33">
        <v>94.76</v>
      </c>
      <c r="BH33">
        <v>89.82</v>
      </c>
      <c r="BI33">
        <v>90.51</v>
      </c>
      <c r="BJ33">
        <v>91.28</v>
      </c>
      <c r="BK33">
        <v>85.4</v>
      </c>
      <c r="BL33">
        <v>83</v>
      </c>
      <c r="BM33">
        <v>84.09</v>
      </c>
      <c r="BN33">
        <v>87.99</v>
      </c>
      <c r="BO33">
        <v>86.59</v>
      </c>
      <c r="BP33">
        <v>86.54</v>
      </c>
      <c r="BQ33">
        <v>88.21</v>
      </c>
    </row>
    <row r="34" spans="1:80" x14ac:dyDescent="0.25">
      <c r="A34" t="s">
        <v>92</v>
      </c>
      <c r="B34" s="2">
        <v>43734</v>
      </c>
      <c r="C34" s="2">
        <v>43817</v>
      </c>
      <c r="D34">
        <v>0.15459999999999999</v>
      </c>
      <c r="L34">
        <v>48.6</v>
      </c>
      <c r="M34">
        <v>43.21</v>
      </c>
      <c r="N34">
        <v>42.85</v>
      </c>
      <c r="O34">
        <v>42.3</v>
      </c>
      <c r="P34">
        <v>41.98</v>
      </c>
      <c r="Q34">
        <v>43.46</v>
      </c>
      <c r="R34">
        <v>44.55</v>
      </c>
      <c r="S34">
        <v>44.16</v>
      </c>
      <c r="T34">
        <v>42.634999999999998</v>
      </c>
      <c r="U34">
        <v>42.875</v>
      </c>
      <c r="V34">
        <v>43.28</v>
      </c>
      <c r="W34">
        <v>45.1</v>
      </c>
      <c r="X34">
        <v>44.86</v>
      </c>
      <c r="Y34">
        <v>46.454999999999998</v>
      </c>
      <c r="Z34">
        <v>45.16</v>
      </c>
      <c r="AA34">
        <v>45.5</v>
      </c>
      <c r="AB34">
        <v>43.47</v>
      </c>
      <c r="AC34">
        <v>45.22</v>
      </c>
      <c r="AD34">
        <v>44.66</v>
      </c>
      <c r="AE34">
        <v>44.66</v>
      </c>
      <c r="AF34">
        <v>47.1</v>
      </c>
      <c r="AG34">
        <v>48.03</v>
      </c>
      <c r="AH34">
        <v>48.69</v>
      </c>
      <c r="AI34">
        <v>48.11</v>
      </c>
      <c r="AJ34">
        <v>47.88</v>
      </c>
      <c r="AK34">
        <v>47.55</v>
      </c>
      <c r="AL34">
        <v>48.38</v>
      </c>
      <c r="AM34">
        <v>49.59</v>
      </c>
      <c r="AN34">
        <v>48.68</v>
      </c>
      <c r="AO34">
        <v>47.68</v>
      </c>
      <c r="AP34">
        <v>48.4</v>
      </c>
      <c r="AQ34">
        <v>47.19</v>
      </c>
      <c r="AR34">
        <v>46.26</v>
      </c>
      <c r="AS34">
        <v>46.9</v>
      </c>
      <c r="AT34">
        <v>46.3</v>
      </c>
      <c r="AU34">
        <v>46.8</v>
      </c>
      <c r="AV34">
        <v>47.71</v>
      </c>
      <c r="AW34">
        <v>47.82</v>
      </c>
      <c r="AX34">
        <v>46.58</v>
      </c>
      <c r="AY34">
        <v>45.57</v>
      </c>
      <c r="AZ34">
        <v>45.55</v>
      </c>
      <c r="BA34">
        <v>45.87</v>
      </c>
      <c r="BB34">
        <v>47.52</v>
      </c>
      <c r="BC34">
        <v>46.715000000000003</v>
      </c>
      <c r="BD34">
        <v>48.16</v>
      </c>
      <c r="BE34">
        <v>47.51</v>
      </c>
      <c r="BF34">
        <v>46.39</v>
      </c>
      <c r="BG34">
        <v>45.23</v>
      </c>
      <c r="BH34">
        <v>46.3</v>
      </c>
      <c r="BI34">
        <v>46.62</v>
      </c>
      <c r="BJ34">
        <v>47.93</v>
      </c>
      <c r="BK34">
        <v>46.45</v>
      </c>
      <c r="BL34">
        <v>47.46</v>
      </c>
      <c r="BM34">
        <v>49.26</v>
      </c>
      <c r="BN34">
        <v>50.97</v>
      </c>
      <c r="BO34">
        <v>51.2</v>
      </c>
      <c r="BP34">
        <v>52.94</v>
      </c>
      <c r="BQ34">
        <v>53</v>
      </c>
      <c r="BR34">
        <v>53.04</v>
      </c>
    </row>
    <row r="35" spans="1:80" x14ac:dyDescent="0.25">
      <c r="A35" t="s">
        <v>92</v>
      </c>
      <c r="B35" s="2">
        <v>42647</v>
      </c>
      <c r="C35" s="2">
        <v>42725</v>
      </c>
      <c r="D35">
        <v>0.40479999999999999</v>
      </c>
      <c r="L35">
        <v>17.8</v>
      </c>
      <c r="M35">
        <v>17.7</v>
      </c>
      <c r="N35">
        <v>17.73</v>
      </c>
      <c r="O35">
        <v>17.61</v>
      </c>
      <c r="P35">
        <v>17.5</v>
      </c>
      <c r="Q35">
        <v>16.86</v>
      </c>
      <c r="R35">
        <v>16.78</v>
      </c>
      <c r="S35">
        <v>16.850000000000001</v>
      </c>
      <c r="T35">
        <v>17.13</v>
      </c>
      <c r="U35">
        <v>16.989999999999998</v>
      </c>
      <c r="V35">
        <v>17.41</v>
      </c>
      <c r="W35">
        <v>17.215</v>
      </c>
      <c r="X35">
        <v>17.204999999999998</v>
      </c>
      <c r="Y35">
        <v>16.940000000000001</v>
      </c>
      <c r="Z35">
        <v>17.059999999999999</v>
      </c>
      <c r="AA35">
        <v>17.54</v>
      </c>
      <c r="AB35">
        <v>17.64</v>
      </c>
      <c r="AC35">
        <v>17.53</v>
      </c>
      <c r="AD35">
        <v>17.2</v>
      </c>
      <c r="AE35">
        <v>17.16</v>
      </c>
      <c r="AF35">
        <v>16.98</v>
      </c>
      <c r="AG35">
        <v>16.68</v>
      </c>
      <c r="AH35">
        <v>16.62</v>
      </c>
      <c r="AI35">
        <v>16.68</v>
      </c>
      <c r="AJ35">
        <v>17.375</v>
      </c>
      <c r="AK35">
        <v>17.41</v>
      </c>
      <c r="AL35">
        <v>17.2</v>
      </c>
      <c r="AM35">
        <v>16.989999999999998</v>
      </c>
      <c r="AN35">
        <v>17.670000000000002</v>
      </c>
      <c r="AO35">
        <v>17.71</v>
      </c>
      <c r="AP35">
        <v>18.100000000000001</v>
      </c>
      <c r="AQ35">
        <v>18.239999999999998</v>
      </c>
      <c r="AR35">
        <v>19.18</v>
      </c>
      <c r="AS35">
        <v>19.21</v>
      </c>
      <c r="AT35">
        <v>19.489999999999998</v>
      </c>
      <c r="AU35">
        <v>19.739999999999998</v>
      </c>
      <c r="AV35">
        <v>19.91</v>
      </c>
      <c r="AW35">
        <v>20.13</v>
      </c>
      <c r="AX35">
        <v>19.989999999999998</v>
      </c>
      <c r="AY35">
        <v>19.420000000000002</v>
      </c>
      <c r="AZ35">
        <v>19.53</v>
      </c>
      <c r="BA35">
        <v>18.48</v>
      </c>
      <c r="BB35">
        <v>18.79</v>
      </c>
      <c r="BC35">
        <v>18.61</v>
      </c>
      <c r="BD35">
        <v>19.059999999999999</v>
      </c>
      <c r="BE35">
        <v>20.440000000000001</v>
      </c>
      <c r="BF35">
        <v>20.66</v>
      </c>
      <c r="BG35">
        <v>20.5</v>
      </c>
      <c r="BH35">
        <v>20.02</v>
      </c>
      <c r="BI35">
        <v>20.13</v>
      </c>
      <c r="BJ35">
        <v>20.02</v>
      </c>
      <c r="BK35">
        <v>20.29</v>
      </c>
      <c r="BL35">
        <v>20.27</v>
      </c>
      <c r="BM35">
        <v>20.350000000000001</v>
      </c>
      <c r="BN35">
        <v>20.65</v>
      </c>
      <c r="BO35">
        <v>20.58</v>
      </c>
    </row>
    <row r="36" spans="1:80" x14ac:dyDescent="0.25">
      <c r="A36" t="s">
        <v>92</v>
      </c>
      <c r="B36" s="2">
        <v>42551</v>
      </c>
      <c r="C36" s="2">
        <v>42647</v>
      </c>
      <c r="D36">
        <v>0.16669999999999999</v>
      </c>
      <c r="L36">
        <v>13.76</v>
      </c>
      <c r="M36">
        <v>12.5</v>
      </c>
      <c r="N36">
        <v>11.91</v>
      </c>
      <c r="O36">
        <v>11.73</v>
      </c>
      <c r="P36">
        <v>12.2</v>
      </c>
      <c r="Q36">
        <v>12.62</v>
      </c>
      <c r="R36">
        <v>12.64</v>
      </c>
      <c r="S36">
        <v>13.23</v>
      </c>
      <c r="T36">
        <v>13.29</v>
      </c>
      <c r="U36">
        <v>13.29</v>
      </c>
      <c r="V36">
        <v>13.13</v>
      </c>
      <c r="W36">
        <v>13.34</v>
      </c>
      <c r="X36">
        <v>13.22</v>
      </c>
      <c r="Y36">
        <v>13.59</v>
      </c>
      <c r="Z36">
        <v>13.18</v>
      </c>
      <c r="AA36">
        <v>13.13</v>
      </c>
      <c r="AB36">
        <v>13.92</v>
      </c>
      <c r="AC36">
        <v>14.67</v>
      </c>
      <c r="AD36">
        <v>14.19</v>
      </c>
      <c r="AE36">
        <v>13.81</v>
      </c>
      <c r="AF36">
        <v>13.74</v>
      </c>
      <c r="AG36">
        <v>13.56</v>
      </c>
      <c r="AH36">
        <v>13.4</v>
      </c>
      <c r="AI36">
        <v>13.51</v>
      </c>
      <c r="AJ36">
        <v>14.03</v>
      </c>
      <c r="AK36">
        <v>14.52</v>
      </c>
      <c r="AL36">
        <v>14.42</v>
      </c>
      <c r="AM36">
        <v>14.48</v>
      </c>
      <c r="AN36">
        <v>14.2</v>
      </c>
      <c r="AO36">
        <v>14.43</v>
      </c>
      <c r="AP36">
        <v>14.93</v>
      </c>
      <c r="AQ36">
        <v>15.53</v>
      </c>
      <c r="AR36">
        <v>15.49</v>
      </c>
      <c r="AS36">
        <v>15.52</v>
      </c>
      <c r="AT36">
        <v>15.77</v>
      </c>
      <c r="AU36">
        <v>16.25</v>
      </c>
      <c r="AV36">
        <v>16.190000000000001</v>
      </c>
      <c r="AW36">
        <v>16.18</v>
      </c>
      <c r="AX36">
        <v>15.51</v>
      </c>
      <c r="AY36">
        <v>16.2</v>
      </c>
      <c r="AZ36">
        <v>16.510000000000002</v>
      </c>
      <c r="BA36">
        <v>16.91</v>
      </c>
      <c r="BB36">
        <v>16.739999999999998</v>
      </c>
      <c r="BC36">
        <v>16.489999999999998</v>
      </c>
      <c r="BD36">
        <v>16.64</v>
      </c>
      <c r="BE36">
        <v>16.7</v>
      </c>
      <c r="BF36">
        <v>17.010000000000002</v>
      </c>
      <c r="BG36">
        <v>17.16</v>
      </c>
      <c r="BH36">
        <v>17.45</v>
      </c>
      <c r="BI36">
        <v>16.809999999999999</v>
      </c>
      <c r="BJ36">
        <v>17.149999999999999</v>
      </c>
      <c r="BK36">
        <v>16.75</v>
      </c>
      <c r="BL36">
        <v>16.93</v>
      </c>
      <c r="BM36">
        <v>17.45</v>
      </c>
      <c r="BN36">
        <v>17.48</v>
      </c>
      <c r="BO36">
        <v>16.95</v>
      </c>
      <c r="BP36">
        <v>16.920000000000002</v>
      </c>
      <c r="BQ36">
        <v>17.66</v>
      </c>
      <c r="BR36">
        <v>17.59</v>
      </c>
      <c r="BS36">
        <v>17.48</v>
      </c>
      <c r="BT36">
        <v>17.36</v>
      </c>
      <c r="BU36">
        <v>18</v>
      </c>
      <c r="BV36">
        <v>17.440000000000001</v>
      </c>
      <c r="BW36">
        <v>17.54</v>
      </c>
      <c r="BX36">
        <v>17.78</v>
      </c>
      <c r="BY36">
        <v>17.73</v>
      </c>
      <c r="BZ36">
        <v>17.8</v>
      </c>
    </row>
    <row r="37" spans="1:80" x14ac:dyDescent="0.25">
      <c r="A37" t="s">
        <v>92</v>
      </c>
      <c r="B37" s="2">
        <v>42459</v>
      </c>
      <c r="C37" s="2">
        <v>42551</v>
      </c>
      <c r="D37">
        <v>0.42530000000000001</v>
      </c>
      <c r="L37">
        <v>10.48</v>
      </c>
      <c r="M37">
        <v>10.47</v>
      </c>
      <c r="N37">
        <v>11.03</v>
      </c>
      <c r="O37">
        <v>10.8</v>
      </c>
      <c r="P37">
        <v>10.4</v>
      </c>
      <c r="Q37">
        <v>10.47</v>
      </c>
      <c r="R37">
        <v>10.51</v>
      </c>
      <c r="S37">
        <v>10.72</v>
      </c>
      <c r="T37">
        <v>10.45</v>
      </c>
      <c r="U37">
        <v>10.17</v>
      </c>
      <c r="V37">
        <v>10.88</v>
      </c>
      <c r="W37">
        <v>10.4</v>
      </c>
      <c r="X37">
        <v>10.69</v>
      </c>
      <c r="Y37">
        <v>10.89</v>
      </c>
      <c r="Z37">
        <v>10.72</v>
      </c>
      <c r="AA37">
        <v>10.75</v>
      </c>
      <c r="AB37">
        <v>10.65</v>
      </c>
      <c r="AC37">
        <v>10.66</v>
      </c>
      <c r="AD37">
        <v>10.55</v>
      </c>
      <c r="AE37">
        <v>11.51</v>
      </c>
      <c r="AF37">
        <v>11.56</v>
      </c>
      <c r="AG37">
        <v>11.62</v>
      </c>
      <c r="AH37">
        <v>10.75</v>
      </c>
      <c r="AI37">
        <v>10.62</v>
      </c>
      <c r="AJ37">
        <v>10.36</v>
      </c>
      <c r="AK37">
        <v>10</v>
      </c>
      <c r="AL37">
        <v>10.06</v>
      </c>
      <c r="AM37">
        <v>9.99</v>
      </c>
      <c r="AN37">
        <v>9.8699999999999992</v>
      </c>
      <c r="AO37">
        <v>10.09</v>
      </c>
      <c r="AP37">
        <v>10.1</v>
      </c>
      <c r="AQ37">
        <v>9.6300000000000008</v>
      </c>
      <c r="AR37">
        <v>9.56</v>
      </c>
      <c r="AS37">
        <v>9.68</v>
      </c>
      <c r="AT37">
        <v>9.67</v>
      </c>
      <c r="AU37">
        <v>10.050000000000001</v>
      </c>
      <c r="AV37">
        <v>10.07</v>
      </c>
      <c r="AW37">
        <v>10.8</v>
      </c>
      <c r="AX37">
        <v>11.14</v>
      </c>
      <c r="AY37">
        <v>11.49</v>
      </c>
      <c r="AZ37">
        <v>11.6</v>
      </c>
      <c r="BA37">
        <v>11.95</v>
      </c>
      <c r="BB37">
        <v>12.31</v>
      </c>
      <c r="BC37">
        <v>12.72</v>
      </c>
      <c r="BD37">
        <v>13.09</v>
      </c>
      <c r="BE37">
        <v>13.11</v>
      </c>
      <c r="BF37">
        <v>12.86</v>
      </c>
      <c r="BG37">
        <v>12.77</v>
      </c>
      <c r="BH37">
        <v>13</v>
      </c>
      <c r="BI37">
        <v>12.58</v>
      </c>
      <c r="BJ37">
        <v>12.51</v>
      </c>
      <c r="BK37">
        <v>12.14</v>
      </c>
      <c r="BL37">
        <v>12.05</v>
      </c>
      <c r="BM37">
        <v>11.92</v>
      </c>
      <c r="BN37">
        <v>12.02</v>
      </c>
      <c r="BO37">
        <v>11.95</v>
      </c>
      <c r="BP37">
        <v>12.2</v>
      </c>
      <c r="BQ37">
        <v>12.32</v>
      </c>
      <c r="BR37">
        <v>12.75</v>
      </c>
      <c r="BS37">
        <v>12.72</v>
      </c>
      <c r="BT37">
        <v>14.05</v>
      </c>
      <c r="BU37">
        <v>13.21</v>
      </c>
      <c r="BV37">
        <v>12.23</v>
      </c>
      <c r="BW37">
        <v>12.99</v>
      </c>
      <c r="BX37">
        <v>13.19</v>
      </c>
      <c r="BY37">
        <v>13.76</v>
      </c>
    </row>
    <row r="38" spans="1:80" x14ac:dyDescent="0.25">
      <c r="A38" t="s">
        <v>92</v>
      </c>
      <c r="B38" s="2">
        <v>42095</v>
      </c>
      <c r="C38" s="2">
        <v>42180</v>
      </c>
      <c r="D38">
        <v>0.1111</v>
      </c>
      <c r="L38">
        <v>27.13</v>
      </c>
      <c r="M38">
        <v>26.725000000000001</v>
      </c>
      <c r="N38">
        <v>27.43</v>
      </c>
      <c r="O38">
        <v>26.87</v>
      </c>
      <c r="P38">
        <v>27.13</v>
      </c>
      <c r="Q38">
        <v>27.815000000000001</v>
      </c>
      <c r="R38">
        <v>28.02</v>
      </c>
      <c r="S38">
        <v>27.88</v>
      </c>
      <c r="T38">
        <v>27.72</v>
      </c>
      <c r="U38">
        <v>28.17</v>
      </c>
      <c r="V38">
        <v>28.01</v>
      </c>
      <c r="W38">
        <v>28.02</v>
      </c>
      <c r="X38">
        <v>28.26</v>
      </c>
      <c r="Y38">
        <v>28.55</v>
      </c>
      <c r="Z38">
        <v>29.495000000000001</v>
      </c>
      <c r="AA38">
        <v>29.515000000000001</v>
      </c>
      <c r="AB38">
        <v>29.2</v>
      </c>
      <c r="AC38">
        <v>29.265000000000001</v>
      </c>
      <c r="AD38">
        <v>28.99</v>
      </c>
      <c r="AE38">
        <v>28.87</v>
      </c>
      <c r="AF38">
        <v>28.13</v>
      </c>
      <c r="AG38">
        <v>28.99</v>
      </c>
      <c r="AH38">
        <v>28.67</v>
      </c>
      <c r="AI38">
        <v>28.04</v>
      </c>
      <c r="AJ38">
        <v>27.99</v>
      </c>
      <c r="AK38">
        <v>27.27</v>
      </c>
      <c r="AL38">
        <v>27.18</v>
      </c>
      <c r="AM38">
        <v>27.75</v>
      </c>
      <c r="AN38">
        <v>26.87</v>
      </c>
      <c r="AO38">
        <v>27.19</v>
      </c>
      <c r="AP38">
        <v>26.69</v>
      </c>
      <c r="AQ38">
        <v>26.33</v>
      </c>
      <c r="AR38">
        <v>26.76</v>
      </c>
      <c r="AS38">
        <v>26.31</v>
      </c>
      <c r="AT38">
        <v>26.59</v>
      </c>
      <c r="AU38">
        <v>26.9</v>
      </c>
      <c r="AV38">
        <v>27.33</v>
      </c>
      <c r="AW38">
        <v>27.32</v>
      </c>
      <c r="AX38">
        <v>28.13</v>
      </c>
      <c r="AY38">
        <v>28.28</v>
      </c>
      <c r="AZ38">
        <v>27.93</v>
      </c>
      <c r="BA38">
        <v>28.42</v>
      </c>
      <c r="BB38">
        <v>27.79</v>
      </c>
      <c r="BC38">
        <v>27.08</v>
      </c>
      <c r="BD38">
        <v>26.984999999999999</v>
      </c>
      <c r="BE38">
        <v>26.59</v>
      </c>
      <c r="BF38">
        <v>25.92</v>
      </c>
      <c r="BG38">
        <v>25.19</v>
      </c>
      <c r="BH38">
        <v>25.19</v>
      </c>
      <c r="BI38">
        <v>25.02</v>
      </c>
      <c r="BJ38">
        <v>25.13</v>
      </c>
      <c r="BK38">
        <v>24.24</v>
      </c>
      <c r="BL38">
        <v>24.24</v>
      </c>
      <c r="BM38">
        <v>24.48</v>
      </c>
      <c r="BN38">
        <v>24.465</v>
      </c>
      <c r="BO38">
        <v>24.47</v>
      </c>
      <c r="BP38">
        <v>24.63</v>
      </c>
      <c r="BQ38">
        <v>24.49</v>
      </c>
      <c r="BR38">
        <v>24.06</v>
      </c>
      <c r="BS38">
        <v>24.02</v>
      </c>
    </row>
    <row r="39" spans="1:80" x14ac:dyDescent="0.25">
      <c r="A39" t="s">
        <v>93</v>
      </c>
      <c r="B39" s="2">
        <v>45217</v>
      </c>
      <c r="C39" s="2">
        <v>45315</v>
      </c>
      <c r="D39">
        <v>0.11559999999999999</v>
      </c>
      <c r="L39">
        <v>64.224000000000004</v>
      </c>
      <c r="M39">
        <v>60.195</v>
      </c>
      <c r="N39">
        <v>60.034999999999997</v>
      </c>
      <c r="O39">
        <v>59.957999999999998</v>
      </c>
      <c r="P39">
        <v>60.402000000000001</v>
      </c>
      <c r="Q39">
        <v>58.334000000000003</v>
      </c>
      <c r="R39">
        <v>58.512999999999998</v>
      </c>
      <c r="S39">
        <v>58.402000000000001</v>
      </c>
      <c r="T39">
        <v>58.35</v>
      </c>
      <c r="U39">
        <v>58.822000000000003</v>
      </c>
      <c r="V39">
        <v>60.665999999999997</v>
      </c>
      <c r="W39">
        <v>62.328000000000003</v>
      </c>
      <c r="X39">
        <v>63.408000000000001</v>
      </c>
      <c r="Y39">
        <v>63.905000000000001</v>
      </c>
      <c r="Z39">
        <v>64.126000000000005</v>
      </c>
      <c r="AA39">
        <v>64.757999999999996</v>
      </c>
      <c r="AB39">
        <v>65.025999999999996</v>
      </c>
      <c r="AC39">
        <v>68.543000000000006</v>
      </c>
      <c r="AD39">
        <v>67.343000000000004</v>
      </c>
      <c r="AE39">
        <v>69.492000000000004</v>
      </c>
      <c r="AF39">
        <v>69.790000000000006</v>
      </c>
      <c r="AG39">
        <v>70.043999999999997</v>
      </c>
      <c r="AH39">
        <v>70.034000000000006</v>
      </c>
      <c r="AI39">
        <v>71.915000000000006</v>
      </c>
      <c r="AJ39">
        <v>70.736999999999995</v>
      </c>
      <c r="AK39">
        <v>71.745999999999995</v>
      </c>
      <c r="AL39">
        <v>71.75</v>
      </c>
      <c r="AM39">
        <v>72.245000000000005</v>
      </c>
      <c r="AN39">
        <v>71.039000000000001</v>
      </c>
      <c r="AO39">
        <v>71.399000000000001</v>
      </c>
      <c r="AP39">
        <v>71.591999999999999</v>
      </c>
      <c r="AQ39">
        <v>72.207999999999998</v>
      </c>
      <c r="AR39">
        <v>71.006</v>
      </c>
      <c r="AS39">
        <v>69.713999999999999</v>
      </c>
      <c r="AT39">
        <v>69.486999999999995</v>
      </c>
      <c r="AU39">
        <v>70.802999999999997</v>
      </c>
      <c r="AV39">
        <v>70.316999999999993</v>
      </c>
      <c r="AW39">
        <v>73.558999999999997</v>
      </c>
      <c r="AX39">
        <v>73.123999999999995</v>
      </c>
      <c r="AY39">
        <v>73.465000000000003</v>
      </c>
      <c r="AZ39">
        <v>76.721000000000004</v>
      </c>
      <c r="BA39">
        <v>77.349999999999994</v>
      </c>
      <c r="BB39">
        <v>76.992000000000004</v>
      </c>
      <c r="BC39">
        <v>78.100999999999999</v>
      </c>
      <c r="BD39">
        <v>75.492999999999995</v>
      </c>
      <c r="BE39">
        <v>77.691999999999993</v>
      </c>
      <c r="BF39">
        <v>77.998999999999995</v>
      </c>
      <c r="BG39">
        <v>79.570999999999998</v>
      </c>
      <c r="BH39">
        <v>79.492999999999995</v>
      </c>
      <c r="BI39">
        <v>78.966999999999999</v>
      </c>
      <c r="BJ39">
        <v>78.325999999999993</v>
      </c>
      <c r="BK39">
        <v>74.930000000000007</v>
      </c>
      <c r="BL39">
        <v>73.692999999999998</v>
      </c>
      <c r="BM39">
        <v>73.108000000000004</v>
      </c>
      <c r="BN39">
        <v>73.239999999999995</v>
      </c>
      <c r="BO39">
        <v>75.715999999999994</v>
      </c>
      <c r="BP39">
        <v>75.201999999999998</v>
      </c>
      <c r="BQ39">
        <v>74.968999999999994</v>
      </c>
      <c r="BR39">
        <v>76.02</v>
      </c>
      <c r="BS39">
        <v>75.966999999999999</v>
      </c>
      <c r="BT39">
        <v>76.114000000000004</v>
      </c>
      <c r="BU39">
        <v>75.290000000000006</v>
      </c>
      <c r="BV39">
        <v>78.564999999999998</v>
      </c>
      <c r="BW39">
        <v>82.632000000000005</v>
      </c>
      <c r="BX39">
        <v>83.353999999999999</v>
      </c>
      <c r="BY39">
        <v>83.039000000000001</v>
      </c>
      <c r="BZ39">
        <v>84.816000000000003</v>
      </c>
    </row>
    <row r="40" spans="1:80" x14ac:dyDescent="0.25">
      <c r="A40" t="s">
        <v>93</v>
      </c>
      <c r="B40" s="2">
        <v>44307</v>
      </c>
      <c r="C40" s="2">
        <v>44405</v>
      </c>
      <c r="D40">
        <v>0.1331</v>
      </c>
      <c r="L40">
        <v>64.125</v>
      </c>
      <c r="M40">
        <v>61.454000000000001</v>
      </c>
      <c r="N40">
        <v>62.749000000000002</v>
      </c>
      <c r="O40">
        <v>64.316999999999993</v>
      </c>
      <c r="P40">
        <v>64.488</v>
      </c>
      <c r="Q40">
        <v>63.805</v>
      </c>
      <c r="R40">
        <v>64.096999999999994</v>
      </c>
      <c r="S40">
        <v>62.045000000000002</v>
      </c>
      <c r="T40">
        <v>61.723999999999997</v>
      </c>
      <c r="U40">
        <v>60.628999999999998</v>
      </c>
      <c r="V40">
        <v>61.1</v>
      </c>
      <c r="W40">
        <v>61.744</v>
      </c>
      <c r="X40">
        <v>63.054000000000002</v>
      </c>
      <c r="Y40">
        <v>58.645000000000003</v>
      </c>
      <c r="Z40">
        <v>59.243000000000002</v>
      </c>
      <c r="AA40">
        <v>55.767000000000003</v>
      </c>
      <c r="AB40">
        <v>58.472999999999999</v>
      </c>
      <c r="AC40">
        <v>60.298999999999999</v>
      </c>
      <c r="AD40">
        <v>59.207000000000001</v>
      </c>
      <c r="AE40">
        <v>58.482999999999997</v>
      </c>
      <c r="AF40">
        <v>60.22</v>
      </c>
      <c r="AG40">
        <v>62.671999999999997</v>
      </c>
      <c r="AH40">
        <v>61.41</v>
      </c>
      <c r="AI40">
        <v>63.463999999999999</v>
      </c>
      <c r="AJ40">
        <v>64.037000000000006</v>
      </c>
      <c r="AK40">
        <v>63.804000000000002</v>
      </c>
      <c r="AL40">
        <v>64.569999999999993</v>
      </c>
      <c r="AM40">
        <v>64.984999999999999</v>
      </c>
      <c r="AN40">
        <v>64.903999999999996</v>
      </c>
      <c r="AO40">
        <v>64.899000000000001</v>
      </c>
      <c r="AP40">
        <v>63.578000000000003</v>
      </c>
      <c r="AQ40">
        <v>65.531000000000006</v>
      </c>
      <c r="AR40">
        <v>64.957999999999998</v>
      </c>
      <c r="AS40">
        <v>63.755000000000003</v>
      </c>
      <c r="AT40">
        <v>63.408999999999999</v>
      </c>
      <c r="AU40">
        <v>64.076999999999998</v>
      </c>
      <c r="AV40">
        <v>64.210999999999999</v>
      </c>
      <c r="AW40">
        <v>65.024000000000001</v>
      </c>
      <c r="AX40">
        <v>64.347999999999999</v>
      </c>
      <c r="AY40">
        <v>63.874000000000002</v>
      </c>
      <c r="AZ40">
        <v>63.978000000000002</v>
      </c>
      <c r="BA40">
        <v>61.265999999999998</v>
      </c>
      <c r="BB40">
        <v>61.862000000000002</v>
      </c>
      <c r="BC40">
        <v>62.179000000000002</v>
      </c>
      <c r="BD40">
        <v>62.421999999999997</v>
      </c>
      <c r="BE40">
        <v>63.502000000000002</v>
      </c>
      <c r="BF40">
        <v>63.043999999999997</v>
      </c>
      <c r="BG40">
        <v>64.695999999999998</v>
      </c>
      <c r="BH40">
        <v>65.179000000000002</v>
      </c>
      <c r="BI40">
        <v>65.069999999999993</v>
      </c>
      <c r="BJ40">
        <v>63.307000000000002</v>
      </c>
      <c r="BK40">
        <v>63.143999999999998</v>
      </c>
      <c r="BL40">
        <v>62.19</v>
      </c>
      <c r="BM40">
        <v>61.359000000000002</v>
      </c>
      <c r="BN40">
        <v>60.603000000000002</v>
      </c>
      <c r="BO40">
        <v>61.284999999999997</v>
      </c>
      <c r="BP40">
        <v>62.542000000000002</v>
      </c>
      <c r="BQ40">
        <v>62.466999999999999</v>
      </c>
      <c r="BR40">
        <v>61.787999999999997</v>
      </c>
      <c r="BS40">
        <v>61.073999999999998</v>
      </c>
      <c r="BT40">
        <v>58.847999999999999</v>
      </c>
      <c r="BU40">
        <v>59.152000000000001</v>
      </c>
      <c r="BV40">
        <v>60.709000000000003</v>
      </c>
      <c r="BW40">
        <v>63.725000000000001</v>
      </c>
      <c r="BX40">
        <v>63.593000000000004</v>
      </c>
      <c r="BY40">
        <v>64.027000000000001</v>
      </c>
      <c r="BZ40">
        <v>64.039000000000001</v>
      </c>
      <c r="CA40">
        <v>62.259</v>
      </c>
      <c r="CB40">
        <v>63.5</v>
      </c>
    </row>
    <row r="41" spans="1:80" x14ac:dyDescent="0.25">
      <c r="A41" t="s">
        <v>93</v>
      </c>
      <c r="B41" s="2">
        <v>43124</v>
      </c>
      <c r="C41" s="2">
        <v>43207</v>
      </c>
      <c r="D41">
        <v>0.16669999999999999</v>
      </c>
      <c r="L41">
        <v>20.972999999999999</v>
      </c>
      <c r="M41">
        <v>19.925000000000001</v>
      </c>
      <c r="N41">
        <v>20.257000000000001</v>
      </c>
      <c r="O41">
        <v>19.597000000000001</v>
      </c>
      <c r="P41">
        <v>19.108000000000001</v>
      </c>
      <c r="Q41">
        <v>19.152000000000001</v>
      </c>
      <c r="R41">
        <v>18.911000000000001</v>
      </c>
      <c r="S41">
        <v>17.905999999999999</v>
      </c>
      <c r="T41">
        <v>17.035</v>
      </c>
      <c r="U41">
        <v>17.834</v>
      </c>
      <c r="V41">
        <v>17.163</v>
      </c>
      <c r="W41">
        <v>16.222999999999999</v>
      </c>
      <c r="X41">
        <v>16.587</v>
      </c>
      <c r="Y41">
        <v>17.295000000000002</v>
      </c>
      <c r="Z41">
        <v>17.256</v>
      </c>
      <c r="AA41">
        <v>18.300999999999998</v>
      </c>
      <c r="AB41">
        <v>18.571000000000002</v>
      </c>
      <c r="AC41">
        <v>18.791</v>
      </c>
      <c r="AD41">
        <v>19.344000000000001</v>
      </c>
      <c r="AE41">
        <v>18.922999999999998</v>
      </c>
      <c r="AF41">
        <v>18.835999999999999</v>
      </c>
      <c r="AG41">
        <v>19.309999999999999</v>
      </c>
      <c r="AH41">
        <v>19.843</v>
      </c>
      <c r="AI41">
        <v>19.347000000000001</v>
      </c>
      <c r="AJ41">
        <v>19.186</v>
      </c>
      <c r="AK41">
        <v>19.007000000000001</v>
      </c>
      <c r="AL41">
        <v>19.452999999999999</v>
      </c>
      <c r="AM41">
        <v>19.87</v>
      </c>
      <c r="AN41">
        <v>20.794</v>
      </c>
      <c r="AO41">
        <v>21.173999999999999</v>
      </c>
      <c r="AP41">
        <v>21.274000000000001</v>
      </c>
      <c r="AQ41">
        <v>22.495000000000001</v>
      </c>
      <c r="AR41">
        <v>22.864999999999998</v>
      </c>
      <c r="AS41">
        <v>22.396999999999998</v>
      </c>
      <c r="AT41">
        <v>22.263999999999999</v>
      </c>
      <c r="AU41">
        <v>22.308</v>
      </c>
      <c r="AV41">
        <v>22.192</v>
      </c>
      <c r="AW41">
        <v>21.757999999999999</v>
      </c>
      <c r="AX41">
        <v>21.913</v>
      </c>
      <c r="AY41">
        <v>22.428000000000001</v>
      </c>
      <c r="AZ41">
        <v>21.481999999999999</v>
      </c>
      <c r="BA41">
        <v>20.263000000000002</v>
      </c>
      <c r="BB41">
        <v>21.495999999999999</v>
      </c>
      <c r="BC41">
        <v>20.262</v>
      </c>
      <c r="BD41">
        <v>19.620999999999999</v>
      </c>
      <c r="BE41">
        <v>20.315999999999999</v>
      </c>
      <c r="BF41">
        <v>19.387</v>
      </c>
      <c r="BG41">
        <v>19.797000000000001</v>
      </c>
      <c r="BH41">
        <v>20.167000000000002</v>
      </c>
      <c r="BI41">
        <v>19.501999999999999</v>
      </c>
      <c r="BJ41">
        <v>19.065000000000001</v>
      </c>
      <c r="BK41">
        <v>19.312000000000001</v>
      </c>
      <c r="BL41">
        <v>20.016999999999999</v>
      </c>
      <c r="BM41">
        <v>20.085999999999999</v>
      </c>
      <c r="BN41">
        <v>20.602</v>
      </c>
      <c r="BO41">
        <v>20.373999999999999</v>
      </c>
      <c r="BP41">
        <v>20.355</v>
      </c>
      <c r="BQ41">
        <v>21.233000000000001</v>
      </c>
    </row>
    <row r="42" spans="1:80" x14ac:dyDescent="0.25">
      <c r="A42" t="s">
        <v>94</v>
      </c>
      <c r="B42" s="2">
        <v>45407</v>
      </c>
      <c r="C42" s="2">
        <v>45505</v>
      </c>
      <c r="D42">
        <v>0.34329999999999999</v>
      </c>
      <c r="L42">
        <v>35.11</v>
      </c>
      <c r="M42">
        <v>31.88</v>
      </c>
      <c r="N42">
        <v>31.36</v>
      </c>
      <c r="O42">
        <v>30.47</v>
      </c>
      <c r="P42">
        <v>30.37</v>
      </c>
      <c r="Q42">
        <v>30.51</v>
      </c>
      <c r="R42">
        <v>30.9</v>
      </c>
      <c r="S42">
        <v>30.97</v>
      </c>
      <c r="T42">
        <v>30.68</v>
      </c>
      <c r="U42">
        <v>30</v>
      </c>
      <c r="V42">
        <v>30.09</v>
      </c>
      <c r="W42">
        <v>29.85</v>
      </c>
      <c r="X42">
        <v>30.51</v>
      </c>
      <c r="Y42">
        <v>31.05</v>
      </c>
      <c r="Z42">
        <v>31.27</v>
      </c>
      <c r="AA42">
        <v>32.03</v>
      </c>
      <c r="AB42">
        <v>31.83</v>
      </c>
      <c r="AC42">
        <v>32.1</v>
      </c>
      <c r="AD42">
        <v>31.74</v>
      </c>
      <c r="AE42">
        <v>31.42</v>
      </c>
      <c r="AF42">
        <v>30.08</v>
      </c>
      <c r="AG42">
        <v>30.72</v>
      </c>
      <c r="AH42">
        <v>31.06</v>
      </c>
      <c r="AI42">
        <v>30.13</v>
      </c>
      <c r="AJ42">
        <v>30.19</v>
      </c>
      <c r="AK42">
        <v>30.85</v>
      </c>
      <c r="AL42">
        <v>30.29</v>
      </c>
      <c r="AM42">
        <v>30.03</v>
      </c>
      <c r="AN42">
        <v>30.78</v>
      </c>
      <c r="AO42">
        <v>30.42</v>
      </c>
      <c r="AP42">
        <v>30.74</v>
      </c>
      <c r="AQ42">
        <v>30.91</v>
      </c>
      <c r="AR42">
        <v>30.92</v>
      </c>
      <c r="AS42">
        <v>30.76</v>
      </c>
      <c r="AT42">
        <v>30.46</v>
      </c>
      <c r="AU42">
        <v>30.45</v>
      </c>
      <c r="AV42">
        <v>30.98</v>
      </c>
      <c r="AW42">
        <v>30.63</v>
      </c>
      <c r="AX42">
        <v>30.62</v>
      </c>
      <c r="AY42">
        <v>31.09</v>
      </c>
      <c r="AZ42">
        <v>30.57</v>
      </c>
      <c r="BA42">
        <v>30.74</v>
      </c>
      <c r="BB42">
        <v>30.54</v>
      </c>
      <c r="BC42">
        <v>30.59</v>
      </c>
      <c r="BD42">
        <v>30.97</v>
      </c>
      <c r="BE42">
        <v>30.84</v>
      </c>
      <c r="BF42">
        <v>31.07</v>
      </c>
      <c r="BG42">
        <v>31.23</v>
      </c>
      <c r="BH42">
        <v>32.020000000000003</v>
      </c>
      <c r="BI42">
        <v>33.99</v>
      </c>
      <c r="BJ42">
        <v>34.590000000000003</v>
      </c>
      <c r="BK42">
        <v>34.869999999999997</v>
      </c>
      <c r="BL42">
        <v>33.5</v>
      </c>
      <c r="BM42">
        <v>34.49</v>
      </c>
      <c r="BN42">
        <v>34.46</v>
      </c>
      <c r="BO42">
        <v>34.340000000000003</v>
      </c>
      <c r="BP42">
        <v>34.46</v>
      </c>
      <c r="BQ42">
        <v>34.869999999999997</v>
      </c>
      <c r="BR42">
        <v>32.979999999999997</v>
      </c>
      <c r="BS42">
        <v>33.369999999999997</v>
      </c>
      <c r="BT42">
        <v>32.950000000000003</v>
      </c>
      <c r="BU42">
        <v>31.7</v>
      </c>
      <c r="BV42">
        <v>31.1</v>
      </c>
      <c r="BW42">
        <v>31.35</v>
      </c>
      <c r="BX42">
        <v>30.83</v>
      </c>
      <c r="BY42">
        <v>30.13</v>
      </c>
      <c r="BZ42">
        <v>30.74</v>
      </c>
      <c r="CA42">
        <v>29.05</v>
      </c>
    </row>
    <row r="43" spans="1:80" x14ac:dyDescent="0.25">
      <c r="A43" t="s">
        <v>94</v>
      </c>
      <c r="B43" s="2">
        <v>45316</v>
      </c>
      <c r="C43" s="2">
        <v>45407</v>
      </c>
      <c r="D43">
        <v>0.2135</v>
      </c>
      <c r="L43">
        <v>49.55</v>
      </c>
      <c r="M43">
        <v>43.65</v>
      </c>
      <c r="N43">
        <v>43.84</v>
      </c>
      <c r="O43">
        <v>42.92</v>
      </c>
      <c r="P43">
        <v>43.08</v>
      </c>
      <c r="Q43">
        <v>43.36</v>
      </c>
      <c r="R43">
        <v>42.6</v>
      </c>
      <c r="S43">
        <v>42.77</v>
      </c>
      <c r="T43">
        <v>42.74</v>
      </c>
      <c r="U43">
        <v>42.78</v>
      </c>
      <c r="V43">
        <v>42.5</v>
      </c>
      <c r="W43">
        <v>43.31</v>
      </c>
      <c r="X43">
        <v>44.03</v>
      </c>
      <c r="Y43">
        <v>43.16</v>
      </c>
      <c r="Z43">
        <v>44.19</v>
      </c>
      <c r="AA43">
        <v>44.05</v>
      </c>
      <c r="AB43">
        <v>43.51</v>
      </c>
      <c r="AC43">
        <v>44.52</v>
      </c>
      <c r="AD43">
        <v>43.47</v>
      </c>
      <c r="AE43">
        <v>42.98</v>
      </c>
      <c r="AF43">
        <v>42.99</v>
      </c>
      <c r="AG43">
        <v>42.99</v>
      </c>
      <c r="AH43">
        <v>42.73</v>
      </c>
      <c r="AI43">
        <v>41.99</v>
      </c>
      <c r="AJ43">
        <v>43.05</v>
      </c>
      <c r="AK43">
        <v>43.82</v>
      </c>
      <c r="AL43">
        <v>45.61</v>
      </c>
      <c r="AM43">
        <v>43.16</v>
      </c>
      <c r="AN43">
        <v>44.51</v>
      </c>
      <c r="AO43">
        <v>46.15</v>
      </c>
      <c r="AP43">
        <v>44</v>
      </c>
      <c r="AQ43">
        <v>44.86</v>
      </c>
      <c r="AR43">
        <v>45.24</v>
      </c>
      <c r="AS43">
        <v>43.23</v>
      </c>
      <c r="AT43">
        <v>42.75</v>
      </c>
      <c r="AU43">
        <v>42.64</v>
      </c>
      <c r="AV43">
        <v>42.71</v>
      </c>
      <c r="AW43">
        <v>42.05</v>
      </c>
      <c r="AX43">
        <v>42.2</v>
      </c>
      <c r="AY43">
        <v>42.42</v>
      </c>
      <c r="AZ43">
        <v>42.57</v>
      </c>
      <c r="BA43">
        <v>41.83</v>
      </c>
      <c r="BB43">
        <v>41.99</v>
      </c>
      <c r="BC43">
        <v>43.77</v>
      </c>
      <c r="BD43">
        <v>44.17</v>
      </c>
      <c r="BE43">
        <v>44.52</v>
      </c>
      <c r="BF43">
        <v>43.94</v>
      </c>
      <c r="BG43">
        <v>40.33</v>
      </c>
      <c r="BH43">
        <v>39.729999999999997</v>
      </c>
      <c r="BI43">
        <v>38.71</v>
      </c>
      <c r="BJ43">
        <v>37.979999999999997</v>
      </c>
      <c r="BK43">
        <v>38.33</v>
      </c>
      <c r="BL43">
        <v>37.200000000000003</v>
      </c>
      <c r="BM43">
        <v>37.630000000000003</v>
      </c>
      <c r="BN43">
        <v>35.69</v>
      </c>
      <c r="BO43">
        <v>36.31</v>
      </c>
      <c r="BP43">
        <v>36.26</v>
      </c>
      <c r="BQ43">
        <v>35.68</v>
      </c>
      <c r="BR43">
        <v>35.04</v>
      </c>
      <c r="BS43">
        <v>34.200000000000003</v>
      </c>
      <c r="BT43">
        <v>34.409999999999997</v>
      </c>
      <c r="BU43">
        <v>34.28</v>
      </c>
      <c r="BV43">
        <v>34.5</v>
      </c>
      <c r="BW43">
        <v>35.11</v>
      </c>
    </row>
    <row r="44" spans="1:80" x14ac:dyDescent="0.25">
      <c r="A44" t="s">
        <v>94</v>
      </c>
      <c r="B44" s="2">
        <v>44587</v>
      </c>
      <c r="C44" s="2">
        <v>44679</v>
      </c>
      <c r="D44">
        <v>0.20580000000000001</v>
      </c>
      <c r="L44">
        <v>51.69</v>
      </c>
      <c r="M44">
        <v>48.05</v>
      </c>
      <c r="N44">
        <v>47.73</v>
      </c>
      <c r="O44">
        <v>48.82</v>
      </c>
      <c r="P44">
        <v>48.95</v>
      </c>
      <c r="Q44">
        <v>49.51</v>
      </c>
      <c r="R44">
        <v>48.28</v>
      </c>
      <c r="S44">
        <v>48.01</v>
      </c>
      <c r="T44">
        <v>48.18</v>
      </c>
      <c r="U44">
        <v>48.81</v>
      </c>
      <c r="V44">
        <v>49.91</v>
      </c>
      <c r="W44">
        <v>48.86</v>
      </c>
      <c r="X44">
        <v>47.63</v>
      </c>
      <c r="Y44">
        <v>47.58</v>
      </c>
      <c r="Z44">
        <v>48.44</v>
      </c>
      <c r="AA44">
        <v>48.23</v>
      </c>
      <c r="AB44">
        <v>47.57</v>
      </c>
      <c r="AC44">
        <v>45.04</v>
      </c>
      <c r="AD44">
        <v>44.69</v>
      </c>
      <c r="AE44">
        <v>44.65</v>
      </c>
      <c r="AF44">
        <v>46.72</v>
      </c>
      <c r="AG44">
        <v>47.71</v>
      </c>
      <c r="AH44">
        <v>47.7</v>
      </c>
      <c r="AI44">
        <v>46.82</v>
      </c>
      <c r="AJ44">
        <v>48.87</v>
      </c>
      <c r="AK44">
        <v>47.93</v>
      </c>
      <c r="AL44">
        <v>48.07</v>
      </c>
      <c r="AM44">
        <v>47.68</v>
      </c>
      <c r="AN44">
        <v>47.5</v>
      </c>
      <c r="AO44">
        <v>47.63</v>
      </c>
      <c r="AP44">
        <v>46.66</v>
      </c>
      <c r="AQ44">
        <v>45.83</v>
      </c>
      <c r="AR44">
        <v>44.4</v>
      </c>
      <c r="AS44">
        <v>44.81</v>
      </c>
      <c r="AT44">
        <v>46.63</v>
      </c>
      <c r="AU44">
        <v>47.14</v>
      </c>
      <c r="AV44">
        <v>47.45</v>
      </c>
      <c r="AW44">
        <v>47.39</v>
      </c>
      <c r="AX44">
        <v>48.39</v>
      </c>
      <c r="AY44">
        <v>48.27</v>
      </c>
      <c r="AZ44">
        <v>51.62</v>
      </c>
      <c r="BA44">
        <v>51.83</v>
      </c>
      <c r="BB44">
        <v>51.51</v>
      </c>
      <c r="BC44">
        <v>52.25</v>
      </c>
      <c r="BD44">
        <v>51.43</v>
      </c>
      <c r="BE44">
        <v>49.56</v>
      </c>
      <c r="BF44">
        <v>48.11</v>
      </c>
      <c r="BG44">
        <v>49.2</v>
      </c>
      <c r="BH44">
        <v>48.13</v>
      </c>
      <c r="BI44">
        <v>47.54</v>
      </c>
      <c r="BJ44">
        <v>47.56</v>
      </c>
      <c r="BK44">
        <v>47.02</v>
      </c>
      <c r="BL44">
        <v>46.57</v>
      </c>
      <c r="BM44">
        <v>46.5</v>
      </c>
      <c r="BN44">
        <v>47.01</v>
      </c>
      <c r="BO44">
        <v>45.67</v>
      </c>
      <c r="BP44">
        <v>46.64</v>
      </c>
      <c r="BQ44">
        <v>47.93</v>
      </c>
      <c r="BR44">
        <v>48.11</v>
      </c>
      <c r="BS44">
        <v>47.5</v>
      </c>
      <c r="BT44">
        <v>46.54</v>
      </c>
      <c r="BU44">
        <v>47.06</v>
      </c>
      <c r="BV44">
        <v>45.52</v>
      </c>
      <c r="BW44">
        <v>45.22</v>
      </c>
      <c r="BX44">
        <v>46.84</v>
      </c>
    </row>
    <row r="45" spans="1:80" x14ac:dyDescent="0.25">
      <c r="A45" t="s">
        <v>94</v>
      </c>
      <c r="B45" s="2">
        <v>44490</v>
      </c>
      <c r="C45" s="2">
        <v>44587</v>
      </c>
      <c r="D45">
        <v>0.54330000000000001</v>
      </c>
      <c r="L45">
        <v>56</v>
      </c>
      <c r="M45">
        <v>49.46</v>
      </c>
      <c r="N45">
        <v>49.41</v>
      </c>
      <c r="O45">
        <v>48.28</v>
      </c>
      <c r="P45">
        <v>47.89</v>
      </c>
      <c r="Q45">
        <v>48.08</v>
      </c>
      <c r="R45">
        <v>49</v>
      </c>
      <c r="S45">
        <v>49.55</v>
      </c>
      <c r="T45">
        <v>49.86</v>
      </c>
      <c r="U45">
        <v>50.39</v>
      </c>
      <c r="V45">
        <v>50.31</v>
      </c>
      <c r="W45">
        <v>50.92</v>
      </c>
      <c r="X45">
        <v>51.55</v>
      </c>
      <c r="Y45">
        <v>51.2</v>
      </c>
      <c r="Z45">
        <v>50.76</v>
      </c>
      <c r="AA45">
        <v>50.53</v>
      </c>
      <c r="AB45">
        <v>50.31</v>
      </c>
      <c r="AC45">
        <v>50.32</v>
      </c>
      <c r="AD45">
        <v>50.61</v>
      </c>
      <c r="AE45">
        <v>50.23</v>
      </c>
      <c r="AF45">
        <v>49.68</v>
      </c>
      <c r="AG45">
        <v>49.52</v>
      </c>
      <c r="AH45">
        <v>49.83</v>
      </c>
      <c r="AI45">
        <v>49.1</v>
      </c>
      <c r="AJ45">
        <v>49.76</v>
      </c>
      <c r="AK45">
        <v>48.78</v>
      </c>
      <c r="AL45">
        <v>50</v>
      </c>
      <c r="AM45">
        <v>49.2</v>
      </c>
      <c r="AN45">
        <v>48.6</v>
      </c>
      <c r="AO45">
        <v>49.5</v>
      </c>
      <c r="AP45">
        <v>49.25</v>
      </c>
      <c r="AQ45">
        <v>50.99</v>
      </c>
      <c r="AR45">
        <v>52.57</v>
      </c>
      <c r="AS45">
        <v>51.75</v>
      </c>
      <c r="AT45">
        <v>50.48</v>
      </c>
      <c r="AU45">
        <v>50.59</v>
      </c>
      <c r="AV45">
        <v>50</v>
      </c>
      <c r="AW45">
        <v>49.7</v>
      </c>
      <c r="AX45">
        <v>50.67</v>
      </c>
      <c r="AY45">
        <v>50.83</v>
      </c>
      <c r="AZ45">
        <v>50.62</v>
      </c>
      <c r="BA45">
        <v>49.6</v>
      </c>
      <c r="BB45">
        <v>50.77</v>
      </c>
      <c r="BC45">
        <v>50.97</v>
      </c>
      <c r="BD45">
        <v>51.31</v>
      </c>
      <c r="BE45">
        <v>51.94</v>
      </c>
      <c r="BF45">
        <v>51.76</v>
      </c>
      <c r="BG45">
        <v>51.83</v>
      </c>
      <c r="BH45">
        <v>51.74</v>
      </c>
      <c r="BI45">
        <v>51.5</v>
      </c>
      <c r="BJ45">
        <v>53.21</v>
      </c>
      <c r="BK45">
        <v>53.14</v>
      </c>
      <c r="BL45">
        <v>53.87</v>
      </c>
      <c r="BM45">
        <v>54.01</v>
      </c>
      <c r="BN45">
        <v>53.44</v>
      </c>
      <c r="BO45">
        <v>55.21</v>
      </c>
      <c r="BP45">
        <v>55.91</v>
      </c>
      <c r="BQ45">
        <v>55.74</v>
      </c>
      <c r="BR45">
        <v>54.94</v>
      </c>
      <c r="BS45">
        <v>55.7</v>
      </c>
      <c r="BT45">
        <v>54.76</v>
      </c>
      <c r="BU45">
        <v>53.62</v>
      </c>
      <c r="BV45">
        <v>52.04</v>
      </c>
      <c r="BW45">
        <v>52.04</v>
      </c>
      <c r="BX45">
        <v>51.94</v>
      </c>
      <c r="BY45">
        <v>51</v>
      </c>
      <c r="BZ45">
        <v>51.69</v>
      </c>
    </row>
    <row r="46" spans="1:80" x14ac:dyDescent="0.25">
      <c r="A46" t="s">
        <v>94</v>
      </c>
      <c r="B46" s="2">
        <v>44399</v>
      </c>
      <c r="C46" s="2">
        <v>44490</v>
      </c>
      <c r="D46">
        <v>0.1996</v>
      </c>
      <c r="L46">
        <v>55.96</v>
      </c>
      <c r="M46">
        <v>53</v>
      </c>
      <c r="N46">
        <v>54.31</v>
      </c>
      <c r="O46">
        <v>53.18</v>
      </c>
      <c r="P46">
        <v>53.07</v>
      </c>
      <c r="Q46">
        <v>53.7</v>
      </c>
      <c r="R46">
        <v>53.72</v>
      </c>
      <c r="S46">
        <v>53.68</v>
      </c>
      <c r="T46">
        <v>54.06</v>
      </c>
      <c r="U46">
        <v>53.9</v>
      </c>
      <c r="V46">
        <v>53.89</v>
      </c>
      <c r="W46">
        <v>53.92</v>
      </c>
      <c r="X46">
        <v>54.05</v>
      </c>
      <c r="Y46">
        <v>53.94</v>
      </c>
      <c r="Z46">
        <v>54.14</v>
      </c>
      <c r="AA46">
        <v>53.54</v>
      </c>
      <c r="AB46">
        <v>53.49</v>
      </c>
      <c r="AC46">
        <v>53.47</v>
      </c>
      <c r="AD46">
        <v>52.69</v>
      </c>
      <c r="AE46">
        <v>52.19</v>
      </c>
      <c r="AF46">
        <v>52.44</v>
      </c>
      <c r="AG46">
        <v>52.01</v>
      </c>
      <c r="AH46">
        <v>53.23</v>
      </c>
      <c r="AI46">
        <v>53.81</v>
      </c>
      <c r="AJ46">
        <v>53.81</v>
      </c>
      <c r="AK46">
        <v>53.13</v>
      </c>
      <c r="AL46">
        <v>53.89</v>
      </c>
      <c r="AM46">
        <v>53.94</v>
      </c>
      <c r="AN46">
        <v>54.06</v>
      </c>
      <c r="AO46">
        <v>53.67</v>
      </c>
      <c r="AP46">
        <v>53.73</v>
      </c>
      <c r="AQ46">
        <v>53.51</v>
      </c>
      <c r="AR46">
        <v>53.65</v>
      </c>
      <c r="AS46">
        <v>53.57</v>
      </c>
      <c r="AT46">
        <v>53.4</v>
      </c>
      <c r="AU46">
        <v>53.84</v>
      </c>
      <c r="AV46">
        <v>54.99</v>
      </c>
      <c r="AW46">
        <v>54.52</v>
      </c>
      <c r="AX46">
        <v>55.12</v>
      </c>
      <c r="AY46">
        <v>54.83</v>
      </c>
      <c r="AZ46">
        <v>54.26</v>
      </c>
      <c r="BA46">
        <v>52.98</v>
      </c>
      <c r="BB46">
        <v>52.87</v>
      </c>
      <c r="BC46">
        <v>53.5</v>
      </c>
      <c r="BD46">
        <v>54.03</v>
      </c>
      <c r="BE46">
        <v>54.22</v>
      </c>
      <c r="BF46">
        <v>54.66</v>
      </c>
      <c r="BG46">
        <v>54</v>
      </c>
      <c r="BH46">
        <v>53.49</v>
      </c>
      <c r="BI46">
        <v>53.28</v>
      </c>
      <c r="BJ46">
        <v>53.86</v>
      </c>
      <c r="BK46">
        <v>53.47</v>
      </c>
      <c r="BL46">
        <v>53.95</v>
      </c>
      <c r="BM46">
        <v>53.98</v>
      </c>
      <c r="BN46">
        <v>54.18</v>
      </c>
      <c r="BO46">
        <v>53.81</v>
      </c>
      <c r="BP46">
        <v>53.44</v>
      </c>
      <c r="BQ46">
        <v>52.17</v>
      </c>
      <c r="BR46">
        <v>52.26</v>
      </c>
      <c r="BS46">
        <v>53.9</v>
      </c>
      <c r="BT46">
        <v>54.46</v>
      </c>
      <c r="BU46">
        <v>54.47</v>
      </c>
      <c r="BV46">
        <v>55.21</v>
      </c>
      <c r="BW46">
        <v>55.37</v>
      </c>
      <c r="BX46">
        <v>56</v>
      </c>
    </row>
    <row r="47" spans="1:80" x14ac:dyDescent="0.25">
      <c r="A47" t="s">
        <v>94</v>
      </c>
      <c r="B47" s="2">
        <v>44308</v>
      </c>
      <c r="C47" s="2">
        <v>44399</v>
      </c>
      <c r="D47">
        <v>0.21820000000000001</v>
      </c>
      <c r="L47">
        <v>62.57</v>
      </c>
      <c r="M47">
        <v>59.24</v>
      </c>
      <c r="N47">
        <v>58.76</v>
      </c>
      <c r="O47">
        <v>57.97</v>
      </c>
      <c r="P47">
        <v>57.62</v>
      </c>
      <c r="Q47">
        <v>58.28</v>
      </c>
      <c r="R47">
        <v>57.53</v>
      </c>
      <c r="S47">
        <v>57.26</v>
      </c>
      <c r="T47">
        <v>56.9</v>
      </c>
      <c r="U47">
        <v>56.85</v>
      </c>
      <c r="V47">
        <v>57.19</v>
      </c>
      <c r="W47">
        <v>57.67</v>
      </c>
      <c r="X47">
        <v>55.97</v>
      </c>
      <c r="Y47">
        <v>55.04</v>
      </c>
      <c r="Z47">
        <v>53.62</v>
      </c>
      <c r="AA47">
        <v>54.01</v>
      </c>
      <c r="AB47">
        <v>55.35</v>
      </c>
      <c r="AC47">
        <v>55.33</v>
      </c>
      <c r="AD47">
        <v>54.84</v>
      </c>
      <c r="AE47">
        <v>55.36</v>
      </c>
      <c r="AF47">
        <v>55.95</v>
      </c>
      <c r="AG47">
        <v>56.08</v>
      </c>
      <c r="AH47">
        <v>56.96</v>
      </c>
      <c r="AI47">
        <v>56.87</v>
      </c>
      <c r="AJ47">
        <v>56.92</v>
      </c>
      <c r="AK47">
        <v>57.73</v>
      </c>
      <c r="AL47">
        <v>57.12</v>
      </c>
      <c r="AM47">
        <v>56.89</v>
      </c>
      <c r="AN47">
        <v>57.48</v>
      </c>
      <c r="AO47">
        <v>56.24</v>
      </c>
      <c r="AP47">
        <v>57.37</v>
      </c>
      <c r="AQ47">
        <v>57.09</v>
      </c>
      <c r="AR47">
        <v>57</v>
      </c>
      <c r="AS47">
        <v>57</v>
      </c>
      <c r="AT47">
        <v>57.38</v>
      </c>
      <c r="AU47">
        <v>57.85</v>
      </c>
      <c r="AV47">
        <v>58.19</v>
      </c>
      <c r="AW47">
        <v>57.99</v>
      </c>
      <c r="AX47">
        <v>57.22</v>
      </c>
      <c r="AY47">
        <v>57.18</v>
      </c>
      <c r="AZ47">
        <v>55.67</v>
      </c>
      <c r="BA47">
        <v>55.87</v>
      </c>
      <c r="BB47">
        <v>55.87</v>
      </c>
      <c r="BC47">
        <v>55.26</v>
      </c>
      <c r="BD47">
        <v>56.07</v>
      </c>
      <c r="BE47">
        <v>55.91</v>
      </c>
      <c r="BF47">
        <v>57.48</v>
      </c>
      <c r="BG47">
        <v>56.75</v>
      </c>
      <c r="BH47">
        <v>56.14</v>
      </c>
      <c r="BI47">
        <v>56.01</v>
      </c>
      <c r="BJ47">
        <v>56.76</v>
      </c>
      <c r="BK47">
        <v>56.09</v>
      </c>
      <c r="BL47">
        <v>55.96</v>
      </c>
      <c r="BM47">
        <v>55.39</v>
      </c>
      <c r="BN47">
        <v>55.99</v>
      </c>
      <c r="BO47">
        <v>56.73</v>
      </c>
      <c r="BP47">
        <v>56.87</v>
      </c>
      <c r="BQ47">
        <v>56.52</v>
      </c>
      <c r="BR47">
        <v>55.81</v>
      </c>
      <c r="BS47">
        <v>54.97</v>
      </c>
      <c r="BT47">
        <v>54.64</v>
      </c>
      <c r="BU47">
        <v>55.24</v>
      </c>
      <c r="BV47">
        <v>56.23</v>
      </c>
      <c r="BW47">
        <v>55.96</v>
      </c>
    </row>
    <row r="48" spans="1:80" x14ac:dyDescent="0.25">
      <c r="A48" t="s">
        <v>94</v>
      </c>
      <c r="B48" s="2">
        <v>44217</v>
      </c>
      <c r="C48" s="2">
        <v>44308</v>
      </c>
      <c r="D48">
        <v>0.36809999999999998</v>
      </c>
      <c r="L48">
        <v>62.46</v>
      </c>
      <c r="M48">
        <v>56.66</v>
      </c>
      <c r="N48">
        <v>55.44</v>
      </c>
      <c r="O48">
        <v>55.21</v>
      </c>
      <c r="P48">
        <v>53.59</v>
      </c>
      <c r="Q48">
        <v>56.064999999999998</v>
      </c>
      <c r="R48">
        <v>55.51</v>
      </c>
      <c r="S48">
        <v>56.69</v>
      </c>
      <c r="T48">
        <v>58</v>
      </c>
      <c r="U48">
        <v>57.68</v>
      </c>
      <c r="V48">
        <v>58.79</v>
      </c>
      <c r="W48">
        <v>58.18</v>
      </c>
      <c r="X48">
        <v>59.16</v>
      </c>
      <c r="Y48">
        <v>58.78</v>
      </c>
      <c r="Z48">
        <v>58.86</v>
      </c>
      <c r="AA48">
        <v>60.66</v>
      </c>
      <c r="AB48">
        <v>61.81</v>
      </c>
      <c r="AC48">
        <v>62.47</v>
      </c>
      <c r="AD48">
        <v>61.85</v>
      </c>
      <c r="AE48">
        <v>61.61</v>
      </c>
      <c r="AF48">
        <v>63.01</v>
      </c>
      <c r="AG48">
        <v>60.71</v>
      </c>
      <c r="AH48">
        <v>61.12</v>
      </c>
      <c r="AI48">
        <v>63.19</v>
      </c>
      <c r="AJ48">
        <v>60.4</v>
      </c>
      <c r="AK48">
        <v>60.78</v>
      </c>
      <c r="AL48">
        <v>62.88</v>
      </c>
      <c r="AM48">
        <v>61.24</v>
      </c>
      <c r="AN48">
        <v>59.9</v>
      </c>
      <c r="AO48">
        <v>58.33</v>
      </c>
      <c r="AP48">
        <v>60.74</v>
      </c>
      <c r="AQ48">
        <v>59.85</v>
      </c>
      <c r="AR48">
        <v>62.67</v>
      </c>
      <c r="AS48">
        <v>62.25</v>
      </c>
      <c r="AT48">
        <v>63.31</v>
      </c>
      <c r="AU48">
        <v>62.9</v>
      </c>
      <c r="AV48">
        <v>63.79</v>
      </c>
      <c r="AW48">
        <v>64.78</v>
      </c>
      <c r="AX48">
        <v>65.78</v>
      </c>
      <c r="AY48">
        <v>63.725000000000001</v>
      </c>
      <c r="AZ48">
        <v>63.76</v>
      </c>
      <c r="BA48">
        <v>65.63</v>
      </c>
      <c r="BB48">
        <v>63.48</v>
      </c>
      <c r="BC48">
        <v>62.04</v>
      </c>
      <c r="BD48">
        <v>62.02</v>
      </c>
      <c r="BE48">
        <v>64.87</v>
      </c>
      <c r="BF48">
        <v>64.5</v>
      </c>
      <c r="BG48">
        <v>63.77</v>
      </c>
      <c r="BH48">
        <v>64</v>
      </c>
      <c r="BI48">
        <v>64.55</v>
      </c>
      <c r="BJ48">
        <v>66.540000000000006</v>
      </c>
      <c r="BK48">
        <v>65.56</v>
      </c>
      <c r="BL48">
        <v>66.25</v>
      </c>
      <c r="BM48">
        <v>67.05</v>
      </c>
      <c r="BN48">
        <v>68.260000000000005</v>
      </c>
      <c r="BO48">
        <v>65.405000000000001</v>
      </c>
      <c r="BP48">
        <v>65.22</v>
      </c>
      <c r="BQ48">
        <v>64.19</v>
      </c>
      <c r="BR48">
        <v>65.02</v>
      </c>
      <c r="BS48">
        <v>64.75</v>
      </c>
      <c r="BT48">
        <v>63.63</v>
      </c>
      <c r="BU48">
        <v>62.7</v>
      </c>
      <c r="BV48">
        <v>63.7</v>
      </c>
      <c r="BW48">
        <v>62.57</v>
      </c>
    </row>
    <row r="49" spans="1:90" x14ac:dyDescent="0.25">
      <c r="A49" t="s">
        <v>94</v>
      </c>
      <c r="B49" s="2">
        <v>44035</v>
      </c>
      <c r="C49" s="2">
        <v>44126</v>
      </c>
      <c r="D49">
        <v>0.1051</v>
      </c>
      <c r="L49">
        <v>60.4</v>
      </c>
      <c r="M49">
        <v>50.59</v>
      </c>
      <c r="N49">
        <v>49.57</v>
      </c>
      <c r="O49">
        <v>49.24</v>
      </c>
      <c r="P49">
        <v>48.07</v>
      </c>
      <c r="Q49">
        <v>47.99</v>
      </c>
      <c r="R49">
        <v>47.73</v>
      </c>
      <c r="S49">
        <v>48.3</v>
      </c>
      <c r="T49">
        <v>49.13</v>
      </c>
      <c r="U49">
        <v>48.92</v>
      </c>
      <c r="V49">
        <v>48.57</v>
      </c>
      <c r="W49">
        <v>48.03</v>
      </c>
      <c r="X49">
        <v>49.22</v>
      </c>
      <c r="Y49">
        <v>48.19</v>
      </c>
      <c r="Z49">
        <v>49.19</v>
      </c>
      <c r="AA49">
        <v>48.56</v>
      </c>
      <c r="AB49">
        <v>48.89</v>
      </c>
      <c r="AC49">
        <v>48.93</v>
      </c>
      <c r="AD49">
        <v>48.65</v>
      </c>
      <c r="AE49">
        <v>48.33</v>
      </c>
      <c r="AF49">
        <v>49.17</v>
      </c>
      <c r="AG49">
        <v>49.28</v>
      </c>
      <c r="AH49">
        <v>49.14</v>
      </c>
      <c r="AI49">
        <v>49.43</v>
      </c>
      <c r="AJ49">
        <v>49.55</v>
      </c>
      <c r="AK49">
        <v>49.4</v>
      </c>
      <c r="AL49">
        <v>50.43</v>
      </c>
      <c r="AM49">
        <v>50.95</v>
      </c>
      <c r="AN49">
        <v>50.79</v>
      </c>
      <c r="AO49">
        <v>52.25</v>
      </c>
      <c r="AP49">
        <v>50.39</v>
      </c>
      <c r="AQ49">
        <v>50.08</v>
      </c>
      <c r="AR49">
        <v>48.91</v>
      </c>
      <c r="AS49">
        <v>49.62</v>
      </c>
      <c r="AT49">
        <v>48.96</v>
      </c>
      <c r="AU49">
        <v>49.28</v>
      </c>
      <c r="AV49">
        <v>49.41</v>
      </c>
      <c r="AW49">
        <v>50</v>
      </c>
      <c r="AX49">
        <v>50.37</v>
      </c>
      <c r="AY49">
        <v>50.32</v>
      </c>
      <c r="AZ49">
        <v>49.89</v>
      </c>
      <c r="BA49">
        <v>49.72</v>
      </c>
      <c r="BB49">
        <v>49.95</v>
      </c>
      <c r="BC49">
        <v>48.82</v>
      </c>
      <c r="BD49">
        <v>49.16</v>
      </c>
      <c r="BE49">
        <v>49.94</v>
      </c>
      <c r="BF49">
        <v>51.43</v>
      </c>
      <c r="BG49">
        <v>51.19</v>
      </c>
      <c r="BH49">
        <v>51.78</v>
      </c>
      <c r="BI49">
        <v>52.24</v>
      </c>
      <c r="BJ49">
        <v>51.01</v>
      </c>
      <c r="BK49">
        <v>51.69</v>
      </c>
      <c r="BL49">
        <v>51.37</v>
      </c>
      <c r="BM49">
        <v>52.67</v>
      </c>
      <c r="BN49">
        <v>53.37</v>
      </c>
      <c r="BO49">
        <v>52.82</v>
      </c>
      <c r="BP49">
        <v>53.88</v>
      </c>
      <c r="BQ49">
        <v>53.83</v>
      </c>
      <c r="BR49">
        <v>53.55</v>
      </c>
      <c r="BS49">
        <v>53.85</v>
      </c>
      <c r="BT49">
        <v>54.16</v>
      </c>
      <c r="BU49">
        <v>54.58</v>
      </c>
      <c r="BV49">
        <v>53.43</v>
      </c>
      <c r="BW49">
        <v>53.5</v>
      </c>
      <c r="BX49">
        <v>53.9</v>
      </c>
    </row>
    <row r="50" spans="1:90" x14ac:dyDescent="0.25">
      <c r="A50" t="s">
        <v>94</v>
      </c>
      <c r="B50" s="2">
        <v>43671</v>
      </c>
      <c r="C50" s="2">
        <v>43762</v>
      </c>
      <c r="D50">
        <v>0.13730000000000001</v>
      </c>
      <c r="L50">
        <v>52.16</v>
      </c>
      <c r="M50">
        <v>51.59</v>
      </c>
      <c r="N50">
        <v>52.51</v>
      </c>
      <c r="O50">
        <v>51.7</v>
      </c>
      <c r="P50">
        <v>50.55</v>
      </c>
      <c r="Q50">
        <v>49.5</v>
      </c>
      <c r="R50">
        <v>48.68</v>
      </c>
      <c r="S50">
        <v>46.97</v>
      </c>
      <c r="T50">
        <v>46.96</v>
      </c>
      <c r="U50">
        <v>46.73</v>
      </c>
      <c r="V50">
        <v>47.17</v>
      </c>
      <c r="W50">
        <v>45.98</v>
      </c>
      <c r="X50">
        <v>45.6</v>
      </c>
      <c r="Y50">
        <v>46.84</v>
      </c>
      <c r="Z50">
        <v>45.87</v>
      </c>
      <c r="AA50">
        <v>45.7</v>
      </c>
      <c r="AB50">
        <v>46.5</v>
      </c>
      <c r="AC50">
        <v>47.23</v>
      </c>
      <c r="AD50">
        <v>46.6</v>
      </c>
      <c r="AE50">
        <v>47.15</v>
      </c>
      <c r="AF50">
        <v>46.78</v>
      </c>
      <c r="AG50">
        <v>44.96</v>
      </c>
      <c r="AH50">
        <v>45.56</v>
      </c>
      <c r="AI50">
        <v>45.79</v>
      </c>
      <c r="AJ50">
        <v>45.79</v>
      </c>
      <c r="AK50">
        <v>46.87</v>
      </c>
      <c r="AL50">
        <v>47.41</v>
      </c>
      <c r="AM50">
        <v>46.98</v>
      </c>
      <c r="AN50">
        <v>48.92</v>
      </c>
      <c r="AO50">
        <v>50.1</v>
      </c>
      <c r="AP50">
        <v>50.92</v>
      </c>
      <c r="AQ50">
        <v>51.59</v>
      </c>
      <c r="AR50">
        <v>51.82</v>
      </c>
      <c r="AS50">
        <v>52.79</v>
      </c>
      <c r="AT50">
        <v>53.01</v>
      </c>
      <c r="AU50">
        <v>52.54</v>
      </c>
      <c r="AV50">
        <v>52.2</v>
      </c>
      <c r="AW50">
        <v>51.95</v>
      </c>
      <c r="AX50">
        <v>51.74</v>
      </c>
      <c r="AY50">
        <v>51.57</v>
      </c>
      <c r="AZ50">
        <v>50.72</v>
      </c>
      <c r="BA50">
        <v>50.9</v>
      </c>
      <c r="BB50">
        <v>49.82</v>
      </c>
      <c r="BC50">
        <v>51.02</v>
      </c>
      <c r="BD50">
        <v>50.92</v>
      </c>
      <c r="BE50">
        <v>50.78</v>
      </c>
      <c r="BF50">
        <v>51.53</v>
      </c>
      <c r="BG50">
        <v>50.76</v>
      </c>
      <c r="BH50">
        <v>49.39</v>
      </c>
      <c r="BI50">
        <v>50.03</v>
      </c>
      <c r="BJ50">
        <v>50.92</v>
      </c>
      <c r="BK50">
        <v>50.62</v>
      </c>
      <c r="BL50">
        <v>49.725000000000001</v>
      </c>
      <c r="BM50">
        <v>50.48</v>
      </c>
      <c r="BN50">
        <v>51.11</v>
      </c>
      <c r="BO50">
        <v>52.09</v>
      </c>
      <c r="BP50">
        <v>51.64</v>
      </c>
      <c r="BQ50">
        <v>52.65</v>
      </c>
      <c r="BR50">
        <v>52.445</v>
      </c>
      <c r="BS50">
        <v>51.86</v>
      </c>
      <c r="BT50">
        <v>51.36</v>
      </c>
      <c r="BU50">
        <v>52.13</v>
      </c>
      <c r="BV50">
        <v>52.01</v>
      </c>
      <c r="BW50">
        <v>51.72</v>
      </c>
      <c r="BX50">
        <v>52.23</v>
      </c>
    </row>
    <row r="51" spans="1:90" x14ac:dyDescent="0.25">
      <c r="A51" t="s">
        <v>94</v>
      </c>
      <c r="B51" s="2">
        <v>43216</v>
      </c>
      <c r="C51" s="2">
        <v>43307</v>
      </c>
      <c r="D51">
        <v>0.22020000000000001</v>
      </c>
      <c r="L51">
        <v>53.05</v>
      </c>
      <c r="M51">
        <v>52.73</v>
      </c>
      <c r="N51">
        <v>51.62</v>
      </c>
      <c r="O51">
        <v>53.33</v>
      </c>
      <c r="P51">
        <v>52.31</v>
      </c>
      <c r="Q51">
        <v>52.28</v>
      </c>
      <c r="R51">
        <v>52.78</v>
      </c>
      <c r="S51">
        <v>53.33</v>
      </c>
      <c r="T51">
        <v>53.63</v>
      </c>
      <c r="U51">
        <v>54.34</v>
      </c>
      <c r="V51">
        <v>54.98</v>
      </c>
      <c r="W51">
        <v>54.67</v>
      </c>
      <c r="X51">
        <v>54.9</v>
      </c>
      <c r="Y51">
        <v>53.92</v>
      </c>
      <c r="Z51">
        <v>54.64</v>
      </c>
      <c r="AA51">
        <v>54.81</v>
      </c>
      <c r="AB51">
        <v>53.5</v>
      </c>
      <c r="AC51">
        <v>54.32</v>
      </c>
      <c r="AD51">
        <v>54.45</v>
      </c>
      <c r="AE51">
        <v>55.21</v>
      </c>
      <c r="AF51">
        <v>54.75</v>
      </c>
      <c r="AG51">
        <v>55.44</v>
      </c>
      <c r="AH51">
        <v>55.32</v>
      </c>
      <c r="AI51">
        <v>55.68</v>
      </c>
      <c r="AJ51">
        <v>55.2</v>
      </c>
      <c r="AK51">
        <v>57.08</v>
      </c>
      <c r="AL51">
        <v>56.83</v>
      </c>
      <c r="AM51">
        <v>56.53</v>
      </c>
      <c r="AN51">
        <v>57.03</v>
      </c>
      <c r="AO51">
        <v>55.88</v>
      </c>
      <c r="AP51">
        <v>55.05</v>
      </c>
      <c r="AQ51">
        <v>54.52</v>
      </c>
      <c r="AR51">
        <v>54.82</v>
      </c>
      <c r="AS51">
        <v>55.03</v>
      </c>
      <c r="AT51">
        <v>55.54</v>
      </c>
      <c r="AU51">
        <v>55.11</v>
      </c>
      <c r="AV51">
        <v>53.22</v>
      </c>
      <c r="AW51">
        <v>52.93</v>
      </c>
      <c r="AX51">
        <v>53.46</v>
      </c>
      <c r="AY51">
        <v>52.19</v>
      </c>
      <c r="AZ51">
        <v>52.5</v>
      </c>
      <c r="BA51">
        <v>50.71</v>
      </c>
      <c r="BB51">
        <v>49.67</v>
      </c>
      <c r="BC51">
        <v>48.76</v>
      </c>
      <c r="BD51">
        <v>49.25</v>
      </c>
      <c r="BE51">
        <v>49.71</v>
      </c>
      <c r="BF51">
        <v>50.2</v>
      </c>
      <c r="BG51">
        <v>49.47</v>
      </c>
      <c r="BH51">
        <v>50.75</v>
      </c>
      <c r="BI51">
        <v>51.37</v>
      </c>
      <c r="BJ51">
        <v>51.86</v>
      </c>
      <c r="BK51">
        <v>52.16</v>
      </c>
      <c r="BL51">
        <v>51.2</v>
      </c>
      <c r="BM51">
        <v>52.35</v>
      </c>
      <c r="BN51">
        <v>52.22</v>
      </c>
      <c r="BO51">
        <v>52.01</v>
      </c>
      <c r="BP51">
        <v>51.75</v>
      </c>
      <c r="BQ51">
        <v>51.72</v>
      </c>
      <c r="BR51">
        <v>51.98</v>
      </c>
      <c r="BS51">
        <v>51.91</v>
      </c>
      <c r="BT51">
        <v>52.31</v>
      </c>
      <c r="BU51">
        <v>52.18</v>
      </c>
      <c r="BV51">
        <v>52.43</v>
      </c>
      <c r="BW51">
        <v>52.16</v>
      </c>
    </row>
    <row r="52" spans="1:90" x14ac:dyDescent="0.25">
      <c r="A52" t="s">
        <v>94</v>
      </c>
      <c r="B52" s="2">
        <v>42571</v>
      </c>
      <c r="C52" s="2">
        <v>42661</v>
      </c>
      <c r="D52">
        <v>0.1028</v>
      </c>
      <c r="L52">
        <v>35.69</v>
      </c>
      <c r="M52">
        <v>34.270000000000003</v>
      </c>
      <c r="N52">
        <v>34.659999999999997</v>
      </c>
      <c r="O52">
        <v>34.69</v>
      </c>
      <c r="P52">
        <v>35.090000000000003</v>
      </c>
      <c r="Q52">
        <v>34.83</v>
      </c>
      <c r="R52">
        <v>34.770000000000003</v>
      </c>
      <c r="S52">
        <v>34.86</v>
      </c>
      <c r="T52">
        <v>34.85</v>
      </c>
      <c r="U52">
        <v>34.56</v>
      </c>
      <c r="V52">
        <v>34.25</v>
      </c>
      <c r="W52">
        <v>34.58</v>
      </c>
      <c r="X52">
        <v>34.979999999999997</v>
      </c>
      <c r="Y52">
        <v>35.04</v>
      </c>
      <c r="Z52">
        <v>34.92</v>
      </c>
      <c r="AA52">
        <v>34.53</v>
      </c>
      <c r="AB52">
        <v>34.68</v>
      </c>
      <c r="AC52">
        <v>34.57</v>
      </c>
      <c r="AD52">
        <v>34.909999999999997</v>
      </c>
      <c r="AE52">
        <v>35.21</v>
      </c>
      <c r="AF52">
        <v>35.020000000000003</v>
      </c>
      <c r="AG52">
        <v>34.97</v>
      </c>
      <c r="AH52">
        <v>35.24</v>
      </c>
      <c r="AI52">
        <v>35.36</v>
      </c>
      <c r="AJ52">
        <v>35.4</v>
      </c>
      <c r="AK52">
        <v>35.15</v>
      </c>
      <c r="AL52">
        <v>35.090000000000003</v>
      </c>
      <c r="AM52">
        <v>35.26</v>
      </c>
      <c r="AN52">
        <v>35.549999999999997</v>
      </c>
      <c r="AO52">
        <v>35.700000000000003</v>
      </c>
      <c r="AP52">
        <v>35.89</v>
      </c>
      <c r="AQ52">
        <v>36.020000000000003</v>
      </c>
      <c r="AR52">
        <v>36.08</v>
      </c>
      <c r="AS52">
        <v>36.57</v>
      </c>
      <c r="AT52">
        <v>36.46</v>
      </c>
      <c r="AU52">
        <v>36.44</v>
      </c>
      <c r="AV52">
        <v>35.44</v>
      </c>
      <c r="AW52">
        <v>36.08</v>
      </c>
      <c r="AX52">
        <v>35.61</v>
      </c>
      <c r="AY52">
        <v>35.619999999999997</v>
      </c>
      <c r="AZ52">
        <v>36.56</v>
      </c>
      <c r="BA52">
        <v>37.67</v>
      </c>
      <c r="BB52">
        <v>37.159999999999997</v>
      </c>
      <c r="BC52">
        <v>37.14</v>
      </c>
      <c r="BD52">
        <v>37.450000000000003</v>
      </c>
      <c r="BE52">
        <v>37.549999999999997</v>
      </c>
      <c r="BF52">
        <v>37.19</v>
      </c>
      <c r="BG52">
        <v>36.65</v>
      </c>
      <c r="BH52">
        <v>37.18</v>
      </c>
      <c r="BI52">
        <v>37.44</v>
      </c>
      <c r="BJ52">
        <v>37.32</v>
      </c>
      <c r="BK52">
        <v>37.75</v>
      </c>
      <c r="BL52">
        <v>37.659999999999997</v>
      </c>
      <c r="BM52">
        <v>37.54</v>
      </c>
      <c r="BN52">
        <v>37.99</v>
      </c>
      <c r="BO52">
        <v>38.07</v>
      </c>
      <c r="BP52">
        <v>38.1</v>
      </c>
      <c r="BQ52">
        <v>38.020000000000003</v>
      </c>
      <c r="BR52">
        <v>37.270000000000003</v>
      </c>
      <c r="BS52">
        <v>37.130000000000003</v>
      </c>
      <c r="BT52">
        <v>36.97</v>
      </c>
      <c r="BU52">
        <v>37.450000000000003</v>
      </c>
      <c r="BV52">
        <v>37.29</v>
      </c>
      <c r="BW52">
        <v>37.75</v>
      </c>
    </row>
    <row r="53" spans="1:90" x14ac:dyDescent="0.25">
      <c r="A53" t="s">
        <v>94</v>
      </c>
      <c r="B53" s="2">
        <v>42383</v>
      </c>
      <c r="C53" s="2">
        <v>42479</v>
      </c>
      <c r="D53">
        <v>0.14419999999999999</v>
      </c>
      <c r="L53">
        <v>32.74</v>
      </c>
      <c r="M53">
        <v>29.76</v>
      </c>
      <c r="N53">
        <v>29.8</v>
      </c>
      <c r="O53">
        <v>29.59</v>
      </c>
      <c r="P53">
        <v>29.66</v>
      </c>
      <c r="Q53">
        <v>29.925000000000001</v>
      </c>
      <c r="R53">
        <v>29.6</v>
      </c>
      <c r="S53">
        <v>29.94</v>
      </c>
      <c r="T53">
        <v>29.81</v>
      </c>
      <c r="U53">
        <v>29.97</v>
      </c>
      <c r="V53">
        <v>31.02</v>
      </c>
      <c r="W53">
        <v>30.82</v>
      </c>
      <c r="X53">
        <v>29.8</v>
      </c>
      <c r="Y53">
        <v>29.34</v>
      </c>
      <c r="Z53">
        <v>29.77</v>
      </c>
      <c r="AA53">
        <v>29.04</v>
      </c>
      <c r="AB53">
        <v>28.82</v>
      </c>
      <c r="AC53">
        <v>28.81</v>
      </c>
      <c r="AD53">
        <v>28.23</v>
      </c>
      <c r="AE53">
        <v>28.22</v>
      </c>
      <c r="AF53">
        <v>28.64</v>
      </c>
      <c r="AG53">
        <v>28.78</v>
      </c>
      <c r="AH53">
        <v>29.47</v>
      </c>
      <c r="AI53">
        <v>29.42</v>
      </c>
      <c r="AJ53">
        <v>28.71</v>
      </c>
      <c r="AK53">
        <v>29.35</v>
      </c>
      <c r="AL53">
        <v>28.8</v>
      </c>
      <c r="AM53">
        <v>29.19</v>
      </c>
      <c r="AN53">
        <v>29.62</v>
      </c>
      <c r="AO53">
        <v>29.8</v>
      </c>
      <c r="AP53">
        <v>29.59</v>
      </c>
      <c r="AQ53">
        <v>30.37</v>
      </c>
      <c r="AR53">
        <v>30.54</v>
      </c>
      <c r="AS53">
        <v>30.58</v>
      </c>
      <c r="AT53">
        <v>30.63</v>
      </c>
      <c r="AU53">
        <v>30.94</v>
      </c>
      <c r="AV53">
        <v>30.56</v>
      </c>
      <c r="AW53">
        <v>30.864999999999998</v>
      </c>
      <c r="AX53">
        <v>31.25</v>
      </c>
      <c r="AY53">
        <v>31.76</v>
      </c>
      <c r="AZ53">
        <v>31.43</v>
      </c>
      <c r="BA53">
        <v>31.65</v>
      </c>
      <c r="BB53">
        <v>31.69</v>
      </c>
      <c r="BC53">
        <v>31.98</v>
      </c>
      <c r="BD53">
        <v>32.68</v>
      </c>
      <c r="BE53">
        <v>32.340000000000003</v>
      </c>
      <c r="BF53">
        <v>32.32</v>
      </c>
      <c r="BG53">
        <v>32</v>
      </c>
      <c r="BH53">
        <v>31.88</v>
      </c>
      <c r="BI53">
        <v>31.9</v>
      </c>
      <c r="BJ53">
        <v>32.380000000000003</v>
      </c>
      <c r="BK53">
        <v>32.71</v>
      </c>
      <c r="BL53">
        <v>32.35</v>
      </c>
      <c r="BM53">
        <v>32.450000000000003</v>
      </c>
      <c r="BN53">
        <v>32</v>
      </c>
      <c r="BO53">
        <v>31.9</v>
      </c>
      <c r="BP53">
        <v>32.08</v>
      </c>
      <c r="BQ53">
        <v>31.55</v>
      </c>
      <c r="BR53">
        <v>31.63</v>
      </c>
      <c r="BS53">
        <v>31.67</v>
      </c>
      <c r="BT53">
        <v>31.86</v>
      </c>
      <c r="BU53">
        <v>32.130000000000003</v>
      </c>
      <c r="BV53">
        <v>31.8</v>
      </c>
      <c r="BW53">
        <v>31.46</v>
      </c>
      <c r="BX53">
        <v>31.65</v>
      </c>
      <c r="BY53">
        <v>31.6</v>
      </c>
    </row>
    <row r="54" spans="1:90" x14ac:dyDescent="0.25">
      <c r="A54" t="s">
        <v>93</v>
      </c>
      <c r="B54" s="2">
        <v>45217</v>
      </c>
      <c r="C54" s="2">
        <v>45315</v>
      </c>
      <c r="D54">
        <v>0.11559999999999999</v>
      </c>
      <c r="L54">
        <v>64.224000000000004</v>
      </c>
      <c r="M54">
        <v>60.195</v>
      </c>
      <c r="N54">
        <v>60.034999999999997</v>
      </c>
      <c r="O54">
        <v>59.957999999999998</v>
      </c>
      <c r="P54">
        <v>60.402000000000001</v>
      </c>
      <c r="Q54">
        <v>58.334000000000003</v>
      </c>
      <c r="R54">
        <v>58.512999999999998</v>
      </c>
      <c r="S54">
        <v>58.402000000000001</v>
      </c>
      <c r="T54">
        <v>58.35</v>
      </c>
      <c r="U54">
        <v>58.822000000000003</v>
      </c>
      <c r="V54">
        <v>60.665999999999997</v>
      </c>
      <c r="W54">
        <v>62.328000000000003</v>
      </c>
      <c r="X54">
        <v>63.408000000000001</v>
      </c>
      <c r="Y54">
        <v>63.905000000000001</v>
      </c>
      <c r="Z54">
        <v>64.126000000000005</v>
      </c>
      <c r="AA54">
        <v>64.757999999999996</v>
      </c>
      <c r="AB54">
        <v>65.025999999999996</v>
      </c>
      <c r="AC54">
        <v>68.543000000000006</v>
      </c>
      <c r="AD54">
        <v>67.343000000000004</v>
      </c>
      <c r="AE54">
        <v>69.492000000000004</v>
      </c>
      <c r="AF54">
        <v>69.790000000000006</v>
      </c>
      <c r="AG54">
        <v>70.043999999999997</v>
      </c>
      <c r="AH54">
        <v>70.034000000000006</v>
      </c>
      <c r="AI54">
        <v>71.915000000000006</v>
      </c>
      <c r="AJ54">
        <v>70.736999999999995</v>
      </c>
      <c r="AK54">
        <v>71.745999999999995</v>
      </c>
      <c r="AL54">
        <v>71.75</v>
      </c>
      <c r="AM54">
        <v>72.245000000000005</v>
      </c>
      <c r="AN54">
        <v>71.039000000000001</v>
      </c>
      <c r="AO54">
        <v>71.399000000000001</v>
      </c>
      <c r="AP54">
        <v>71.591999999999999</v>
      </c>
      <c r="AQ54">
        <v>72.207999999999998</v>
      </c>
      <c r="AR54">
        <v>71.006</v>
      </c>
      <c r="AS54">
        <v>69.713999999999999</v>
      </c>
      <c r="AT54">
        <v>69.486999999999995</v>
      </c>
      <c r="AU54">
        <v>70.802999999999997</v>
      </c>
      <c r="AV54">
        <v>70.316999999999993</v>
      </c>
      <c r="AW54">
        <v>73.558999999999997</v>
      </c>
      <c r="AX54">
        <v>73.123999999999995</v>
      </c>
      <c r="AY54">
        <v>73.465000000000003</v>
      </c>
      <c r="AZ54">
        <v>76.721000000000004</v>
      </c>
      <c r="BA54">
        <v>77.349999999999994</v>
      </c>
      <c r="BB54">
        <v>76.992000000000004</v>
      </c>
      <c r="BC54">
        <v>78.100999999999999</v>
      </c>
      <c r="BD54">
        <v>75.492999999999995</v>
      </c>
      <c r="BE54">
        <v>77.691999999999993</v>
      </c>
      <c r="BF54">
        <v>77.998999999999995</v>
      </c>
      <c r="BG54">
        <v>79.570999999999998</v>
      </c>
      <c r="BH54">
        <v>79.492999999999995</v>
      </c>
      <c r="BI54">
        <v>78.966999999999999</v>
      </c>
      <c r="BJ54">
        <v>78.325999999999993</v>
      </c>
      <c r="BK54">
        <v>74.930000000000007</v>
      </c>
      <c r="BL54">
        <v>73.692999999999998</v>
      </c>
      <c r="BM54">
        <v>73.108000000000004</v>
      </c>
      <c r="BN54">
        <v>73.239999999999995</v>
      </c>
      <c r="BO54">
        <v>75.715999999999994</v>
      </c>
      <c r="BP54">
        <v>75.201999999999998</v>
      </c>
      <c r="BQ54">
        <v>74.968999999999994</v>
      </c>
      <c r="BR54">
        <v>76.02</v>
      </c>
      <c r="BS54">
        <v>75.966999999999999</v>
      </c>
      <c r="BT54">
        <v>76.114000000000004</v>
      </c>
      <c r="BU54">
        <v>75.290000000000006</v>
      </c>
      <c r="BV54">
        <v>78.564999999999998</v>
      </c>
      <c r="BW54">
        <v>82.632000000000005</v>
      </c>
      <c r="BX54">
        <v>83.353999999999999</v>
      </c>
      <c r="BY54">
        <v>83.039000000000001</v>
      </c>
      <c r="BZ54">
        <v>84.816000000000003</v>
      </c>
    </row>
    <row r="55" spans="1:90" x14ac:dyDescent="0.25">
      <c r="A55" t="s">
        <v>93</v>
      </c>
      <c r="B55" s="2">
        <v>44307</v>
      </c>
      <c r="C55" s="2">
        <v>44405</v>
      </c>
      <c r="D55">
        <v>0.1331</v>
      </c>
      <c r="L55">
        <v>64.125</v>
      </c>
      <c r="M55">
        <v>61.454000000000001</v>
      </c>
      <c r="N55">
        <v>62.749000000000002</v>
      </c>
      <c r="O55">
        <v>64.316999999999993</v>
      </c>
      <c r="P55">
        <v>64.488</v>
      </c>
      <c r="Q55">
        <v>63.805</v>
      </c>
      <c r="R55">
        <v>64.096999999999994</v>
      </c>
      <c r="S55">
        <v>62.045000000000002</v>
      </c>
      <c r="T55">
        <v>61.723999999999997</v>
      </c>
      <c r="U55">
        <v>60.628999999999998</v>
      </c>
      <c r="V55">
        <v>61.1</v>
      </c>
      <c r="W55">
        <v>61.744</v>
      </c>
      <c r="X55">
        <v>63.054000000000002</v>
      </c>
      <c r="Y55">
        <v>58.645000000000003</v>
      </c>
      <c r="Z55">
        <v>59.243000000000002</v>
      </c>
      <c r="AA55">
        <v>55.767000000000003</v>
      </c>
      <c r="AB55">
        <v>58.472999999999999</v>
      </c>
      <c r="AC55">
        <v>60.298999999999999</v>
      </c>
      <c r="AD55">
        <v>59.207000000000001</v>
      </c>
      <c r="AE55">
        <v>58.482999999999997</v>
      </c>
      <c r="AF55">
        <v>60.22</v>
      </c>
      <c r="AG55">
        <v>62.671999999999997</v>
      </c>
      <c r="AH55">
        <v>61.41</v>
      </c>
      <c r="AI55">
        <v>63.463999999999999</v>
      </c>
      <c r="AJ55">
        <v>64.037000000000006</v>
      </c>
      <c r="AK55">
        <v>63.804000000000002</v>
      </c>
      <c r="AL55">
        <v>64.569999999999993</v>
      </c>
      <c r="AM55">
        <v>64.984999999999999</v>
      </c>
      <c r="AN55">
        <v>64.903999999999996</v>
      </c>
      <c r="AO55">
        <v>64.899000000000001</v>
      </c>
      <c r="AP55">
        <v>63.578000000000003</v>
      </c>
      <c r="AQ55">
        <v>65.531000000000006</v>
      </c>
      <c r="AR55">
        <v>64.957999999999998</v>
      </c>
      <c r="AS55">
        <v>63.755000000000003</v>
      </c>
      <c r="AT55">
        <v>63.408999999999999</v>
      </c>
      <c r="AU55">
        <v>64.076999999999998</v>
      </c>
      <c r="AV55">
        <v>64.210999999999999</v>
      </c>
      <c r="AW55">
        <v>65.024000000000001</v>
      </c>
      <c r="AX55">
        <v>64.347999999999999</v>
      </c>
      <c r="AY55">
        <v>63.874000000000002</v>
      </c>
      <c r="AZ55">
        <v>63.978000000000002</v>
      </c>
      <c r="BA55">
        <v>61.265999999999998</v>
      </c>
      <c r="BB55">
        <v>61.862000000000002</v>
      </c>
      <c r="BC55">
        <v>62.179000000000002</v>
      </c>
      <c r="BD55">
        <v>62.421999999999997</v>
      </c>
      <c r="BE55">
        <v>63.502000000000002</v>
      </c>
      <c r="BF55">
        <v>63.043999999999997</v>
      </c>
      <c r="BG55">
        <v>64.695999999999998</v>
      </c>
      <c r="BH55">
        <v>65.179000000000002</v>
      </c>
      <c r="BI55">
        <v>65.069999999999993</v>
      </c>
      <c r="BJ55">
        <v>63.307000000000002</v>
      </c>
      <c r="BK55">
        <v>63.143999999999998</v>
      </c>
      <c r="BL55">
        <v>62.19</v>
      </c>
      <c r="BM55">
        <v>61.359000000000002</v>
      </c>
      <c r="BN55">
        <v>60.603000000000002</v>
      </c>
      <c r="BO55">
        <v>61.284999999999997</v>
      </c>
      <c r="BP55">
        <v>62.542000000000002</v>
      </c>
      <c r="BQ55">
        <v>62.466999999999999</v>
      </c>
      <c r="BR55">
        <v>61.787999999999997</v>
      </c>
      <c r="BS55">
        <v>61.073999999999998</v>
      </c>
      <c r="BT55">
        <v>58.847999999999999</v>
      </c>
      <c r="BU55">
        <v>59.152000000000001</v>
      </c>
      <c r="BV55">
        <v>60.709000000000003</v>
      </c>
      <c r="BW55">
        <v>63.725000000000001</v>
      </c>
      <c r="BX55">
        <v>63.593000000000004</v>
      </c>
      <c r="BY55">
        <v>64.027000000000001</v>
      </c>
      <c r="BZ55">
        <v>64.039000000000001</v>
      </c>
      <c r="CA55">
        <v>62.259</v>
      </c>
      <c r="CB55">
        <v>63.5</v>
      </c>
    </row>
    <row r="56" spans="1:90" x14ac:dyDescent="0.25">
      <c r="A56" t="s">
        <v>93</v>
      </c>
      <c r="B56" s="2">
        <v>43124</v>
      </c>
      <c r="C56" s="2">
        <v>43207</v>
      </c>
      <c r="D56">
        <v>0.16669999999999999</v>
      </c>
      <c r="L56">
        <v>20.972999999999999</v>
      </c>
      <c r="M56">
        <v>19.925000000000001</v>
      </c>
      <c r="N56">
        <v>20.257000000000001</v>
      </c>
      <c r="O56">
        <v>19.597000000000001</v>
      </c>
      <c r="P56">
        <v>19.108000000000001</v>
      </c>
      <c r="Q56">
        <v>19.152000000000001</v>
      </c>
      <c r="R56">
        <v>18.911000000000001</v>
      </c>
      <c r="S56">
        <v>17.905999999999999</v>
      </c>
      <c r="T56">
        <v>17.035</v>
      </c>
      <c r="U56">
        <v>17.834</v>
      </c>
      <c r="V56">
        <v>17.163</v>
      </c>
      <c r="W56">
        <v>16.222999999999999</v>
      </c>
      <c r="X56">
        <v>16.587</v>
      </c>
      <c r="Y56">
        <v>17.295000000000002</v>
      </c>
      <c r="Z56">
        <v>17.256</v>
      </c>
      <c r="AA56">
        <v>18.300999999999998</v>
      </c>
      <c r="AB56">
        <v>18.571000000000002</v>
      </c>
      <c r="AC56">
        <v>18.791</v>
      </c>
      <c r="AD56">
        <v>19.344000000000001</v>
      </c>
      <c r="AE56">
        <v>18.922999999999998</v>
      </c>
      <c r="AF56">
        <v>18.835999999999999</v>
      </c>
      <c r="AG56">
        <v>19.309999999999999</v>
      </c>
      <c r="AH56">
        <v>19.843</v>
      </c>
      <c r="AI56">
        <v>19.347000000000001</v>
      </c>
      <c r="AJ56">
        <v>19.186</v>
      </c>
      <c r="AK56">
        <v>19.007000000000001</v>
      </c>
      <c r="AL56">
        <v>19.452999999999999</v>
      </c>
      <c r="AM56">
        <v>19.87</v>
      </c>
      <c r="AN56">
        <v>20.794</v>
      </c>
      <c r="AO56">
        <v>21.173999999999999</v>
      </c>
      <c r="AP56">
        <v>21.274000000000001</v>
      </c>
      <c r="AQ56">
        <v>22.495000000000001</v>
      </c>
      <c r="AR56">
        <v>22.864999999999998</v>
      </c>
      <c r="AS56">
        <v>22.396999999999998</v>
      </c>
      <c r="AT56">
        <v>22.263999999999999</v>
      </c>
      <c r="AU56">
        <v>22.308</v>
      </c>
      <c r="AV56">
        <v>22.192</v>
      </c>
      <c r="AW56">
        <v>21.757999999999999</v>
      </c>
      <c r="AX56">
        <v>21.913</v>
      </c>
      <c r="AY56">
        <v>22.428000000000001</v>
      </c>
      <c r="AZ56">
        <v>21.481999999999999</v>
      </c>
      <c r="BA56">
        <v>20.263000000000002</v>
      </c>
      <c r="BB56">
        <v>21.495999999999999</v>
      </c>
      <c r="BC56">
        <v>20.262</v>
      </c>
      <c r="BD56">
        <v>19.620999999999999</v>
      </c>
      <c r="BE56">
        <v>20.315999999999999</v>
      </c>
      <c r="BF56">
        <v>19.387</v>
      </c>
      <c r="BG56">
        <v>19.797000000000001</v>
      </c>
      <c r="BH56">
        <v>20.167000000000002</v>
      </c>
      <c r="BI56">
        <v>19.501999999999999</v>
      </c>
      <c r="BJ56">
        <v>19.065000000000001</v>
      </c>
      <c r="BK56">
        <v>19.312000000000001</v>
      </c>
      <c r="BL56">
        <v>20.016999999999999</v>
      </c>
      <c r="BM56">
        <v>20.085999999999999</v>
      </c>
      <c r="BN56">
        <v>20.602</v>
      </c>
      <c r="BO56">
        <v>20.373999999999999</v>
      </c>
      <c r="BP56">
        <v>20.355</v>
      </c>
      <c r="BQ56">
        <v>21.233000000000001</v>
      </c>
    </row>
    <row r="57" spans="1:90" x14ac:dyDescent="0.25">
      <c r="A57" t="s">
        <v>95</v>
      </c>
      <c r="B57" s="2">
        <v>44046</v>
      </c>
      <c r="C57" s="2">
        <v>44132</v>
      </c>
      <c r="D57">
        <v>0.15379999999999999</v>
      </c>
      <c r="L57">
        <v>207.65</v>
      </c>
      <c r="M57">
        <v>204.9</v>
      </c>
      <c r="N57">
        <v>203.99</v>
      </c>
      <c r="O57">
        <v>203.59</v>
      </c>
      <c r="P57">
        <v>202.85</v>
      </c>
      <c r="Q57">
        <v>203.09</v>
      </c>
      <c r="R57">
        <v>200.54</v>
      </c>
      <c r="S57">
        <v>208</v>
      </c>
      <c r="T57">
        <v>209.96</v>
      </c>
      <c r="U57">
        <v>211.51</v>
      </c>
      <c r="V57">
        <v>216.63</v>
      </c>
      <c r="W57">
        <v>211.76</v>
      </c>
      <c r="X57">
        <v>210.54</v>
      </c>
      <c r="Y57">
        <v>206.85</v>
      </c>
      <c r="Z57">
        <v>203.97</v>
      </c>
      <c r="AA57">
        <v>208.36</v>
      </c>
      <c r="AB57">
        <v>210.28</v>
      </c>
      <c r="AC57">
        <v>212.23</v>
      </c>
      <c r="AD57">
        <v>204.45</v>
      </c>
      <c r="AE57">
        <v>208.61</v>
      </c>
      <c r="AF57">
        <v>205.14</v>
      </c>
      <c r="AG57">
        <v>207.95</v>
      </c>
      <c r="AH57">
        <v>215.54</v>
      </c>
      <c r="AI57">
        <v>201.41</v>
      </c>
      <c r="AJ57">
        <v>193.37</v>
      </c>
      <c r="AK57">
        <v>174.47</v>
      </c>
      <c r="AL57">
        <v>174.46</v>
      </c>
      <c r="AM57">
        <v>173.13</v>
      </c>
      <c r="AN57">
        <v>171.94</v>
      </c>
      <c r="AO57">
        <v>178.08</v>
      </c>
      <c r="AP57">
        <v>180.76</v>
      </c>
      <c r="AQ57">
        <v>180.81</v>
      </c>
      <c r="AR57">
        <v>180.49</v>
      </c>
      <c r="AS57">
        <v>178.96</v>
      </c>
      <c r="AT57">
        <v>181.1</v>
      </c>
      <c r="AU57">
        <v>183.3</v>
      </c>
      <c r="AV57">
        <v>180.79</v>
      </c>
      <c r="AW57">
        <v>184.54</v>
      </c>
      <c r="AX57">
        <v>187.91</v>
      </c>
      <c r="AY57">
        <v>193.25</v>
      </c>
      <c r="AZ57">
        <v>193.33</v>
      </c>
      <c r="BA57">
        <v>193.74</v>
      </c>
      <c r="BB57">
        <v>198.98</v>
      </c>
      <c r="BC57">
        <v>191.96</v>
      </c>
      <c r="BD57">
        <v>199.95</v>
      </c>
      <c r="BE57">
        <v>199.83</v>
      </c>
      <c r="BF57">
        <v>202.9</v>
      </c>
      <c r="BG57">
        <v>206.69</v>
      </c>
      <c r="BH57">
        <v>211.04</v>
      </c>
      <c r="BI57">
        <v>214.55</v>
      </c>
      <c r="BJ57">
        <v>219.94</v>
      </c>
      <c r="BK57">
        <v>216</v>
      </c>
      <c r="BL57">
        <v>213.09</v>
      </c>
      <c r="BM57">
        <v>208.4</v>
      </c>
      <c r="BN57">
        <v>206.81</v>
      </c>
      <c r="BO57">
        <v>205.72</v>
      </c>
      <c r="BP57">
        <v>206.3</v>
      </c>
      <c r="BQ57">
        <v>203.31</v>
      </c>
      <c r="BR57">
        <v>203.17</v>
      </c>
      <c r="BS57">
        <v>198.94</v>
      </c>
      <c r="BT57">
        <v>198.59</v>
      </c>
      <c r="BU57">
        <v>190.55</v>
      </c>
    </row>
    <row r="58" spans="1:90" x14ac:dyDescent="0.25">
      <c r="A58" t="s">
        <v>95</v>
      </c>
      <c r="B58" s="2">
        <v>43768</v>
      </c>
      <c r="C58" s="2">
        <v>43865</v>
      </c>
      <c r="D58">
        <v>0.1096</v>
      </c>
      <c r="L58">
        <v>172.96</v>
      </c>
      <c r="M58">
        <v>169.04</v>
      </c>
      <c r="N58">
        <v>172.42</v>
      </c>
      <c r="O58">
        <v>174.02</v>
      </c>
      <c r="P58">
        <v>171.98</v>
      </c>
      <c r="Q58">
        <v>172.52</v>
      </c>
      <c r="R58">
        <v>171.95</v>
      </c>
      <c r="S58">
        <v>174.21</v>
      </c>
      <c r="T58">
        <v>174.43</v>
      </c>
      <c r="U58">
        <v>174.42</v>
      </c>
      <c r="V58">
        <v>176.35</v>
      </c>
      <c r="W58">
        <v>176.6</v>
      </c>
      <c r="X58">
        <v>177.86</v>
      </c>
      <c r="Y58">
        <v>177</v>
      </c>
      <c r="Z58">
        <v>175.99</v>
      </c>
      <c r="AA58">
        <v>173.67</v>
      </c>
      <c r="AB58">
        <v>161.59</v>
      </c>
      <c r="AC58">
        <v>158.49</v>
      </c>
      <c r="AD58">
        <v>163.35</v>
      </c>
      <c r="AE58">
        <v>162.13</v>
      </c>
      <c r="AF58">
        <v>165.65</v>
      </c>
      <c r="AG58">
        <v>163.86</v>
      </c>
      <c r="AH58">
        <v>161.06</v>
      </c>
      <c r="AI58">
        <v>156.38</v>
      </c>
      <c r="AJ58">
        <v>160.26</v>
      </c>
      <c r="AK58">
        <v>161.5</v>
      </c>
      <c r="AL58">
        <v>162.88999999999999</v>
      </c>
      <c r="AM58">
        <v>160.88</v>
      </c>
      <c r="AN58">
        <v>162.37</v>
      </c>
      <c r="AO58">
        <v>167.12</v>
      </c>
      <c r="AP58">
        <v>171.46</v>
      </c>
      <c r="AQ58">
        <v>171.24</v>
      </c>
      <c r="AR58">
        <v>172.06</v>
      </c>
      <c r="AS58">
        <v>175.96</v>
      </c>
      <c r="AT58">
        <v>175.26</v>
      </c>
      <c r="AU58">
        <v>175.46</v>
      </c>
      <c r="AV58">
        <v>177.47</v>
      </c>
      <c r="AW58">
        <v>177.11</v>
      </c>
      <c r="AX58">
        <v>178.11</v>
      </c>
      <c r="AY58">
        <v>178.75</v>
      </c>
      <c r="AZ58">
        <v>178.52</v>
      </c>
      <c r="BA58">
        <v>178.37</v>
      </c>
      <c r="BB58">
        <v>178.17</v>
      </c>
      <c r="BC58">
        <v>182.57</v>
      </c>
      <c r="BD58">
        <v>179.08</v>
      </c>
      <c r="BE58">
        <v>175.05</v>
      </c>
      <c r="BF58">
        <v>176.44</v>
      </c>
      <c r="BG58">
        <v>176.67</v>
      </c>
      <c r="BH58">
        <v>175.49</v>
      </c>
      <c r="BI58">
        <v>173.01</v>
      </c>
      <c r="BJ58">
        <v>175.1</v>
      </c>
      <c r="BK58">
        <v>177.48</v>
      </c>
      <c r="BL58">
        <v>177.92</v>
      </c>
      <c r="BM58">
        <v>180.91</v>
      </c>
      <c r="BN58">
        <v>178.73</v>
      </c>
      <c r="BO58">
        <v>178.81</v>
      </c>
      <c r="BP58">
        <v>180.13</v>
      </c>
      <c r="BQ58">
        <v>182.55</v>
      </c>
      <c r="BR58">
        <v>179.4</v>
      </c>
      <c r="BS58">
        <v>170.31</v>
      </c>
      <c r="BT58">
        <v>175.93</v>
      </c>
      <c r="BU58">
        <v>171.72</v>
      </c>
      <c r="BV58">
        <v>172.92</v>
      </c>
      <c r="BW58">
        <v>165.74</v>
      </c>
      <c r="BX58">
        <v>169.93</v>
      </c>
      <c r="BY58">
        <v>178.8</v>
      </c>
    </row>
    <row r="59" spans="1:90" x14ac:dyDescent="0.25">
      <c r="A59" t="s">
        <v>95</v>
      </c>
      <c r="B59" s="2">
        <v>42579</v>
      </c>
      <c r="C59" s="2">
        <v>42663</v>
      </c>
      <c r="D59">
        <v>0.24740000000000001</v>
      </c>
      <c r="L59">
        <v>77.45</v>
      </c>
      <c r="M59">
        <v>75.709999999999994</v>
      </c>
      <c r="N59">
        <v>76.58</v>
      </c>
      <c r="O59">
        <v>75.72</v>
      </c>
      <c r="P59">
        <v>76.09</v>
      </c>
      <c r="Q59">
        <v>76.8</v>
      </c>
      <c r="R59">
        <v>77.63</v>
      </c>
      <c r="S59">
        <v>77.02</v>
      </c>
      <c r="T59">
        <v>77.41</v>
      </c>
      <c r="U59">
        <v>69.47</v>
      </c>
      <c r="V59">
        <v>67.510000000000005</v>
      </c>
      <c r="W59">
        <v>68.28</v>
      </c>
      <c r="X59">
        <v>69.44</v>
      </c>
      <c r="Y59">
        <v>69.19</v>
      </c>
      <c r="Z59">
        <v>69.64</v>
      </c>
      <c r="AA59">
        <v>69.73</v>
      </c>
      <c r="AB59">
        <v>70.95</v>
      </c>
      <c r="AC59">
        <v>70.52</v>
      </c>
      <c r="AD59">
        <v>68.05</v>
      </c>
      <c r="AE59">
        <v>67.17</v>
      </c>
      <c r="AF59">
        <v>67.3</v>
      </c>
      <c r="AG59">
        <v>67.52</v>
      </c>
      <c r="AH59">
        <v>68.73</v>
      </c>
      <c r="AI59">
        <v>68.36</v>
      </c>
      <c r="AJ59">
        <v>69.260000000000005</v>
      </c>
      <c r="AK59">
        <v>70.739999999999995</v>
      </c>
      <c r="AL59">
        <v>70.2</v>
      </c>
      <c r="AM59">
        <v>70.540000000000006</v>
      </c>
      <c r="AN59">
        <v>70.8</v>
      </c>
      <c r="AO59">
        <v>70.459999999999994</v>
      </c>
      <c r="AP59">
        <v>69.430000000000007</v>
      </c>
      <c r="AQ59">
        <v>70.62</v>
      </c>
      <c r="AR59">
        <v>69.03</v>
      </c>
      <c r="AS59">
        <v>68.900000000000006</v>
      </c>
      <c r="AT59">
        <v>70.260000000000005</v>
      </c>
      <c r="AU59">
        <v>70.23</v>
      </c>
      <c r="AV59">
        <v>69.69</v>
      </c>
      <c r="AW59">
        <v>69.180000000000007</v>
      </c>
      <c r="AX59">
        <v>69.790000000000006</v>
      </c>
      <c r="AY59">
        <v>69.510000000000005</v>
      </c>
      <c r="AZ59">
        <v>69.319999999999993</v>
      </c>
      <c r="BA59">
        <v>69</v>
      </c>
      <c r="BB59">
        <v>70</v>
      </c>
      <c r="BC59">
        <v>69.849999999999994</v>
      </c>
      <c r="BD59">
        <v>68.77</v>
      </c>
      <c r="BE59">
        <v>69.709999999999994</v>
      </c>
      <c r="BF59">
        <v>70.41</v>
      </c>
      <c r="BG59">
        <v>70.3</v>
      </c>
      <c r="BH59">
        <v>71.209999999999994</v>
      </c>
      <c r="BI59">
        <v>71.790000000000006</v>
      </c>
      <c r="BJ59">
        <v>72.67</v>
      </c>
      <c r="BK59">
        <v>73.540000000000006</v>
      </c>
      <c r="BL59">
        <v>72.39</v>
      </c>
      <c r="BM59">
        <v>72.099999999999994</v>
      </c>
      <c r="BN59">
        <v>71.34</v>
      </c>
      <c r="BO59">
        <v>71.97</v>
      </c>
      <c r="BP59">
        <v>71.989999999999995</v>
      </c>
      <c r="BQ59">
        <v>72.09</v>
      </c>
      <c r="BR59">
        <v>71.94</v>
      </c>
      <c r="BS59">
        <v>71.989999999999995</v>
      </c>
    </row>
    <row r="60" spans="1:90" x14ac:dyDescent="0.25">
      <c r="A60" t="s">
        <v>95</v>
      </c>
      <c r="B60" s="2">
        <v>42117</v>
      </c>
      <c r="C60" s="2">
        <v>42215</v>
      </c>
      <c r="D60">
        <v>0.1082</v>
      </c>
      <c r="L60">
        <v>59.85</v>
      </c>
      <c r="M60">
        <v>58.89</v>
      </c>
      <c r="N60">
        <v>59.48</v>
      </c>
      <c r="O60">
        <v>59.77</v>
      </c>
      <c r="P60">
        <v>59.26</v>
      </c>
      <c r="Q60">
        <v>58.8</v>
      </c>
      <c r="R60">
        <v>60.085000000000001</v>
      </c>
      <c r="S60">
        <v>60.284999999999997</v>
      </c>
      <c r="T60">
        <v>58.49</v>
      </c>
      <c r="U60">
        <v>58.26</v>
      </c>
      <c r="V60">
        <v>58.86</v>
      </c>
      <c r="W60">
        <v>59.8</v>
      </c>
      <c r="X60">
        <v>59.61</v>
      </c>
      <c r="Y60">
        <v>58.73</v>
      </c>
      <c r="Z60">
        <v>58.88</v>
      </c>
      <c r="AA60">
        <v>59.35</v>
      </c>
      <c r="AB60">
        <v>59.91</v>
      </c>
      <c r="AC60">
        <v>59.73</v>
      </c>
      <c r="AD60">
        <v>59.08</v>
      </c>
      <c r="AE60">
        <v>59.08</v>
      </c>
      <c r="AF60">
        <v>59.16</v>
      </c>
      <c r="AG60">
        <v>59.115000000000002</v>
      </c>
      <c r="AH60">
        <v>58.25</v>
      </c>
      <c r="AI60">
        <v>59.98</v>
      </c>
      <c r="AJ60">
        <v>60.27</v>
      </c>
      <c r="AK60">
        <v>59.66</v>
      </c>
      <c r="AL60">
        <v>59.79</v>
      </c>
      <c r="AM60">
        <v>59.35</v>
      </c>
      <c r="AN60">
        <v>58.64</v>
      </c>
      <c r="AO60">
        <v>57.25</v>
      </c>
      <c r="AP60">
        <v>56.97</v>
      </c>
      <c r="AQ60">
        <v>55.97</v>
      </c>
      <c r="AR60">
        <v>55.65</v>
      </c>
      <c r="AS60">
        <v>56.16</v>
      </c>
      <c r="AT60">
        <v>56.48</v>
      </c>
      <c r="AU60">
        <v>55.89</v>
      </c>
      <c r="AV60">
        <v>56.43</v>
      </c>
      <c r="AW60">
        <v>57.2</v>
      </c>
      <c r="AX60">
        <v>57.13</v>
      </c>
      <c r="AY60">
        <v>58.204999999999998</v>
      </c>
      <c r="AZ60">
        <v>57.99</v>
      </c>
      <c r="BA60">
        <v>58.21</v>
      </c>
      <c r="BB60">
        <v>57.28</v>
      </c>
      <c r="BC60">
        <v>57.21</v>
      </c>
      <c r="BD60">
        <v>57.34</v>
      </c>
      <c r="BE60">
        <v>57.145000000000003</v>
      </c>
      <c r="BF60">
        <v>55.755000000000003</v>
      </c>
      <c r="BG60">
        <v>56.21</v>
      </c>
      <c r="BH60">
        <v>56.79</v>
      </c>
      <c r="BI60">
        <v>57.26</v>
      </c>
      <c r="BJ60">
        <v>56.174999999999997</v>
      </c>
      <c r="BK60">
        <v>56.1</v>
      </c>
      <c r="BL60">
        <v>54.8</v>
      </c>
      <c r="BM60">
        <v>54.73</v>
      </c>
      <c r="BN60">
        <v>55.11</v>
      </c>
      <c r="BO60">
        <v>56.32</v>
      </c>
      <c r="BP60">
        <v>55.63</v>
      </c>
      <c r="BQ60">
        <v>54.76</v>
      </c>
      <c r="BR60">
        <v>52.58</v>
      </c>
      <c r="BS60">
        <v>51.93</v>
      </c>
      <c r="BT60">
        <v>52.1</v>
      </c>
      <c r="BU60">
        <v>51.82</v>
      </c>
      <c r="BV60">
        <v>51.67</v>
      </c>
      <c r="BW60">
        <v>52.84</v>
      </c>
      <c r="BX60">
        <v>51.25</v>
      </c>
      <c r="BY60">
        <v>51.04</v>
      </c>
      <c r="BZ60">
        <v>51.92</v>
      </c>
      <c r="CA60">
        <v>51.74</v>
      </c>
      <c r="CB60">
        <v>52.06</v>
      </c>
    </row>
    <row r="61" spans="1:90" x14ac:dyDescent="0.25">
      <c r="A61" t="s">
        <v>96</v>
      </c>
      <c r="B61" s="2">
        <v>42619</v>
      </c>
      <c r="C61" s="2">
        <v>42691</v>
      </c>
      <c r="D61">
        <v>0.62159999999999993</v>
      </c>
      <c r="L61">
        <v>12.94</v>
      </c>
      <c r="M61">
        <v>12.63</v>
      </c>
      <c r="N61">
        <v>12.55</v>
      </c>
      <c r="O61">
        <v>12.31</v>
      </c>
      <c r="P61">
        <v>12.54</v>
      </c>
      <c r="Q61">
        <v>12.45</v>
      </c>
      <c r="R61">
        <v>12.46</v>
      </c>
      <c r="S61">
        <v>12.57</v>
      </c>
      <c r="T61">
        <v>12.74</v>
      </c>
      <c r="U61">
        <v>12.9</v>
      </c>
      <c r="V61">
        <v>12.59</v>
      </c>
      <c r="W61">
        <v>12.92</v>
      </c>
      <c r="X61">
        <v>12.96</v>
      </c>
      <c r="Y61">
        <v>13.01</v>
      </c>
      <c r="Z61">
        <v>12.87</v>
      </c>
      <c r="AA61">
        <v>13.09</v>
      </c>
      <c r="AB61">
        <v>13.17</v>
      </c>
      <c r="AC61">
        <v>13.24</v>
      </c>
      <c r="AD61">
        <v>13.27</v>
      </c>
      <c r="AE61">
        <v>13.02</v>
      </c>
      <c r="AF61">
        <v>13.02</v>
      </c>
      <c r="AG61">
        <v>13.17</v>
      </c>
      <c r="AH61">
        <v>13.18</v>
      </c>
      <c r="AI61">
        <v>13.11</v>
      </c>
      <c r="AJ61">
        <v>13.17</v>
      </c>
      <c r="AK61">
        <v>12.83</v>
      </c>
      <c r="AL61">
        <v>12.94</v>
      </c>
      <c r="AM61">
        <v>13</v>
      </c>
      <c r="AN61">
        <v>13</v>
      </c>
      <c r="AO61">
        <v>12.87</v>
      </c>
      <c r="AP61">
        <v>13.01</v>
      </c>
      <c r="AQ61">
        <v>12.91</v>
      </c>
      <c r="AR61">
        <v>13.05</v>
      </c>
      <c r="AS61">
        <v>12.9</v>
      </c>
      <c r="AT61">
        <v>13.07</v>
      </c>
      <c r="AU61">
        <v>13.16</v>
      </c>
      <c r="AV61">
        <v>13.4</v>
      </c>
      <c r="AW61">
        <v>13.12</v>
      </c>
      <c r="AX61">
        <v>13.1</v>
      </c>
      <c r="AY61">
        <v>13.03</v>
      </c>
      <c r="AZ61">
        <v>12.95</v>
      </c>
      <c r="BA61">
        <v>12.94</v>
      </c>
      <c r="BB61">
        <v>12.63</v>
      </c>
      <c r="BC61">
        <v>12.52</v>
      </c>
      <c r="BD61">
        <v>12.85</v>
      </c>
      <c r="BE61">
        <v>12.7</v>
      </c>
      <c r="BF61">
        <v>12.7</v>
      </c>
      <c r="BG61">
        <v>12.49</v>
      </c>
      <c r="BH61">
        <v>12.98</v>
      </c>
      <c r="BI61">
        <v>13.19</v>
      </c>
      <c r="BJ61">
        <v>13.43</v>
      </c>
      <c r="BK61">
        <v>13.43</v>
      </c>
      <c r="BL61">
        <v>13.36</v>
      </c>
    </row>
    <row r="62" spans="1:90" x14ac:dyDescent="0.25">
      <c r="A62" t="s">
        <v>96</v>
      </c>
      <c r="B62" s="2">
        <v>42258</v>
      </c>
      <c r="C62" s="2">
        <v>42345</v>
      </c>
      <c r="D62">
        <v>1.2847</v>
      </c>
      <c r="L62">
        <v>8.84</v>
      </c>
      <c r="M62">
        <v>8.6199999999999992</v>
      </c>
      <c r="N62">
        <v>8.64</v>
      </c>
      <c r="O62">
        <v>9.0399999999999991</v>
      </c>
      <c r="P62">
        <v>8.9</v>
      </c>
      <c r="Q62">
        <v>8.65</v>
      </c>
      <c r="R62">
        <v>8.65</v>
      </c>
      <c r="S62">
        <v>8.84</v>
      </c>
      <c r="T62">
        <v>8.7200000000000006</v>
      </c>
      <c r="U62">
        <v>9.0250000000000004</v>
      </c>
      <c r="V62">
        <v>9.33</v>
      </c>
      <c r="W62">
        <v>9.0500000000000007</v>
      </c>
      <c r="X62">
        <v>9.0500000000000007</v>
      </c>
      <c r="Y62">
        <v>9.0500000000000007</v>
      </c>
      <c r="Z62">
        <v>8.85</v>
      </c>
      <c r="AA62">
        <v>9.0749999999999993</v>
      </c>
      <c r="AB62">
        <v>9.1300000000000008</v>
      </c>
      <c r="AC62">
        <v>9.48</v>
      </c>
      <c r="AD62">
        <v>9.49</v>
      </c>
      <c r="AE62">
        <v>9.43</v>
      </c>
      <c r="AF62">
        <v>9.41</v>
      </c>
      <c r="AG62">
        <v>9.25</v>
      </c>
      <c r="AH62">
        <v>9.2899999999999991</v>
      </c>
      <c r="AI62">
        <v>9.5299999999999994</v>
      </c>
      <c r="AJ62">
        <v>9.42</v>
      </c>
      <c r="AK62">
        <v>9.35</v>
      </c>
      <c r="AL62">
        <v>9.4499999999999993</v>
      </c>
      <c r="AM62">
        <v>9.2200000000000006</v>
      </c>
      <c r="AN62">
        <v>9.09</v>
      </c>
      <c r="AO62">
        <v>9.14</v>
      </c>
      <c r="AP62">
        <v>9.56</v>
      </c>
      <c r="AQ62">
        <v>9.4450000000000003</v>
      </c>
      <c r="AR62">
        <v>8.0500000000000007</v>
      </c>
      <c r="AS62">
        <v>8.2799999999999994</v>
      </c>
      <c r="AT62">
        <v>8.2149999999999999</v>
      </c>
      <c r="AU62">
        <v>8.2100000000000009</v>
      </c>
      <c r="AV62">
        <v>8.4</v>
      </c>
      <c r="AW62">
        <v>8.5500000000000007</v>
      </c>
      <c r="AX62">
        <v>8.6199999999999992</v>
      </c>
      <c r="AY62">
        <v>8.6999999999999993</v>
      </c>
      <c r="AZ62">
        <v>8.9</v>
      </c>
      <c r="BA62">
        <v>8.9</v>
      </c>
      <c r="BB62">
        <v>8.73</v>
      </c>
      <c r="BC62">
        <v>8.81</v>
      </c>
      <c r="BD62">
        <v>8.6</v>
      </c>
      <c r="BE62">
        <v>8.52</v>
      </c>
      <c r="BF62">
        <v>8.6199999999999992</v>
      </c>
      <c r="BG62">
        <v>8.5</v>
      </c>
      <c r="BH62">
        <v>8.48</v>
      </c>
      <c r="BI62">
        <v>8.77</v>
      </c>
      <c r="BJ62">
        <v>8.7100000000000009</v>
      </c>
      <c r="BK62">
        <v>8.66</v>
      </c>
      <c r="BL62">
        <v>8.5500000000000007</v>
      </c>
      <c r="BM62">
        <v>8.5</v>
      </c>
      <c r="BN62">
        <v>8.7349999999999994</v>
      </c>
      <c r="BO62">
        <v>8.86</v>
      </c>
      <c r="BP62">
        <v>9.3800000000000008</v>
      </c>
      <c r="BQ62">
        <v>9.5500000000000007</v>
      </c>
      <c r="BR62">
        <v>9.1</v>
      </c>
      <c r="BS62">
        <v>9.24</v>
      </c>
      <c r="BT62">
        <v>9.09</v>
      </c>
    </row>
    <row r="63" spans="1:90" x14ac:dyDescent="0.25">
      <c r="A63" t="s">
        <v>96</v>
      </c>
      <c r="B63" s="2">
        <v>42145</v>
      </c>
      <c r="C63" s="2">
        <v>42258</v>
      </c>
      <c r="D63">
        <v>0.27450000000000002</v>
      </c>
      <c r="L63">
        <v>14.37</v>
      </c>
      <c r="M63">
        <v>13.14</v>
      </c>
      <c r="N63">
        <v>13.44</v>
      </c>
      <c r="O63">
        <v>13.9</v>
      </c>
      <c r="P63">
        <v>14.2</v>
      </c>
      <c r="Q63">
        <v>13.99</v>
      </c>
      <c r="R63">
        <v>14.085000000000001</v>
      </c>
      <c r="S63">
        <v>14.01</v>
      </c>
      <c r="T63">
        <v>14.1</v>
      </c>
      <c r="U63">
        <v>14.12</v>
      </c>
      <c r="V63">
        <v>14.2</v>
      </c>
      <c r="W63">
        <v>13.89</v>
      </c>
      <c r="X63">
        <v>14.13</v>
      </c>
      <c r="Y63">
        <v>14.17</v>
      </c>
      <c r="Z63">
        <v>14.47</v>
      </c>
      <c r="AA63">
        <v>14.29</v>
      </c>
      <c r="AB63">
        <v>14.09</v>
      </c>
      <c r="AC63">
        <v>14.13</v>
      </c>
      <c r="AD63">
        <v>14.1</v>
      </c>
      <c r="AE63">
        <v>14.46</v>
      </c>
      <c r="AF63">
        <v>14.6</v>
      </c>
      <c r="AG63">
        <v>14.59</v>
      </c>
      <c r="AH63">
        <v>14.49</v>
      </c>
      <c r="AI63">
        <v>14.35</v>
      </c>
      <c r="AJ63">
        <v>14.32</v>
      </c>
      <c r="AK63">
        <v>13.93</v>
      </c>
      <c r="AL63">
        <v>13.28</v>
      </c>
      <c r="AM63">
        <v>13.185</v>
      </c>
      <c r="AN63">
        <v>13.3</v>
      </c>
      <c r="AO63">
        <v>13.42</v>
      </c>
      <c r="AP63">
        <v>13.26</v>
      </c>
      <c r="AQ63">
        <v>13.16</v>
      </c>
      <c r="AR63">
        <v>12.82</v>
      </c>
      <c r="AS63">
        <v>12.4</v>
      </c>
      <c r="AT63">
        <v>12.51</v>
      </c>
      <c r="AU63">
        <v>13.19</v>
      </c>
      <c r="AV63">
        <v>12.92</v>
      </c>
      <c r="AW63">
        <v>12.71</v>
      </c>
      <c r="AX63">
        <v>12.78</v>
      </c>
      <c r="AY63">
        <v>12.85</v>
      </c>
      <c r="AZ63">
        <v>12.58</v>
      </c>
      <c r="BA63">
        <v>12.58</v>
      </c>
      <c r="BB63">
        <v>12.4</v>
      </c>
      <c r="BC63">
        <v>12.42</v>
      </c>
      <c r="BD63">
        <v>12.19</v>
      </c>
      <c r="BE63">
        <v>12.29</v>
      </c>
      <c r="BF63">
        <v>12.435</v>
      </c>
      <c r="BG63">
        <v>12.58</v>
      </c>
      <c r="BH63">
        <v>12.65</v>
      </c>
      <c r="BI63">
        <v>12.44</v>
      </c>
      <c r="BJ63">
        <v>12.48</v>
      </c>
      <c r="BK63">
        <v>12.26</v>
      </c>
      <c r="BL63">
        <v>12.86</v>
      </c>
      <c r="BM63">
        <v>12.44</v>
      </c>
      <c r="BN63">
        <v>12.51</v>
      </c>
      <c r="BO63">
        <v>12.64</v>
      </c>
      <c r="BP63">
        <v>12.55</v>
      </c>
      <c r="BQ63">
        <v>12.4</v>
      </c>
      <c r="BR63">
        <v>12.26</v>
      </c>
      <c r="BS63">
        <v>12.43</v>
      </c>
      <c r="BT63">
        <v>12.42</v>
      </c>
      <c r="BU63">
        <v>12.16</v>
      </c>
      <c r="BV63">
        <v>11.91</v>
      </c>
      <c r="BW63">
        <v>11.42</v>
      </c>
      <c r="BX63">
        <v>11.17</v>
      </c>
      <c r="BY63">
        <v>10.61</v>
      </c>
      <c r="BZ63">
        <v>10.38</v>
      </c>
      <c r="CA63">
        <v>10.48</v>
      </c>
      <c r="CB63">
        <v>11.12</v>
      </c>
      <c r="CC63">
        <v>11.32</v>
      </c>
      <c r="CD63">
        <v>11.27</v>
      </c>
      <c r="CE63">
        <v>10.89</v>
      </c>
      <c r="CF63">
        <v>11.02</v>
      </c>
      <c r="CG63">
        <v>11.12</v>
      </c>
      <c r="CH63">
        <v>10.85</v>
      </c>
      <c r="CI63">
        <v>10.91</v>
      </c>
      <c r="CJ63">
        <v>10.54</v>
      </c>
      <c r="CK63">
        <v>10.55</v>
      </c>
      <c r="CL63">
        <v>8.84</v>
      </c>
    </row>
    <row r="64" spans="1:90" x14ac:dyDescent="0.25">
      <c r="A64" t="s">
        <v>99</v>
      </c>
      <c r="B64" s="2">
        <v>45510</v>
      </c>
      <c r="C64" s="2">
        <v>45601</v>
      </c>
      <c r="D64">
        <v>0.3669</v>
      </c>
      <c r="L64">
        <v>43.23</v>
      </c>
      <c r="M64">
        <v>42.7</v>
      </c>
      <c r="N64">
        <v>44.33</v>
      </c>
      <c r="O64">
        <v>43.69</v>
      </c>
      <c r="P64">
        <v>43.23</v>
      </c>
      <c r="Q64">
        <v>44.86</v>
      </c>
      <c r="R64">
        <v>43.56</v>
      </c>
      <c r="S64">
        <v>45.43</v>
      </c>
      <c r="T64">
        <v>45.63</v>
      </c>
      <c r="U64">
        <v>46.29</v>
      </c>
      <c r="V64">
        <v>45.64</v>
      </c>
      <c r="W64">
        <v>46.06</v>
      </c>
      <c r="X64">
        <v>44.29</v>
      </c>
      <c r="Y64">
        <v>46.07</v>
      </c>
      <c r="Z64">
        <v>45.9</v>
      </c>
      <c r="AA64">
        <v>46.09</v>
      </c>
      <c r="AB64">
        <v>45.35</v>
      </c>
      <c r="AC64">
        <v>46.02</v>
      </c>
      <c r="AD64">
        <v>46.68</v>
      </c>
      <c r="AE64">
        <v>42.68</v>
      </c>
      <c r="AF64">
        <v>41.96</v>
      </c>
      <c r="AG64">
        <v>41.29</v>
      </c>
      <c r="AH64">
        <v>40.119999999999997</v>
      </c>
      <c r="AI64">
        <v>40.409999999999997</v>
      </c>
      <c r="AJ64">
        <v>39.99</v>
      </c>
      <c r="AK64">
        <v>41.1</v>
      </c>
      <c r="AL64">
        <v>39.89</v>
      </c>
      <c r="AM64">
        <v>39.75</v>
      </c>
      <c r="AN64">
        <v>39.19</v>
      </c>
      <c r="AO64">
        <v>39.11</v>
      </c>
      <c r="AP64">
        <v>39.18</v>
      </c>
      <c r="AQ64">
        <v>41.02</v>
      </c>
      <c r="AR64">
        <v>39.409999999999997</v>
      </c>
      <c r="AS64">
        <v>39.35</v>
      </c>
      <c r="AT64">
        <v>39.04</v>
      </c>
      <c r="AU64">
        <v>39.270000000000003</v>
      </c>
      <c r="AV64">
        <v>40.76</v>
      </c>
      <c r="AW64">
        <v>40.950000000000003</v>
      </c>
      <c r="AX64">
        <v>40.25</v>
      </c>
      <c r="AY64">
        <v>38.56</v>
      </c>
      <c r="AZ64">
        <v>39.880000000000003</v>
      </c>
      <c r="BA64">
        <v>38.950000000000003</v>
      </c>
      <c r="BB64">
        <v>39.65</v>
      </c>
      <c r="BC64">
        <v>39.729999999999997</v>
      </c>
      <c r="BD64">
        <v>39.53</v>
      </c>
      <c r="BE64">
        <v>39.89</v>
      </c>
      <c r="BF64">
        <v>40.31</v>
      </c>
      <c r="BG64">
        <v>40.85</v>
      </c>
      <c r="BH64">
        <v>41.33</v>
      </c>
      <c r="BI64">
        <v>40.26</v>
      </c>
      <c r="BJ64">
        <v>40.299999999999997</v>
      </c>
      <c r="BK64">
        <v>40.4</v>
      </c>
      <c r="BL64">
        <v>40.43</v>
      </c>
      <c r="BM64">
        <v>40.01</v>
      </c>
      <c r="BN64">
        <v>39.299999999999997</v>
      </c>
      <c r="BO64">
        <v>38.369999999999997</v>
      </c>
      <c r="BP64">
        <v>39.07</v>
      </c>
      <c r="BQ64">
        <v>40.4</v>
      </c>
      <c r="BR64">
        <v>40.24</v>
      </c>
      <c r="BS64">
        <v>40.72</v>
      </c>
      <c r="BT64">
        <v>38.119999999999997</v>
      </c>
      <c r="BU64">
        <v>36.5</v>
      </c>
      <c r="BV64">
        <v>36.630000000000003</v>
      </c>
      <c r="BW64">
        <v>36.01</v>
      </c>
      <c r="BX64">
        <v>41.37</v>
      </c>
    </row>
    <row r="65" spans="1:78" x14ac:dyDescent="0.25">
      <c r="A65" t="s">
        <v>99</v>
      </c>
      <c r="B65" s="2">
        <v>45419</v>
      </c>
      <c r="C65" s="2">
        <v>45510</v>
      </c>
      <c r="D65">
        <v>0.48330000000000001</v>
      </c>
      <c r="L65">
        <v>53.26</v>
      </c>
      <c r="M65">
        <v>52.36</v>
      </c>
      <c r="N65">
        <v>51.6</v>
      </c>
      <c r="O65">
        <v>51.09</v>
      </c>
      <c r="P65">
        <v>52.63</v>
      </c>
      <c r="Q65">
        <v>54.39</v>
      </c>
      <c r="R65">
        <v>54.47</v>
      </c>
      <c r="S65">
        <v>54.18</v>
      </c>
      <c r="T65">
        <v>53.95</v>
      </c>
      <c r="U65">
        <v>54</v>
      </c>
      <c r="V65">
        <v>54.84</v>
      </c>
      <c r="W65">
        <v>55.21</v>
      </c>
      <c r="X65">
        <v>50.49</v>
      </c>
      <c r="Y65">
        <v>50.75</v>
      </c>
      <c r="Z65">
        <v>50.02</v>
      </c>
      <c r="AA65">
        <v>48.65</v>
      </c>
      <c r="AB65">
        <v>49.23</v>
      </c>
      <c r="AC65">
        <v>49</v>
      </c>
      <c r="AD65">
        <v>48.61</v>
      </c>
      <c r="AE65">
        <v>47.93</v>
      </c>
      <c r="AF65">
        <v>49.09</v>
      </c>
      <c r="AG65">
        <v>49.1</v>
      </c>
      <c r="AH65">
        <v>47.93</v>
      </c>
      <c r="AI65">
        <v>47.67</v>
      </c>
      <c r="AJ65">
        <v>48.42</v>
      </c>
      <c r="AK65">
        <v>49.3</v>
      </c>
      <c r="AL65">
        <v>48.61</v>
      </c>
      <c r="AM65">
        <v>49.75</v>
      </c>
      <c r="AN65">
        <v>50.76</v>
      </c>
      <c r="AO65">
        <v>50.83</v>
      </c>
      <c r="AP65">
        <v>51.01</v>
      </c>
      <c r="AQ65">
        <v>51.1</v>
      </c>
      <c r="AR65">
        <v>50.43</v>
      </c>
      <c r="AS65">
        <v>51</v>
      </c>
      <c r="AT65">
        <v>50.84</v>
      </c>
      <c r="AU65">
        <v>50.64</v>
      </c>
      <c r="AV65">
        <v>50.56</v>
      </c>
      <c r="AW65">
        <v>50.26</v>
      </c>
      <c r="AX65">
        <v>50.84</v>
      </c>
      <c r="AY65">
        <v>50.74</v>
      </c>
      <c r="AZ65">
        <v>53.14</v>
      </c>
      <c r="BA65">
        <v>53.49</v>
      </c>
      <c r="BB65">
        <v>53.6</v>
      </c>
      <c r="BC65">
        <v>55.07</v>
      </c>
      <c r="BD65">
        <v>52.94</v>
      </c>
      <c r="BE65">
        <v>54.48</v>
      </c>
      <c r="BF65">
        <v>54.72</v>
      </c>
      <c r="BG65">
        <v>54.42</v>
      </c>
      <c r="BH65">
        <v>58.13</v>
      </c>
      <c r="BI65">
        <v>58.39</v>
      </c>
      <c r="BJ65">
        <v>55.5</v>
      </c>
      <c r="BK65">
        <v>56.24</v>
      </c>
      <c r="BL65">
        <v>53.77</v>
      </c>
      <c r="BM65">
        <v>51.71</v>
      </c>
      <c r="BN65">
        <v>50.94</v>
      </c>
      <c r="BO65">
        <v>51.75</v>
      </c>
      <c r="BP65">
        <v>51.48</v>
      </c>
      <c r="BQ65">
        <v>49.52</v>
      </c>
      <c r="BR65">
        <v>51.01</v>
      </c>
      <c r="BS65">
        <v>48.03</v>
      </c>
      <c r="BT65">
        <v>45.47</v>
      </c>
      <c r="BU65">
        <v>44.77</v>
      </c>
      <c r="BV65">
        <v>43.23</v>
      </c>
    </row>
    <row r="66" spans="1:78" x14ac:dyDescent="0.25">
      <c r="A66" t="s">
        <v>99</v>
      </c>
      <c r="B66" s="2">
        <v>45237</v>
      </c>
      <c r="C66" s="2">
        <v>45335</v>
      </c>
      <c r="D66">
        <v>0.11559999999999999</v>
      </c>
      <c r="L66">
        <v>54.27</v>
      </c>
      <c r="M66">
        <v>53.02</v>
      </c>
      <c r="N66">
        <v>50.81</v>
      </c>
      <c r="O66">
        <v>51.97</v>
      </c>
      <c r="P66">
        <v>52.13</v>
      </c>
      <c r="Q66">
        <v>55.79</v>
      </c>
      <c r="R66">
        <v>56.14</v>
      </c>
      <c r="S66">
        <v>56.42</v>
      </c>
      <c r="T66">
        <v>56.31</v>
      </c>
      <c r="U66">
        <v>58.42</v>
      </c>
      <c r="V66">
        <v>56.49</v>
      </c>
      <c r="W66">
        <v>56.87</v>
      </c>
      <c r="X66">
        <v>55.96</v>
      </c>
      <c r="Y66">
        <v>55.37</v>
      </c>
      <c r="Z66">
        <v>54.84</v>
      </c>
      <c r="AA66">
        <v>54.95</v>
      </c>
      <c r="AB66">
        <v>53.69</v>
      </c>
      <c r="AC66">
        <v>53.63</v>
      </c>
      <c r="AD66">
        <v>52.46</v>
      </c>
      <c r="AE66">
        <v>51.62</v>
      </c>
      <c r="AF66">
        <v>51.08</v>
      </c>
      <c r="AG66">
        <v>52.76</v>
      </c>
      <c r="AH66">
        <v>52.5</v>
      </c>
      <c r="AI66">
        <v>55.35</v>
      </c>
      <c r="AJ66">
        <v>56.31</v>
      </c>
      <c r="AK66">
        <v>57.75</v>
      </c>
      <c r="AL66">
        <v>59.22</v>
      </c>
      <c r="AM66">
        <v>58.75</v>
      </c>
      <c r="AN66">
        <v>58.52</v>
      </c>
      <c r="AO66">
        <v>58.63</v>
      </c>
      <c r="AP66">
        <v>58.04</v>
      </c>
      <c r="AQ66">
        <v>59.81</v>
      </c>
      <c r="AR66">
        <v>60.34</v>
      </c>
      <c r="AS66">
        <v>61.99</v>
      </c>
      <c r="AT66">
        <v>62.24</v>
      </c>
      <c r="AU66">
        <v>61.51</v>
      </c>
      <c r="AV66">
        <v>60.6</v>
      </c>
      <c r="AW66">
        <v>58</v>
      </c>
      <c r="AX66">
        <v>57.02</v>
      </c>
      <c r="AY66">
        <v>55.83</v>
      </c>
      <c r="AZ66">
        <v>56.04</v>
      </c>
      <c r="BA66">
        <v>58.2</v>
      </c>
      <c r="BB66">
        <v>58.42</v>
      </c>
      <c r="BC66">
        <v>57.18</v>
      </c>
      <c r="BD66">
        <v>56.95</v>
      </c>
      <c r="BE66">
        <v>57.39</v>
      </c>
      <c r="BF66">
        <v>55.61</v>
      </c>
      <c r="BG66">
        <v>54.87</v>
      </c>
      <c r="BH66">
        <v>56.77</v>
      </c>
      <c r="BI66">
        <v>59.17</v>
      </c>
      <c r="BJ66">
        <v>58.74</v>
      </c>
      <c r="BK66">
        <v>60.42</v>
      </c>
      <c r="BL66">
        <v>60.27</v>
      </c>
      <c r="BM66">
        <v>59.33</v>
      </c>
      <c r="BN66">
        <v>56.5</v>
      </c>
      <c r="BO66">
        <v>57.35</v>
      </c>
      <c r="BP66">
        <v>56.47</v>
      </c>
      <c r="BQ66">
        <v>54.98</v>
      </c>
      <c r="BR66">
        <v>54.66</v>
      </c>
      <c r="BS66">
        <v>55.27</v>
      </c>
      <c r="BT66">
        <v>51.564999999999998</v>
      </c>
      <c r="BU66">
        <v>51.65</v>
      </c>
      <c r="BV66">
        <v>52.54</v>
      </c>
      <c r="BW66">
        <v>54.78</v>
      </c>
      <c r="BX66">
        <v>55.94</v>
      </c>
      <c r="BY66">
        <v>55.82</v>
      </c>
      <c r="BZ66">
        <v>54.66</v>
      </c>
    </row>
    <row r="67" spans="1:78" x14ac:dyDescent="0.25">
      <c r="A67" t="s">
        <v>99</v>
      </c>
      <c r="B67" s="2">
        <v>44971</v>
      </c>
      <c r="C67" s="2">
        <v>45055</v>
      </c>
      <c r="D67">
        <v>0.1613</v>
      </c>
      <c r="L67">
        <v>71.73</v>
      </c>
      <c r="M67">
        <v>69.92</v>
      </c>
      <c r="N67">
        <v>69.53</v>
      </c>
      <c r="O67">
        <v>67.16</v>
      </c>
      <c r="P67">
        <v>63.11</v>
      </c>
      <c r="Q67">
        <v>63.22</v>
      </c>
      <c r="R67">
        <v>64.430000000000007</v>
      </c>
      <c r="S67">
        <v>64.69</v>
      </c>
      <c r="T67">
        <v>64.89</v>
      </c>
      <c r="U67">
        <v>65.34</v>
      </c>
      <c r="V67">
        <v>65.11</v>
      </c>
      <c r="W67">
        <v>65.540000000000006</v>
      </c>
      <c r="X67">
        <v>66.709999999999994</v>
      </c>
      <c r="Y67">
        <v>66.19</v>
      </c>
      <c r="Z67">
        <v>65.06</v>
      </c>
      <c r="AA67">
        <v>67.510000000000005</v>
      </c>
      <c r="AB67">
        <v>66.400000000000006</v>
      </c>
      <c r="AC67">
        <v>64.2</v>
      </c>
      <c r="AD67">
        <v>64.05</v>
      </c>
      <c r="AE67">
        <v>65.849999999999994</v>
      </c>
      <c r="AF67">
        <v>64.75</v>
      </c>
      <c r="AG67">
        <v>66.77</v>
      </c>
      <c r="AH67">
        <v>66.459999999999994</v>
      </c>
      <c r="AI67">
        <v>68.09</v>
      </c>
      <c r="AJ67">
        <v>68.84</v>
      </c>
      <c r="AK67">
        <v>68.260000000000005</v>
      </c>
      <c r="AL67">
        <v>69.739999999999995</v>
      </c>
      <c r="AM67">
        <v>69.05</v>
      </c>
      <c r="AN67">
        <v>67.8</v>
      </c>
      <c r="AO67">
        <v>66.25</v>
      </c>
      <c r="AP67">
        <v>69.42</v>
      </c>
      <c r="AQ67">
        <v>70.56</v>
      </c>
      <c r="AR67">
        <v>72.180000000000007</v>
      </c>
      <c r="AS67">
        <v>70.709999999999994</v>
      </c>
      <c r="AT67">
        <v>69.34</v>
      </c>
      <c r="AU67">
        <v>66.22</v>
      </c>
      <c r="AV67">
        <v>66.900000000000006</v>
      </c>
      <c r="AW67">
        <v>67.75</v>
      </c>
      <c r="AX67">
        <v>67.7</v>
      </c>
      <c r="AY67">
        <v>66.06</v>
      </c>
      <c r="AZ67">
        <v>65.930000000000007</v>
      </c>
      <c r="BA67">
        <v>65.849999999999994</v>
      </c>
      <c r="BB67">
        <v>65.25</v>
      </c>
      <c r="BC67">
        <v>65.12</v>
      </c>
      <c r="BD67">
        <v>63.98</v>
      </c>
      <c r="BE67">
        <v>62.7</v>
      </c>
      <c r="BF67">
        <v>61.88</v>
      </c>
      <c r="BG67">
        <v>60.98</v>
      </c>
      <c r="BH67">
        <v>58.47</v>
      </c>
      <c r="BI67">
        <v>58.25</v>
      </c>
      <c r="BJ67">
        <v>58.01</v>
      </c>
      <c r="BK67">
        <v>58.8</v>
      </c>
      <c r="BL67">
        <v>59.18</v>
      </c>
      <c r="BM67">
        <v>59.39</v>
      </c>
      <c r="BN67">
        <v>59.43</v>
      </c>
      <c r="BO67">
        <v>58.22</v>
      </c>
      <c r="BP67">
        <v>59.41</v>
      </c>
      <c r="BQ67">
        <v>59.8</v>
      </c>
      <c r="BR67">
        <v>54.23</v>
      </c>
    </row>
    <row r="68" spans="1:78" x14ac:dyDescent="0.25">
      <c r="A68" t="s">
        <v>99</v>
      </c>
      <c r="B68" s="2">
        <v>44691</v>
      </c>
      <c r="C68" s="2">
        <v>44782</v>
      </c>
      <c r="D68">
        <v>0.68669999999999998</v>
      </c>
      <c r="L68">
        <v>52.73</v>
      </c>
      <c r="M68">
        <v>49.03</v>
      </c>
      <c r="N68">
        <v>49.7</v>
      </c>
      <c r="O68">
        <v>52.77</v>
      </c>
      <c r="P68">
        <v>53.1</v>
      </c>
      <c r="Q68">
        <v>56</v>
      </c>
      <c r="R68">
        <v>53.69</v>
      </c>
      <c r="S68">
        <v>54.23</v>
      </c>
      <c r="T68">
        <v>55</v>
      </c>
      <c r="U68">
        <v>54.54</v>
      </c>
      <c r="V68">
        <v>55.48</v>
      </c>
      <c r="W68">
        <v>58.62</v>
      </c>
      <c r="X68">
        <v>59.49</v>
      </c>
      <c r="Y68">
        <v>60.1</v>
      </c>
      <c r="Z68">
        <v>59.69</v>
      </c>
      <c r="AA68">
        <v>58.12</v>
      </c>
      <c r="AB68">
        <v>59.61</v>
      </c>
      <c r="AC68">
        <v>58.76</v>
      </c>
      <c r="AD68">
        <v>57.23</v>
      </c>
      <c r="AE68">
        <v>56.51</v>
      </c>
      <c r="AF68">
        <v>54.74</v>
      </c>
      <c r="AG68">
        <v>53.145000000000003</v>
      </c>
      <c r="AH68">
        <v>51.75</v>
      </c>
      <c r="AI68">
        <v>48.51</v>
      </c>
      <c r="AJ68">
        <v>47.39</v>
      </c>
      <c r="AK68">
        <v>49.46</v>
      </c>
      <c r="AL68">
        <v>45.43</v>
      </c>
      <c r="AM68">
        <v>44.86</v>
      </c>
      <c r="AN68">
        <v>45.44</v>
      </c>
      <c r="AO68">
        <v>44.81</v>
      </c>
      <c r="AP68">
        <v>43.66</v>
      </c>
      <c r="AQ68">
        <v>45.89</v>
      </c>
      <c r="AR68">
        <v>45.42</v>
      </c>
      <c r="AS68">
        <v>44.37</v>
      </c>
      <c r="AT68">
        <v>43.06</v>
      </c>
      <c r="AU68">
        <v>40.340000000000003</v>
      </c>
      <c r="AV68">
        <v>38.81</v>
      </c>
      <c r="AW68">
        <v>40.57</v>
      </c>
      <c r="AX68">
        <v>41.08</v>
      </c>
      <c r="AY68">
        <v>43.34</v>
      </c>
      <c r="AZ68">
        <v>45.27</v>
      </c>
      <c r="BA68">
        <v>42.89</v>
      </c>
      <c r="BB68">
        <v>41.48</v>
      </c>
      <c r="BC68">
        <v>41.83</v>
      </c>
      <c r="BD68">
        <v>44.42</v>
      </c>
      <c r="BE68">
        <v>45.97</v>
      </c>
      <c r="BF68">
        <v>45.09</v>
      </c>
      <c r="BG68">
        <v>46.85</v>
      </c>
      <c r="BH68">
        <v>48.52</v>
      </c>
      <c r="BI68">
        <v>48.66</v>
      </c>
      <c r="BJ68">
        <v>48.16</v>
      </c>
      <c r="BK68">
        <v>46.35</v>
      </c>
      <c r="BL68">
        <v>46.13</v>
      </c>
      <c r="BM68">
        <v>47.43</v>
      </c>
      <c r="BN68">
        <v>47.4</v>
      </c>
      <c r="BO68">
        <v>51.48</v>
      </c>
      <c r="BP68">
        <v>54.54</v>
      </c>
      <c r="BQ68">
        <v>52.75</v>
      </c>
      <c r="BR68">
        <v>54.09</v>
      </c>
      <c r="BS68">
        <v>53.63</v>
      </c>
      <c r="BT68">
        <v>53.09</v>
      </c>
      <c r="BU68">
        <v>59.19</v>
      </c>
      <c r="BV68">
        <v>55.67</v>
      </c>
    </row>
    <row r="69" spans="1:78" x14ac:dyDescent="0.25">
      <c r="A69" t="s">
        <v>100</v>
      </c>
      <c r="B69" s="2">
        <v>42127</v>
      </c>
      <c r="C69" s="2">
        <v>42218</v>
      </c>
      <c r="D69">
        <v>0.13639999999999999</v>
      </c>
      <c r="L69">
        <v>12.5</v>
      </c>
      <c r="M69">
        <v>12.06</v>
      </c>
      <c r="N69">
        <v>12.1</v>
      </c>
      <c r="O69">
        <v>12.09</v>
      </c>
      <c r="P69">
        <v>12.3</v>
      </c>
      <c r="Q69">
        <v>12.43</v>
      </c>
      <c r="R69">
        <v>12.41</v>
      </c>
      <c r="S69">
        <v>12.37</v>
      </c>
      <c r="T69">
        <v>12.44</v>
      </c>
      <c r="U69">
        <v>12.61</v>
      </c>
      <c r="V69">
        <v>12.81</v>
      </c>
      <c r="W69">
        <v>12.77</v>
      </c>
      <c r="X69">
        <v>12.61</v>
      </c>
      <c r="Y69">
        <v>12.57</v>
      </c>
      <c r="Z69">
        <v>12.66</v>
      </c>
      <c r="AA69">
        <v>12.465</v>
      </c>
      <c r="AB69">
        <v>13.01</v>
      </c>
      <c r="AC69">
        <v>12.99</v>
      </c>
      <c r="AD69">
        <v>13.26</v>
      </c>
      <c r="AE69">
        <v>13.09</v>
      </c>
      <c r="AF69">
        <v>12.98</v>
      </c>
      <c r="AG69">
        <v>13.26</v>
      </c>
      <c r="AH69">
        <v>12.88</v>
      </c>
      <c r="AI69">
        <v>12.93</v>
      </c>
      <c r="AJ69">
        <v>12.48</v>
      </c>
      <c r="AK69">
        <v>12.47</v>
      </c>
      <c r="AL69">
        <v>12.64</v>
      </c>
      <c r="AM69">
        <v>12.78</v>
      </c>
      <c r="AN69">
        <v>12.39</v>
      </c>
      <c r="AO69">
        <v>12.41</v>
      </c>
      <c r="AP69">
        <v>12.51</v>
      </c>
      <c r="AQ69">
        <v>12.37</v>
      </c>
      <c r="AR69">
        <v>12.59</v>
      </c>
      <c r="AS69">
        <v>12.51</v>
      </c>
      <c r="AT69">
        <v>12.55</v>
      </c>
      <c r="AU69">
        <v>12.58</v>
      </c>
      <c r="AV69">
        <v>12.52</v>
      </c>
      <c r="AW69">
        <v>12.51</v>
      </c>
      <c r="AX69">
        <v>12</v>
      </c>
      <c r="AY69">
        <v>11.72</v>
      </c>
      <c r="AZ69">
        <v>11.69</v>
      </c>
      <c r="BA69">
        <v>11.57</v>
      </c>
      <c r="BB69">
        <v>11.46</v>
      </c>
      <c r="BC69">
        <v>11.26</v>
      </c>
      <c r="BD69">
        <v>11.35</v>
      </c>
      <c r="BE69">
        <v>11.06</v>
      </c>
      <c r="BF69">
        <v>10.9</v>
      </c>
      <c r="BG69">
        <v>11.34</v>
      </c>
      <c r="BH69">
        <v>11.17</v>
      </c>
      <c r="BI69">
        <v>11.22</v>
      </c>
      <c r="BJ69">
        <v>11.08</v>
      </c>
      <c r="BK69">
        <v>10.86</v>
      </c>
      <c r="BL69">
        <v>10.87</v>
      </c>
      <c r="BM69">
        <v>10.74</v>
      </c>
      <c r="BN69">
        <v>10.84</v>
      </c>
      <c r="BO69">
        <v>10.3</v>
      </c>
      <c r="BP69">
        <v>10.53</v>
      </c>
      <c r="BQ69">
        <v>10.31</v>
      </c>
      <c r="BR69">
        <v>10.14</v>
      </c>
      <c r="BS69">
        <v>10.54</v>
      </c>
      <c r="BT69">
        <v>10.73</v>
      </c>
      <c r="BU69">
        <v>10.72</v>
      </c>
      <c r="BV69">
        <v>10.62</v>
      </c>
    </row>
    <row r="70" spans="1:78" x14ac:dyDescent="0.25">
      <c r="A70" t="s">
        <v>101</v>
      </c>
      <c r="B70" s="2">
        <v>45588</v>
      </c>
      <c r="C70" s="2">
        <v>45686</v>
      </c>
      <c r="D70">
        <v>0.14499999999999999</v>
      </c>
      <c r="L70">
        <v>124.43</v>
      </c>
      <c r="M70">
        <v>110.72</v>
      </c>
      <c r="N70">
        <v>111.75</v>
      </c>
      <c r="O70">
        <v>111.33</v>
      </c>
      <c r="P70">
        <v>113.24</v>
      </c>
      <c r="Q70">
        <v>109.48</v>
      </c>
      <c r="R70">
        <v>106.21</v>
      </c>
      <c r="S70">
        <v>106.49</v>
      </c>
      <c r="T70">
        <v>104.27</v>
      </c>
      <c r="U70">
        <v>105.45</v>
      </c>
      <c r="V70">
        <v>109</v>
      </c>
      <c r="W70">
        <v>111.64</v>
      </c>
      <c r="X70">
        <v>110.89</v>
      </c>
      <c r="Y70">
        <v>108.81</v>
      </c>
      <c r="Z70">
        <v>108.33</v>
      </c>
      <c r="AA70">
        <v>106.38</v>
      </c>
      <c r="AB70">
        <v>106.52</v>
      </c>
      <c r="AC70">
        <v>102.58</v>
      </c>
      <c r="AD70">
        <v>104.15</v>
      </c>
      <c r="AE70">
        <v>102.8</v>
      </c>
      <c r="AF70">
        <v>103.58</v>
      </c>
      <c r="AG70">
        <v>105.52</v>
      </c>
      <c r="AH70">
        <v>108.21</v>
      </c>
      <c r="AI70">
        <v>110.67</v>
      </c>
      <c r="AJ70">
        <v>109.06</v>
      </c>
      <c r="AK70">
        <v>108.09</v>
      </c>
      <c r="AL70">
        <v>110</v>
      </c>
      <c r="AM70">
        <v>113.2</v>
      </c>
      <c r="AN70">
        <v>115.47</v>
      </c>
      <c r="AO70">
        <v>116.89</v>
      </c>
      <c r="AP70">
        <v>113.72</v>
      </c>
      <c r="AQ70">
        <v>118.51</v>
      </c>
      <c r="AR70">
        <v>119.56</v>
      </c>
      <c r="AS70">
        <v>117.03</v>
      </c>
      <c r="AT70">
        <v>120.2</v>
      </c>
      <c r="AU70">
        <v>120.95</v>
      </c>
      <c r="AV70">
        <v>123.22</v>
      </c>
      <c r="AW70">
        <v>129.47999999999999</v>
      </c>
      <c r="AX70">
        <v>128.01</v>
      </c>
      <c r="AY70">
        <v>123.77</v>
      </c>
      <c r="AZ70">
        <v>125.19</v>
      </c>
      <c r="BA70">
        <v>125.95</v>
      </c>
      <c r="BB70">
        <v>128.47</v>
      </c>
      <c r="BC70">
        <v>129.96</v>
      </c>
      <c r="BD70">
        <v>130.84</v>
      </c>
      <c r="BE70">
        <v>128.54</v>
      </c>
      <c r="BF70">
        <v>126.7</v>
      </c>
      <c r="BG70">
        <v>125.92</v>
      </c>
      <c r="BH70">
        <v>126.56</v>
      </c>
      <c r="BI70">
        <v>130.6</v>
      </c>
      <c r="BJ70">
        <v>140</v>
      </c>
      <c r="BK70">
        <v>138.82</v>
      </c>
      <c r="BL70">
        <v>137.15</v>
      </c>
      <c r="BM70">
        <v>134.16999999999999</v>
      </c>
      <c r="BN70">
        <v>133.22</v>
      </c>
      <c r="BO70">
        <v>134.18</v>
      </c>
      <c r="BP70">
        <v>134.93</v>
      </c>
      <c r="BQ70">
        <v>137.57</v>
      </c>
      <c r="BR70">
        <v>138.4</v>
      </c>
      <c r="BS70">
        <v>132.30000000000001</v>
      </c>
      <c r="BT70">
        <v>134.80000000000001</v>
      </c>
      <c r="BU70">
        <v>131.83000000000001</v>
      </c>
      <c r="BV70">
        <v>129.91999999999999</v>
      </c>
      <c r="BW70">
        <v>120.27</v>
      </c>
      <c r="BX70">
        <v>121.94499999999999</v>
      </c>
      <c r="BY70">
        <v>122.05</v>
      </c>
    </row>
    <row r="71" spans="1:78" x14ac:dyDescent="0.25">
      <c r="A71" t="s">
        <v>101</v>
      </c>
      <c r="B71" s="2">
        <v>45497</v>
      </c>
      <c r="C71" s="2">
        <v>45588</v>
      </c>
      <c r="D71">
        <v>0.1183</v>
      </c>
      <c r="L71">
        <v>143.54</v>
      </c>
      <c r="M71">
        <v>124.33499999999999</v>
      </c>
      <c r="N71">
        <v>126.46</v>
      </c>
      <c r="O71">
        <v>127.93</v>
      </c>
      <c r="P71">
        <v>121.34</v>
      </c>
      <c r="Q71">
        <v>131.16</v>
      </c>
      <c r="R71">
        <v>121.74</v>
      </c>
      <c r="S71">
        <v>117.27</v>
      </c>
      <c r="T71">
        <v>116.39</v>
      </c>
      <c r="U71">
        <v>118.32</v>
      </c>
      <c r="V71">
        <v>114.25</v>
      </c>
      <c r="W71">
        <v>122.88</v>
      </c>
      <c r="X71">
        <v>121.72</v>
      </c>
      <c r="Y71">
        <v>122.32</v>
      </c>
      <c r="Z71">
        <v>127.08</v>
      </c>
      <c r="AA71">
        <v>125.25</v>
      </c>
      <c r="AB71">
        <v>131.72999999999999</v>
      </c>
      <c r="AC71">
        <v>133.12</v>
      </c>
      <c r="AD71">
        <v>133.97999999999999</v>
      </c>
      <c r="AE71">
        <v>131.72999999999999</v>
      </c>
      <c r="AF71">
        <v>135.41</v>
      </c>
      <c r="AG71">
        <v>131.19999999999999</v>
      </c>
      <c r="AH71">
        <v>135.94</v>
      </c>
      <c r="AI71">
        <v>133</v>
      </c>
      <c r="AJ71">
        <v>134.97999999999999</v>
      </c>
      <c r="AK71">
        <v>132.31</v>
      </c>
      <c r="AL71">
        <v>133.96</v>
      </c>
      <c r="AM71">
        <v>136.72999999999999</v>
      </c>
      <c r="AN71">
        <v>124.54</v>
      </c>
      <c r="AO71">
        <v>126.76</v>
      </c>
      <c r="AP71">
        <v>126.1</v>
      </c>
      <c r="AQ71">
        <v>121.45</v>
      </c>
      <c r="AR71">
        <v>124.2</v>
      </c>
      <c r="AS71">
        <v>125.37</v>
      </c>
      <c r="AT71">
        <v>131.51</v>
      </c>
      <c r="AU71">
        <v>128.19</v>
      </c>
      <c r="AV71">
        <v>131.22999999999999</v>
      </c>
      <c r="AW71">
        <v>127.98</v>
      </c>
      <c r="AX71">
        <v>129.71</v>
      </c>
      <c r="AY71">
        <v>127.86</v>
      </c>
      <c r="AZ71">
        <v>133.82</v>
      </c>
      <c r="BA71">
        <v>128.94999999999999</v>
      </c>
      <c r="BB71">
        <v>129.69</v>
      </c>
      <c r="BC71">
        <v>131.02000000000001</v>
      </c>
      <c r="BD71">
        <v>130.63</v>
      </c>
      <c r="BE71">
        <v>137.41</v>
      </c>
      <c r="BF71">
        <v>134.63999999999999</v>
      </c>
      <c r="BG71">
        <v>133.93</v>
      </c>
      <c r="BH71">
        <v>128.99</v>
      </c>
      <c r="BI71">
        <v>131.44</v>
      </c>
      <c r="BJ71">
        <v>129.01</v>
      </c>
      <c r="BK71">
        <v>130.5</v>
      </c>
      <c r="BL71">
        <v>129.51</v>
      </c>
      <c r="BM71">
        <v>129.4</v>
      </c>
      <c r="BN71">
        <v>130.47</v>
      </c>
      <c r="BO71">
        <v>128.94</v>
      </c>
      <c r="BP71">
        <v>131.91</v>
      </c>
      <c r="BQ71">
        <v>133.63999999999999</v>
      </c>
      <c r="BR71">
        <v>127.36</v>
      </c>
      <c r="BS71">
        <v>127</v>
      </c>
      <c r="BT71">
        <v>127.21</v>
      </c>
      <c r="BU71">
        <v>126.04</v>
      </c>
      <c r="BV71">
        <v>125.93</v>
      </c>
      <c r="BW71">
        <v>125.36</v>
      </c>
      <c r="BX71">
        <v>124.43</v>
      </c>
    </row>
    <row r="72" spans="1:78" x14ac:dyDescent="0.25">
      <c r="A72" t="s">
        <v>101</v>
      </c>
      <c r="B72" s="2">
        <v>45321</v>
      </c>
      <c r="C72" s="2">
        <v>45406</v>
      </c>
      <c r="D72">
        <v>0.1003</v>
      </c>
      <c r="L72">
        <v>104.59</v>
      </c>
      <c r="M72">
        <v>96.59</v>
      </c>
      <c r="N72">
        <v>95.14</v>
      </c>
      <c r="O72">
        <v>96.37</v>
      </c>
      <c r="P72">
        <v>96.25</v>
      </c>
      <c r="Q72">
        <v>97.75</v>
      </c>
      <c r="R72">
        <v>97.51</v>
      </c>
      <c r="S72">
        <v>98.47</v>
      </c>
      <c r="T72">
        <v>102.31</v>
      </c>
      <c r="U72">
        <v>102.91</v>
      </c>
      <c r="V72">
        <v>98.91</v>
      </c>
      <c r="W72">
        <v>101.57</v>
      </c>
      <c r="X72">
        <v>102.56</v>
      </c>
      <c r="Y72">
        <v>102.24</v>
      </c>
      <c r="Z72">
        <v>100.17</v>
      </c>
      <c r="AA72">
        <v>99.58</v>
      </c>
      <c r="AB72">
        <v>102.48</v>
      </c>
      <c r="AC72">
        <v>100.14</v>
      </c>
      <c r="AD72">
        <v>102.15</v>
      </c>
      <c r="AE72">
        <v>100.27</v>
      </c>
      <c r="AF72">
        <v>100.35</v>
      </c>
      <c r="AG72">
        <v>103.59</v>
      </c>
      <c r="AH72">
        <v>105.88</v>
      </c>
      <c r="AI72">
        <v>105.83</v>
      </c>
      <c r="AJ72">
        <v>103.76</v>
      </c>
      <c r="AK72">
        <v>106.75</v>
      </c>
      <c r="AL72">
        <v>109.99</v>
      </c>
      <c r="AM72">
        <v>106.12</v>
      </c>
      <c r="AN72">
        <v>106.35</v>
      </c>
      <c r="AO72">
        <v>108.2</v>
      </c>
      <c r="AP72">
        <v>105.45</v>
      </c>
      <c r="AQ72">
        <v>103.85</v>
      </c>
      <c r="AR72">
        <v>103.06</v>
      </c>
      <c r="AS72">
        <v>102.86</v>
      </c>
      <c r="AT72">
        <v>103.48</v>
      </c>
      <c r="AU72">
        <v>107.11</v>
      </c>
      <c r="AV72">
        <v>111.45</v>
      </c>
      <c r="AW72">
        <v>110.75</v>
      </c>
      <c r="AX72">
        <v>108.9</v>
      </c>
      <c r="AY72">
        <v>108.14</v>
      </c>
      <c r="AZ72">
        <v>111.54</v>
      </c>
      <c r="BA72">
        <v>112.83</v>
      </c>
      <c r="BB72">
        <v>112.95</v>
      </c>
      <c r="BC72">
        <v>110.14</v>
      </c>
      <c r="BD72">
        <v>108.85</v>
      </c>
      <c r="BE72">
        <v>105.95</v>
      </c>
      <c r="BF72">
        <v>107.27</v>
      </c>
      <c r="BG72">
        <v>107.82</v>
      </c>
      <c r="BH72">
        <v>111.19</v>
      </c>
      <c r="BI72">
        <v>106.4</v>
      </c>
      <c r="BJ72">
        <v>109.46</v>
      </c>
      <c r="BK72">
        <v>105.87</v>
      </c>
      <c r="BL72">
        <v>104.42</v>
      </c>
      <c r="BM72">
        <v>104.93</v>
      </c>
      <c r="BN72">
        <v>102.07</v>
      </c>
      <c r="BO72">
        <v>100.2</v>
      </c>
      <c r="BP72">
        <v>95.97</v>
      </c>
      <c r="BQ72">
        <v>97.76</v>
      </c>
      <c r="BR72">
        <v>99.85</v>
      </c>
      <c r="BS72">
        <v>100.7</v>
      </c>
    </row>
    <row r="73" spans="1:78" x14ac:dyDescent="0.25">
      <c r="A73" t="s">
        <v>101</v>
      </c>
      <c r="B73" s="2">
        <v>45224</v>
      </c>
      <c r="C73" s="2">
        <v>45321</v>
      </c>
      <c r="D73">
        <v>0.1019</v>
      </c>
      <c r="L73">
        <v>87.91</v>
      </c>
      <c r="M73">
        <v>85.12</v>
      </c>
      <c r="N73">
        <v>83.84</v>
      </c>
      <c r="O73">
        <v>83.46</v>
      </c>
      <c r="P73">
        <v>83.27</v>
      </c>
      <c r="Q73">
        <v>82.76</v>
      </c>
      <c r="R73">
        <v>85.9</v>
      </c>
      <c r="S73">
        <v>87.7</v>
      </c>
      <c r="T73">
        <v>87.61</v>
      </c>
      <c r="U73">
        <v>87.03</v>
      </c>
      <c r="V73">
        <v>86.38</v>
      </c>
      <c r="W73">
        <v>84.93</v>
      </c>
      <c r="X73">
        <v>88.12</v>
      </c>
      <c r="Y73">
        <v>86.62</v>
      </c>
      <c r="Z73">
        <v>90.65</v>
      </c>
      <c r="AA73">
        <v>91.37</v>
      </c>
      <c r="AB73">
        <v>90.74</v>
      </c>
      <c r="AC73">
        <v>92.09</v>
      </c>
      <c r="AD73">
        <v>93.08</v>
      </c>
      <c r="AE73">
        <v>91.76</v>
      </c>
      <c r="AF73">
        <v>92.44</v>
      </c>
      <c r="AG73">
        <v>92.49</v>
      </c>
      <c r="AH73">
        <v>91.93</v>
      </c>
      <c r="AI73">
        <v>91.24</v>
      </c>
      <c r="AJ73">
        <v>92.76</v>
      </c>
      <c r="AK73">
        <v>92.23</v>
      </c>
      <c r="AL73">
        <v>93.86</v>
      </c>
      <c r="AM73">
        <v>93.16</v>
      </c>
      <c r="AN73">
        <v>91.24</v>
      </c>
      <c r="AO73">
        <v>91.22</v>
      </c>
      <c r="AP73">
        <v>92.61</v>
      </c>
      <c r="AQ73">
        <v>92.29</v>
      </c>
      <c r="AR73">
        <v>96.73</v>
      </c>
      <c r="AS73">
        <v>96.34</v>
      </c>
      <c r="AT73">
        <v>98.16</v>
      </c>
      <c r="AU73">
        <v>105.39</v>
      </c>
      <c r="AV73">
        <v>105.16</v>
      </c>
      <c r="AW73">
        <v>105.28</v>
      </c>
      <c r="AX73">
        <v>105.88</v>
      </c>
      <c r="AY73">
        <v>103.61</v>
      </c>
      <c r="AZ73">
        <v>106.59</v>
      </c>
      <c r="BA73">
        <v>107.63</v>
      </c>
      <c r="BB73">
        <v>110.35</v>
      </c>
      <c r="BC73">
        <v>110.75</v>
      </c>
      <c r="BD73">
        <v>110.44</v>
      </c>
      <c r="BE73">
        <v>108.52</v>
      </c>
      <c r="BF73">
        <v>104.77</v>
      </c>
      <c r="BG73">
        <v>101.75</v>
      </c>
      <c r="BH73">
        <v>101.58</v>
      </c>
      <c r="BI73">
        <v>102.77</v>
      </c>
      <c r="BJ73">
        <v>105.89</v>
      </c>
      <c r="BK73">
        <v>105.24</v>
      </c>
      <c r="BL73">
        <v>104.88</v>
      </c>
      <c r="BM73">
        <v>105.1</v>
      </c>
      <c r="BN73">
        <v>104.81</v>
      </c>
      <c r="BO73">
        <v>104.09</v>
      </c>
      <c r="BP73">
        <v>102.86</v>
      </c>
      <c r="BQ73">
        <v>106.02</v>
      </c>
      <c r="BR73">
        <v>108.72</v>
      </c>
      <c r="BS73">
        <v>110.09</v>
      </c>
      <c r="BT73">
        <v>111.24</v>
      </c>
      <c r="BU73">
        <v>110.67</v>
      </c>
      <c r="BV73">
        <v>109.95</v>
      </c>
      <c r="BW73">
        <v>105.46</v>
      </c>
      <c r="BX73">
        <v>106.07</v>
      </c>
      <c r="BY73">
        <v>104.59</v>
      </c>
    </row>
    <row r="74" spans="1:78" x14ac:dyDescent="0.25">
      <c r="A74" t="s">
        <v>101</v>
      </c>
      <c r="B74" s="2">
        <v>45133</v>
      </c>
      <c r="C74" s="2">
        <v>45224</v>
      </c>
      <c r="D74">
        <v>0.2117</v>
      </c>
      <c r="L74">
        <v>114.64</v>
      </c>
      <c r="M74">
        <v>110.62</v>
      </c>
      <c r="N74">
        <v>112.31</v>
      </c>
      <c r="O74">
        <v>112.94</v>
      </c>
      <c r="P74">
        <v>111.23</v>
      </c>
      <c r="Q74">
        <v>107.8</v>
      </c>
      <c r="R74">
        <v>107.56</v>
      </c>
      <c r="S74">
        <v>107.41</v>
      </c>
      <c r="T74">
        <v>108.92</v>
      </c>
      <c r="U74">
        <v>106.27</v>
      </c>
      <c r="V74">
        <v>106.48</v>
      </c>
      <c r="W74">
        <v>106.42</v>
      </c>
      <c r="X74">
        <v>101.73</v>
      </c>
      <c r="Y74">
        <v>104.74</v>
      </c>
      <c r="Z74">
        <v>101.87</v>
      </c>
      <c r="AA74">
        <v>101.25</v>
      </c>
      <c r="AB74">
        <v>100.62</v>
      </c>
      <c r="AC74">
        <v>101.06</v>
      </c>
      <c r="AD74">
        <v>102.74</v>
      </c>
      <c r="AE74">
        <v>102.75</v>
      </c>
      <c r="AF74">
        <v>105.32</v>
      </c>
      <c r="AG74">
        <v>102.11</v>
      </c>
      <c r="AH74">
        <v>103.78</v>
      </c>
      <c r="AI74">
        <v>104.57</v>
      </c>
      <c r="AJ74">
        <v>107.37</v>
      </c>
      <c r="AK74">
        <v>107.37</v>
      </c>
      <c r="AL74">
        <v>107.87</v>
      </c>
      <c r="AM74">
        <v>108.46</v>
      </c>
      <c r="AN74">
        <v>106.62</v>
      </c>
      <c r="AO74">
        <v>105.58</v>
      </c>
      <c r="AP74">
        <v>99.69</v>
      </c>
      <c r="AQ74">
        <v>99.7</v>
      </c>
      <c r="AR74">
        <v>98.9</v>
      </c>
      <c r="AS74">
        <v>97.83</v>
      </c>
      <c r="AT74">
        <v>97.66</v>
      </c>
      <c r="AU74">
        <v>97.96</v>
      </c>
      <c r="AV74">
        <v>95.49</v>
      </c>
      <c r="AW74">
        <v>96.76</v>
      </c>
      <c r="AX74">
        <v>97.79</v>
      </c>
      <c r="AY74">
        <v>95.99</v>
      </c>
      <c r="AZ74">
        <v>95.61</v>
      </c>
      <c r="BA74">
        <v>95.4</v>
      </c>
      <c r="BB74">
        <v>96.44</v>
      </c>
      <c r="BC74">
        <v>95.83</v>
      </c>
      <c r="BD74">
        <v>96.48</v>
      </c>
      <c r="BE74">
        <v>99.68</v>
      </c>
      <c r="BF74">
        <v>100.46</v>
      </c>
      <c r="BG74">
        <v>100.67</v>
      </c>
      <c r="BH74">
        <v>98.56</v>
      </c>
      <c r="BI74">
        <v>100.27</v>
      </c>
      <c r="BJ74">
        <v>99.54</v>
      </c>
      <c r="BK74">
        <v>100.67</v>
      </c>
      <c r="BL74">
        <v>99.05</v>
      </c>
      <c r="BM74">
        <v>99.59</v>
      </c>
      <c r="BN74">
        <v>99.56</v>
      </c>
      <c r="BO74">
        <v>99.39</v>
      </c>
      <c r="BP74">
        <v>95.6</v>
      </c>
      <c r="BQ74">
        <v>97</v>
      </c>
      <c r="BR74">
        <v>96.52</v>
      </c>
      <c r="BS74">
        <v>94.08</v>
      </c>
      <c r="BT74">
        <v>92.74</v>
      </c>
      <c r="BU74">
        <v>91.74</v>
      </c>
      <c r="BV74">
        <v>90.92</v>
      </c>
      <c r="BW74">
        <v>91.61</v>
      </c>
      <c r="BX74">
        <v>87.91</v>
      </c>
    </row>
    <row r="75" spans="1:78" x14ac:dyDescent="0.25">
      <c r="A75" t="s">
        <v>101</v>
      </c>
      <c r="B75" s="2">
        <v>45042</v>
      </c>
      <c r="C75" s="2">
        <v>45133</v>
      </c>
      <c r="D75">
        <v>0.26150000000000001</v>
      </c>
      <c r="L75">
        <v>93.33</v>
      </c>
      <c r="M75">
        <v>90.37</v>
      </c>
      <c r="N75">
        <v>91.38</v>
      </c>
      <c r="O75">
        <v>92.3</v>
      </c>
      <c r="P75">
        <v>92.31</v>
      </c>
      <c r="Q75">
        <v>92.16</v>
      </c>
      <c r="R75">
        <v>89.98</v>
      </c>
      <c r="S75">
        <v>92.63</v>
      </c>
      <c r="T75">
        <v>91.42</v>
      </c>
      <c r="U75">
        <v>90.29</v>
      </c>
      <c r="V75">
        <v>90.96</v>
      </c>
      <c r="W75">
        <v>91.18</v>
      </c>
      <c r="X75">
        <v>90.93</v>
      </c>
      <c r="Y75">
        <v>94.22</v>
      </c>
      <c r="Z75">
        <v>93.43</v>
      </c>
      <c r="AA75">
        <v>94.92</v>
      </c>
      <c r="AB75">
        <v>98.57</v>
      </c>
      <c r="AC75">
        <v>97.1</v>
      </c>
      <c r="AD75">
        <v>97.81</v>
      </c>
      <c r="AE75">
        <v>95.55</v>
      </c>
      <c r="AF75">
        <v>94.4</v>
      </c>
      <c r="AG75">
        <v>97.27</v>
      </c>
      <c r="AH75">
        <v>103.71</v>
      </c>
      <c r="AI75">
        <v>102.72</v>
      </c>
      <c r="AJ75">
        <v>100.19</v>
      </c>
      <c r="AK75">
        <v>103.1</v>
      </c>
      <c r="AL75">
        <v>103.22</v>
      </c>
      <c r="AM75">
        <v>101.52</v>
      </c>
      <c r="AN75">
        <v>103.07</v>
      </c>
      <c r="AO75">
        <v>104.22</v>
      </c>
      <c r="AP75">
        <v>104.67</v>
      </c>
      <c r="AQ75">
        <v>105.02</v>
      </c>
      <c r="AR75">
        <v>109.46</v>
      </c>
      <c r="AS75">
        <v>111.39</v>
      </c>
      <c r="AT75">
        <v>110.36</v>
      </c>
      <c r="AU75">
        <v>110.09</v>
      </c>
      <c r="AV75">
        <v>111.06</v>
      </c>
      <c r="AW75">
        <v>108.69</v>
      </c>
      <c r="AX75">
        <v>106.88500000000001</v>
      </c>
      <c r="AY75">
        <v>107.8</v>
      </c>
      <c r="AZ75">
        <v>105.16</v>
      </c>
      <c r="BA75">
        <v>105.99</v>
      </c>
      <c r="BB75">
        <v>110.29</v>
      </c>
      <c r="BC75">
        <v>107.65</v>
      </c>
      <c r="BD75">
        <v>109.4</v>
      </c>
      <c r="BE75">
        <v>111.33</v>
      </c>
      <c r="BF75">
        <v>111.53</v>
      </c>
      <c r="BG75">
        <v>108.09</v>
      </c>
      <c r="BH75">
        <v>107.05</v>
      </c>
      <c r="BI75">
        <v>106.34</v>
      </c>
      <c r="BJ75">
        <v>109.42</v>
      </c>
      <c r="BK75">
        <v>109.42</v>
      </c>
      <c r="BL75">
        <v>111.24</v>
      </c>
      <c r="BM75">
        <v>114.02</v>
      </c>
      <c r="BN75">
        <v>113.09</v>
      </c>
      <c r="BO75">
        <v>116.25</v>
      </c>
      <c r="BP75">
        <v>117.15</v>
      </c>
      <c r="BQ75">
        <v>115.31</v>
      </c>
      <c r="BR75">
        <v>112.27</v>
      </c>
      <c r="BS75">
        <v>115.05</v>
      </c>
      <c r="BT75">
        <v>115.14</v>
      </c>
      <c r="BU75">
        <v>117.23</v>
      </c>
      <c r="BV75">
        <v>114.64</v>
      </c>
    </row>
    <row r="76" spans="1:78" x14ac:dyDescent="0.25">
      <c r="A76" t="s">
        <v>101</v>
      </c>
      <c r="B76" s="2">
        <v>44677</v>
      </c>
      <c r="C76" s="2">
        <v>44768</v>
      </c>
      <c r="D76">
        <v>0.10730000000000001</v>
      </c>
      <c r="L76">
        <v>107.69</v>
      </c>
      <c r="M76">
        <v>106.32</v>
      </c>
      <c r="N76">
        <v>111.68</v>
      </c>
      <c r="O76">
        <v>105.46</v>
      </c>
      <c r="P76">
        <v>108.57</v>
      </c>
      <c r="Q76">
        <v>109.34</v>
      </c>
      <c r="R76">
        <v>114.17</v>
      </c>
      <c r="S76">
        <v>108.51</v>
      </c>
      <c r="T76">
        <v>105.92</v>
      </c>
      <c r="U76">
        <v>100.22</v>
      </c>
      <c r="V76">
        <v>102.46</v>
      </c>
      <c r="W76">
        <v>100.42</v>
      </c>
      <c r="X76">
        <v>101.86</v>
      </c>
      <c r="Y76">
        <v>107.35</v>
      </c>
      <c r="Z76">
        <v>103.52</v>
      </c>
      <c r="AA76">
        <v>108.51</v>
      </c>
      <c r="AB76">
        <v>102.8</v>
      </c>
      <c r="AC76">
        <v>102.18</v>
      </c>
      <c r="AD76">
        <v>102.37</v>
      </c>
      <c r="AE76">
        <v>102.89</v>
      </c>
      <c r="AF76">
        <v>99.19</v>
      </c>
      <c r="AG76">
        <v>100.23</v>
      </c>
      <c r="AH76">
        <v>104.94</v>
      </c>
      <c r="AI76">
        <v>109.4</v>
      </c>
      <c r="AJ76">
        <v>109.26</v>
      </c>
      <c r="AK76">
        <v>106.64</v>
      </c>
      <c r="AL76">
        <v>110.58</v>
      </c>
      <c r="AM76">
        <v>107.43</v>
      </c>
      <c r="AN76">
        <v>106.81</v>
      </c>
      <c r="AO76">
        <v>108.52</v>
      </c>
      <c r="AP76">
        <v>105.11</v>
      </c>
      <c r="AQ76">
        <v>101.19</v>
      </c>
      <c r="AR76">
        <v>96.97</v>
      </c>
      <c r="AS76">
        <v>91.24</v>
      </c>
      <c r="AT76">
        <v>90.91</v>
      </c>
      <c r="AU76">
        <v>92.44</v>
      </c>
      <c r="AV76">
        <v>86.95</v>
      </c>
      <c r="AW76">
        <v>89.06</v>
      </c>
      <c r="AX76">
        <v>91.38</v>
      </c>
      <c r="AY76">
        <v>91.34</v>
      </c>
      <c r="AZ76">
        <v>91.94</v>
      </c>
      <c r="BA76">
        <v>97.12</v>
      </c>
      <c r="BB76">
        <v>97.96</v>
      </c>
      <c r="BC76">
        <v>95.23</v>
      </c>
      <c r="BD76">
        <v>90.25</v>
      </c>
      <c r="BE76">
        <v>89.55</v>
      </c>
      <c r="BF76">
        <v>85.8</v>
      </c>
      <c r="BG76">
        <v>86.81</v>
      </c>
      <c r="BH76">
        <v>87.99</v>
      </c>
      <c r="BI76">
        <v>91.52</v>
      </c>
      <c r="BJ76">
        <v>92.08</v>
      </c>
      <c r="BK76">
        <v>89.94</v>
      </c>
      <c r="BL76">
        <v>89.67</v>
      </c>
      <c r="BM76">
        <v>90.03</v>
      </c>
      <c r="BN76">
        <v>91.91</v>
      </c>
      <c r="BO76">
        <v>93.75</v>
      </c>
      <c r="BP76">
        <v>93.29</v>
      </c>
      <c r="BQ76">
        <v>99.23</v>
      </c>
      <c r="BR76">
        <v>101.79</v>
      </c>
      <c r="BS76">
        <v>102.77</v>
      </c>
      <c r="BT76">
        <v>100.46</v>
      </c>
      <c r="BU76">
        <v>100.1</v>
      </c>
      <c r="BV76">
        <v>98.15</v>
      </c>
    </row>
    <row r="77" spans="1:78" x14ac:dyDescent="0.25">
      <c r="A77" t="s">
        <v>101</v>
      </c>
      <c r="B77" s="2">
        <v>44223</v>
      </c>
      <c r="C77" s="2">
        <v>44313</v>
      </c>
      <c r="D77">
        <v>0.1011</v>
      </c>
      <c r="L77">
        <v>130.11000000000001</v>
      </c>
      <c r="M77">
        <v>119.94</v>
      </c>
      <c r="N77">
        <v>113.48</v>
      </c>
      <c r="O77">
        <v>117.55</v>
      </c>
      <c r="P77">
        <v>121.61</v>
      </c>
      <c r="Q77">
        <v>120.57</v>
      </c>
      <c r="R77">
        <v>125.52</v>
      </c>
      <c r="S77">
        <v>126.12</v>
      </c>
      <c r="T77">
        <v>129.09</v>
      </c>
      <c r="U77">
        <v>128.27000000000001</v>
      </c>
      <c r="V77">
        <v>128.71</v>
      </c>
      <c r="W77">
        <v>135.04</v>
      </c>
      <c r="X77">
        <v>142.41</v>
      </c>
      <c r="Y77">
        <v>143.63999999999999</v>
      </c>
      <c r="Z77">
        <v>139.30000000000001</v>
      </c>
      <c r="AA77">
        <v>136.5</v>
      </c>
      <c r="AB77">
        <v>142.59</v>
      </c>
      <c r="AC77">
        <v>132.38999999999999</v>
      </c>
      <c r="AD77">
        <v>129.78</v>
      </c>
      <c r="AE77">
        <v>134.19</v>
      </c>
      <c r="AF77">
        <v>125.64</v>
      </c>
      <c r="AG77">
        <v>128.61000000000001</v>
      </c>
      <c r="AH77">
        <v>134</v>
      </c>
      <c r="AI77">
        <v>126.8</v>
      </c>
      <c r="AJ77">
        <v>121.49</v>
      </c>
      <c r="AK77">
        <v>113.97</v>
      </c>
      <c r="AL77">
        <v>113.9</v>
      </c>
      <c r="AM77">
        <v>104.2</v>
      </c>
      <c r="AN77">
        <v>113.34</v>
      </c>
      <c r="AO77">
        <v>108.91</v>
      </c>
      <c r="AP77">
        <v>113.86</v>
      </c>
      <c r="AQ77">
        <v>112.83</v>
      </c>
      <c r="AR77">
        <v>117.75</v>
      </c>
      <c r="AS77">
        <v>117.35</v>
      </c>
      <c r="AT77">
        <v>117.47</v>
      </c>
      <c r="AU77">
        <v>112.37</v>
      </c>
      <c r="AV77">
        <v>114.91</v>
      </c>
      <c r="AW77">
        <v>117.01</v>
      </c>
      <c r="AX77">
        <v>113.12</v>
      </c>
      <c r="AY77">
        <v>112</v>
      </c>
      <c r="AZ77">
        <v>111.74</v>
      </c>
      <c r="BA77">
        <v>119.02</v>
      </c>
      <c r="BB77">
        <v>113.89</v>
      </c>
      <c r="BC77">
        <v>115.96</v>
      </c>
      <c r="BD77">
        <v>121.68</v>
      </c>
      <c r="BE77">
        <v>128.81</v>
      </c>
      <c r="BF77">
        <v>132.68</v>
      </c>
      <c r="BG77">
        <v>132.38</v>
      </c>
      <c r="BH77">
        <v>131.78</v>
      </c>
      <c r="BI77">
        <v>133.91999999999999</v>
      </c>
      <c r="BJ77">
        <v>133.06</v>
      </c>
      <c r="BK77">
        <v>130.43</v>
      </c>
      <c r="BL77">
        <v>129</v>
      </c>
      <c r="BM77">
        <v>128.09</v>
      </c>
      <c r="BN77">
        <v>131.19</v>
      </c>
      <c r="BO77">
        <v>129.47999999999999</v>
      </c>
      <c r="BP77">
        <v>126.32</v>
      </c>
      <c r="BQ77">
        <v>124.27</v>
      </c>
      <c r="BR77">
        <v>129.94</v>
      </c>
      <c r="BS77">
        <v>126.32</v>
      </c>
      <c r="BT77">
        <v>131.53</v>
      </c>
      <c r="BU77">
        <v>133.43</v>
      </c>
      <c r="BV77">
        <v>131.1</v>
      </c>
    </row>
    <row r="78" spans="1:78" x14ac:dyDescent="0.25">
      <c r="A78" t="s">
        <v>101</v>
      </c>
      <c r="B78" s="2">
        <v>44033</v>
      </c>
      <c r="C78" s="2">
        <v>44124</v>
      </c>
      <c r="D78">
        <v>0.30780000000000002</v>
      </c>
      <c r="L78">
        <v>89.72</v>
      </c>
      <c r="M78">
        <v>89.49</v>
      </c>
      <c r="N78">
        <v>86.1</v>
      </c>
      <c r="O78">
        <v>83.53</v>
      </c>
      <c r="P78">
        <v>88.32</v>
      </c>
      <c r="Q78">
        <v>87</v>
      </c>
      <c r="R78">
        <v>88.77</v>
      </c>
      <c r="S78">
        <v>88.61</v>
      </c>
      <c r="T78">
        <v>88.96</v>
      </c>
      <c r="U78">
        <v>90.26</v>
      </c>
      <c r="V78">
        <v>89.53</v>
      </c>
      <c r="W78">
        <v>90.65</v>
      </c>
      <c r="X78">
        <v>90.86</v>
      </c>
      <c r="Y78">
        <v>87.57</v>
      </c>
      <c r="Z78">
        <v>87.1</v>
      </c>
      <c r="AA78">
        <v>86.27</v>
      </c>
      <c r="AB78">
        <v>89.65</v>
      </c>
      <c r="AC78">
        <v>89.98</v>
      </c>
      <c r="AD78">
        <v>90.06</v>
      </c>
      <c r="AE78">
        <v>91.98</v>
      </c>
      <c r="AF78">
        <v>91.23</v>
      </c>
      <c r="AG78">
        <v>90.24</v>
      </c>
      <c r="AH78">
        <v>88.73</v>
      </c>
      <c r="AI78">
        <v>88</v>
      </c>
      <c r="AJ78">
        <v>89.09</v>
      </c>
      <c r="AK78">
        <v>90.31</v>
      </c>
      <c r="AL78">
        <v>89.87</v>
      </c>
      <c r="AM78">
        <v>84.78</v>
      </c>
      <c r="AN78">
        <v>85.73</v>
      </c>
      <c r="AO78">
        <v>84.97</v>
      </c>
      <c r="AP78">
        <v>85.35</v>
      </c>
      <c r="AQ78">
        <v>88.37</v>
      </c>
      <c r="AR78">
        <v>81.93</v>
      </c>
      <c r="AS78">
        <v>78.599999999999994</v>
      </c>
      <c r="AT78">
        <v>75.53</v>
      </c>
      <c r="AU78">
        <v>76.87</v>
      </c>
      <c r="AV78">
        <v>75.44</v>
      </c>
      <c r="AW78">
        <v>74.92</v>
      </c>
      <c r="AX78">
        <v>76.819999999999993</v>
      </c>
      <c r="AY78">
        <v>77.2</v>
      </c>
      <c r="AZ78">
        <v>76.33</v>
      </c>
      <c r="BA78">
        <v>77.64</v>
      </c>
      <c r="BB78">
        <v>76.37</v>
      </c>
      <c r="BC78">
        <v>76.92</v>
      </c>
      <c r="BD78">
        <v>76.56</v>
      </c>
      <c r="BE78">
        <v>75.41</v>
      </c>
      <c r="BF78">
        <v>76.3</v>
      </c>
      <c r="BG78">
        <v>77.715000000000003</v>
      </c>
      <c r="BH78">
        <v>79.2</v>
      </c>
      <c r="BI78">
        <v>79.86</v>
      </c>
      <c r="BJ78">
        <v>79.459999999999994</v>
      </c>
      <c r="BK78">
        <v>81.3</v>
      </c>
      <c r="BL78">
        <v>78.62</v>
      </c>
      <c r="BM78">
        <v>81.23</v>
      </c>
      <c r="BN78">
        <v>81.11</v>
      </c>
      <c r="BO78">
        <v>82.29</v>
      </c>
      <c r="BP78">
        <v>82.48</v>
      </c>
      <c r="BQ78">
        <v>86.1</v>
      </c>
      <c r="BR78">
        <v>86.63</v>
      </c>
      <c r="BS78">
        <v>87.63</v>
      </c>
      <c r="BT78">
        <v>86.93</v>
      </c>
      <c r="BU78">
        <v>87.29</v>
      </c>
      <c r="BV78">
        <v>86.59</v>
      </c>
      <c r="BW78">
        <v>86.67</v>
      </c>
      <c r="BX78">
        <v>87.94</v>
      </c>
    </row>
    <row r="79" spans="1:78" x14ac:dyDescent="0.25">
      <c r="A79" t="s">
        <v>101</v>
      </c>
      <c r="B79" s="2">
        <v>43396</v>
      </c>
      <c r="C79" s="2">
        <v>43488</v>
      </c>
      <c r="D79">
        <v>0.1234</v>
      </c>
      <c r="L79">
        <v>32.200000000000003</v>
      </c>
      <c r="M79">
        <v>30.23</v>
      </c>
      <c r="N79">
        <v>32.79</v>
      </c>
      <c r="O79">
        <v>32.35</v>
      </c>
      <c r="P79">
        <v>32.43</v>
      </c>
      <c r="Q79">
        <v>33.99</v>
      </c>
      <c r="R79">
        <v>34.450000000000003</v>
      </c>
      <c r="S79">
        <v>36.19</v>
      </c>
      <c r="T79">
        <v>36.11</v>
      </c>
      <c r="U79">
        <v>35.79</v>
      </c>
      <c r="V79">
        <v>36.19</v>
      </c>
      <c r="W79">
        <v>36.56</v>
      </c>
      <c r="X79">
        <v>36.75</v>
      </c>
      <c r="Y79">
        <v>35.590000000000003</v>
      </c>
      <c r="Z79">
        <v>34.04</v>
      </c>
      <c r="AA79">
        <v>34.020000000000003</v>
      </c>
      <c r="AB79">
        <v>34.89</v>
      </c>
      <c r="AC79">
        <v>36.5</v>
      </c>
      <c r="AD79">
        <v>36.409999999999997</v>
      </c>
      <c r="AE79">
        <v>35.29</v>
      </c>
      <c r="AF79">
        <v>35.28</v>
      </c>
      <c r="AG79">
        <v>35.81</v>
      </c>
      <c r="AH79">
        <v>35.86</v>
      </c>
      <c r="AI79">
        <v>36.619999999999997</v>
      </c>
      <c r="AJ79">
        <v>36.270000000000003</v>
      </c>
      <c r="AK79">
        <v>36.4</v>
      </c>
      <c r="AL79">
        <v>35.369999999999997</v>
      </c>
      <c r="AM79">
        <v>35.69</v>
      </c>
      <c r="AN79">
        <v>35.96</v>
      </c>
      <c r="AO79">
        <v>34.49</v>
      </c>
      <c r="AP79">
        <v>33.81</v>
      </c>
      <c r="AQ79">
        <v>32.61</v>
      </c>
      <c r="AR79">
        <v>32.869999999999997</v>
      </c>
      <c r="AS79">
        <v>32.96</v>
      </c>
      <c r="AT79">
        <v>33.36</v>
      </c>
      <c r="AU79">
        <v>33</v>
      </c>
      <c r="AV79">
        <v>32.51</v>
      </c>
      <c r="AW79">
        <v>31.8</v>
      </c>
      <c r="AX79">
        <v>31.96</v>
      </c>
      <c r="AY79">
        <v>30.6</v>
      </c>
      <c r="AZ79">
        <v>30.69</v>
      </c>
      <c r="BA79">
        <v>29.56</v>
      </c>
      <c r="BB79">
        <v>28.94</v>
      </c>
      <c r="BC79">
        <v>30.49</v>
      </c>
      <c r="BD79">
        <v>30.92</v>
      </c>
      <c r="BE79">
        <v>31.19</v>
      </c>
      <c r="BF79">
        <v>31.38</v>
      </c>
      <c r="BG79">
        <v>31.74</v>
      </c>
      <c r="BH79">
        <v>29.6</v>
      </c>
      <c r="BI79">
        <v>31.1</v>
      </c>
      <c r="BJ79">
        <v>31.15</v>
      </c>
      <c r="BK79">
        <v>30.78</v>
      </c>
      <c r="BL79">
        <v>31.9</v>
      </c>
      <c r="BM79">
        <v>32.17</v>
      </c>
      <c r="BN79">
        <v>32.33</v>
      </c>
      <c r="BO79">
        <v>31.49</v>
      </c>
      <c r="BP79">
        <v>31.79</v>
      </c>
      <c r="BQ79">
        <v>31.71</v>
      </c>
      <c r="BR79">
        <v>32.11</v>
      </c>
      <c r="BS79">
        <v>32.9</v>
      </c>
      <c r="BT79">
        <v>31.8</v>
      </c>
      <c r="BU79">
        <v>31.93</v>
      </c>
    </row>
    <row r="80" spans="1:78" x14ac:dyDescent="0.25">
      <c r="A80" t="s">
        <v>101</v>
      </c>
      <c r="B80" s="2">
        <v>43124</v>
      </c>
      <c r="C80" s="2">
        <v>43214</v>
      </c>
      <c r="D80">
        <v>0.31809999999999999</v>
      </c>
      <c r="L80">
        <v>46.79</v>
      </c>
      <c r="M80">
        <v>44.8</v>
      </c>
      <c r="N80">
        <v>47.7</v>
      </c>
      <c r="O80">
        <v>46.86</v>
      </c>
      <c r="P80">
        <v>46.33</v>
      </c>
      <c r="Q80">
        <v>45.84</v>
      </c>
      <c r="R80">
        <v>45.86</v>
      </c>
      <c r="S80">
        <v>44.42</v>
      </c>
      <c r="T80">
        <v>42.97</v>
      </c>
      <c r="U80">
        <v>43.15</v>
      </c>
      <c r="V80">
        <v>41.98</v>
      </c>
      <c r="W80">
        <v>39.67</v>
      </c>
      <c r="X80">
        <v>41.27</v>
      </c>
      <c r="Y80">
        <v>42.03</v>
      </c>
      <c r="Z80">
        <v>40.479999999999997</v>
      </c>
      <c r="AA80">
        <v>42.71</v>
      </c>
      <c r="AB80">
        <v>43.46</v>
      </c>
      <c r="AC80">
        <v>43.31</v>
      </c>
      <c r="AD80">
        <v>44.9</v>
      </c>
      <c r="AE80">
        <v>44.05</v>
      </c>
      <c r="AF80">
        <v>43.99</v>
      </c>
      <c r="AG80">
        <v>44.42</v>
      </c>
      <c r="AH80">
        <v>45.52</v>
      </c>
      <c r="AI80">
        <v>44.76</v>
      </c>
      <c r="AJ80">
        <v>45.4</v>
      </c>
      <c r="AK80">
        <v>44.9</v>
      </c>
      <c r="AL80">
        <v>45.65</v>
      </c>
      <c r="AM80">
        <v>46.12</v>
      </c>
      <c r="AN80">
        <v>47.39</v>
      </c>
      <c r="AO80">
        <v>47.92</v>
      </c>
      <c r="AP80">
        <v>48.47</v>
      </c>
      <c r="AQ80">
        <v>49.4</v>
      </c>
      <c r="AR80">
        <v>49.92</v>
      </c>
      <c r="AS80">
        <v>49</v>
      </c>
      <c r="AT80">
        <v>49.35</v>
      </c>
      <c r="AU80">
        <v>49.14</v>
      </c>
      <c r="AV80">
        <v>49.23</v>
      </c>
      <c r="AW80">
        <v>48.7</v>
      </c>
      <c r="AX80">
        <v>48.99</v>
      </c>
      <c r="AY80">
        <v>49.5</v>
      </c>
      <c r="AZ80">
        <v>47.72</v>
      </c>
      <c r="BA80">
        <v>45.65</v>
      </c>
      <c r="BB80">
        <v>47.7</v>
      </c>
      <c r="BC80">
        <v>45.76</v>
      </c>
      <c r="BD80">
        <v>44.83</v>
      </c>
      <c r="BE80">
        <v>45.71</v>
      </c>
      <c r="BF80">
        <v>43.79</v>
      </c>
      <c r="BG80">
        <v>44.29</v>
      </c>
      <c r="BH80">
        <v>44.58</v>
      </c>
      <c r="BI80">
        <v>43.87</v>
      </c>
      <c r="BJ80">
        <v>42.68</v>
      </c>
      <c r="BK80">
        <v>42.4</v>
      </c>
      <c r="BL80">
        <v>43.44</v>
      </c>
      <c r="BM80">
        <v>43.2</v>
      </c>
      <c r="BN80">
        <v>43.71</v>
      </c>
      <c r="BO80">
        <v>43.47</v>
      </c>
      <c r="BP80">
        <v>44.29</v>
      </c>
      <c r="BQ80">
        <v>44.72</v>
      </c>
      <c r="BR80">
        <v>43.36</v>
      </c>
      <c r="BS80">
        <v>41.45</v>
      </c>
      <c r="BT80">
        <v>40.9</v>
      </c>
      <c r="BU80">
        <v>40.450000000000003</v>
      </c>
      <c r="BV80">
        <v>41.5</v>
      </c>
    </row>
    <row r="81" spans="1:82" x14ac:dyDescent="0.25">
      <c r="A81" t="s">
        <v>101</v>
      </c>
      <c r="B81" s="2">
        <v>42578</v>
      </c>
      <c r="C81" s="2">
        <v>42669</v>
      </c>
      <c r="D81">
        <v>0.1022</v>
      </c>
      <c r="L81">
        <v>21.15</v>
      </c>
      <c r="M81">
        <v>20.45</v>
      </c>
      <c r="N81">
        <v>19.75</v>
      </c>
      <c r="O81">
        <v>19.75</v>
      </c>
      <c r="P81">
        <v>19.48</v>
      </c>
      <c r="Q81">
        <v>19.510000000000002</v>
      </c>
      <c r="R81">
        <v>19.670000000000002</v>
      </c>
      <c r="S81">
        <v>20.13</v>
      </c>
      <c r="T81">
        <v>20.07</v>
      </c>
      <c r="U81">
        <v>19.88</v>
      </c>
      <c r="V81">
        <v>19.89</v>
      </c>
      <c r="W81">
        <v>20.010000000000002</v>
      </c>
      <c r="X81">
        <v>20.079999999999998</v>
      </c>
      <c r="Y81">
        <v>20.6</v>
      </c>
      <c r="Z81">
        <v>20.239999999999998</v>
      </c>
      <c r="AA81">
        <v>20.420000000000002</v>
      </c>
      <c r="AB81">
        <v>20.6</v>
      </c>
      <c r="AC81">
        <v>20.84</v>
      </c>
      <c r="AD81">
        <v>20.85</v>
      </c>
      <c r="AE81">
        <v>21.04</v>
      </c>
      <c r="AF81">
        <v>20.84</v>
      </c>
      <c r="AG81">
        <v>20.93</v>
      </c>
      <c r="AH81">
        <v>21.06</v>
      </c>
      <c r="AI81">
        <v>21.11</v>
      </c>
      <c r="AJ81">
        <v>21.29</v>
      </c>
      <c r="AK81">
        <v>21.06</v>
      </c>
      <c r="AL81">
        <v>21.21</v>
      </c>
      <c r="AM81">
        <v>21.28</v>
      </c>
      <c r="AN81">
        <v>21.12</v>
      </c>
      <c r="AO81">
        <v>21.26</v>
      </c>
      <c r="AP81">
        <v>21.28</v>
      </c>
      <c r="AQ81">
        <v>20.28</v>
      </c>
      <c r="AR81">
        <v>20.52</v>
      </c>
      <c r="AS81">
        <v>20.37</v>
      </c>
      <c r="AT81">
        <v>20.329999999999998</v>
      </c>
      <c r="AU81">
        <v>20.88</v>
      </c>
      <c r="AV81">
        <v>20.86</v>
      </c>
      <c r="AW81">
        <v>21.09</v>
      </c>
      <c r="AX81">
        <v>20.94</v>
      </c>
      <c r="AY81">
        <v>21.31</v>
      </c>
      <c r="AZ81">
        <v>21.56</v>
      </c>
      <c r="BA81">
        <v>21.29</v>
      </c>
      <c r="BB81">
        <v>21.06</v>
      </c>
      <c r="BC81">
        <v>21.18</v>
      </c>
      <c r="BD81">
        <v>21.41</v>
      </c>
      <c r="BE81">
        <v>21.24</v>
      </c>
      <c r="BF81">
        <v>21.58</v>
      </c>
      <c r="BG81">
        <v>21.47</v>
      </c>
      <c r="BH81">
        <v>21.28</v>
      </c>
      <c r="BI81">
        <v>21.62</v>
      </c>
      <c r="BJ81">
        <v>21.84</v>
      </c>
      <c r="BK81">
        <v>21.82</v>
      </c>
      <c r="BL81">
        <v>21.58</v>
      </c>
      <c r="BM81">
        <v>21.16</v>
      </c>
      <c r="BN81">
        <v>21.21</v>
      </c>
      <c r="BO81">
        <v>20.95</v>
      </c>
      <c r="BP81">
        <v>21.2</v>
      </c>
      <c r="BQ81">
        <v>21.16</v>
      </c>
      <c r="BR81">
        <v>21.26</v>
      </c>
      <c r="BS81">
        <v>21.43</v>
      </c>
      <c r="BT81">
        <v>21.29</v>
      </c>
      <c r="BU81">
        <v>21.41</v>
      </c>
      <c r="BV81">
        <v>21.98</v>
      </c>
      <c r="BW81">
        <v>21.93</v>
      </c>
      <c r="BX81">
        <v>22.02</v>
      </c>
    </row>
    <row r="82" spans="1:82" x14ac:dyDescent="0.25">
      <c r="A82" t="s">
        <v>101</v>
      </c>
      <c r="B82" s="2">
        <v>42487</v>
      </c>
      <c r="C82" s="2">
        <v>42578</v>
      </c>
      <c r="D82">
        <v>0.14810000000000001</v>
      </c>
      <c r="L82">
        <v>20.99</v>
      </c>
      <c r="M82">
        <v>19.21</v>
      </c>
      <c r="N82">
        <v>18.91</v>
      </c>
      <c r="O82">
        <v>19</v>
      </c>
      <c r="P82">
        <v>18.88</v>
      </c>
      <c r="Q82">
        <v>18.760000000000002</v>
      </c>
      <c r="R82">
        <v>18.8</v>
      </c>
      <c r="S82">
        <v>18.72</v>
      </c>
      <c r="T82">
        <v>18.82</v>
      </c>
      <c r="U82">
        <v>18.95</v>
      </c>
      <c r="V82">
        <v>18.829999999999998</v>
      </c>
      <c r="W82">
        <v>18.5</v>
      </c>
      <c r="X82">
        <v>18.46</v>
      </c>
      <c r="Y82">
        <v>18.59</v>
      </c>
      <c r="Z82">
        <v>18.350000000000001</v>
      </c>
      <c r="AA82">
        <v>18.5</v>
      </c>
      <c r="AB82">
        <v>18.440000000000001</v>
      </c>
      <c r="AC82">
        <v>18.850000000000001</v>
      </c>
      <c r="AD82">
        <v>18.850000000000001</v>
      </c>
      <c r="AE82">
        <v>19.38</v>
      </c>
      <c r="AF82">
        <v>19.43</v>
      </c>
      <c r="AG82">
        <v>19.510000000000002</v>
      </c>
      <c r="AH82">
        <v>19.739999999999998</v>
      </c>
      <c r="AI82">
        <v>19.809999999999999</v>
      </c>
      <c r="AJ82">
        <v>19.79</v>
      </c>
      <c r="AK82">
        <v>19.739999999999998</v>
      </c>
      <c r="AL82">
        <v>19.71</v>
      </c>
      <c r="AM82">
        <v>19.72</v>
      </c>
      <c r="AN82">
        <v>19.93</v>
      </c>
      <c r="AO82">
        <v>20.12</v>
      </c>
      <c r="AP82">
        <v>20.23</v>
      </c>
      <c r="AQ82">
        <v>19.899999999999999</v>
      </c>
      <c r="AR82">
        <v>19.7</v>
      </c>
      <c r="AS82">
        <v>19.57</v>
      </c>
      <c r="AT82">
        <v>19.47</v>
      </c>
      <c r="AU82">
        <v>19.16</v>
      </c>
      <c r="AV82">
        <v>19.079999999999998</v>
      </c>
      <c r="AW82">
        <v>19.510000000000002</v>
      </c>
      <c r="AX82">
        <v>19.73</v>
      </c>
      <c r="AY82">
        <v>19.829999999999998</v>
      </c>
      <c r="AZ82">
        <v>20.28</v>
      </c>
      <c r="BA82">
        <v>19</v>
      </c>
      <c r="BB82">
        <v>18.170000000000002</v>
      </c>
      <c r="BC82">
        <v>18.82</v>
      </c>
      <c r="BD82">
        <v>19.22</v>
      </c>
      <c r="BE82">
        <v>19.690000000000001</v>
      </c>
      <c r="BF82">
        <v>19.45</v>
      </c>
      <c r="BG82">
        <v>19.170000000000002</v>
      </c>
      <c r="BH82">
        <v>19.3</v>
      </c>
      <c r="BI82">
        <v>19.420000000000002</v>
      </c>
      <c r="BJ82">
        <v>19.899999999999999</v>
      </c>
      <c r="BK82">
        <v>20.53</v>
      </c>
      <c r="BL82">
        <v>20.88</v>
      </c>
      <c r="BM82">
        <v>21.17</v>
      </c>
      <c r="BN82">
        <v>20.85</v>
      </c>
      <c r="BO82">
        <v>20.78</v>
      </c>
      <c r="BP82">
        <v>20.88</v>
      </c>
      <c r="BQ82">
        <v>20.81</v>
      </c>
      <c r="BR82">
        <v>21.33</v>
      </c>
      <c r="BS82">
        <v>20.76</v>
      </c>
      <c r="BT82">
        <v>20.88</v>
      </c>
      <c r="BU82">
        <v>20.86</v>
      </c>
      <c r="BV82">
        <v>21.13</v>
      </c>
      <c r="BW82">
        <v>21.15</v>
      </c>
    </row>
    <row r="83" spans="1:82" x14ac:dyDescent="0.25">
      <c r="A83" t="s">
        <v>101</v>
      </c>
      <c r="B83" s="2">
        <v>42396</v>
      </c>
      <c r="C83" s="2">
        <v>42487</v>
      </c>
      <c r="D83">
        <v>0.3</v>
      </c>
      <c r="L83">
        <v>19.940000000000001</v>
      </c>
      <c r="M83">
        <v>18.989999999999998</v>
      </c>
      <c r="N83">
        <v>19.43</v>
      </c>
      <c r="O83">
        <v>19.47</v>
      </c>
      <c r="P83">
        <v>18.8</v>
      </c>
      <c r="Q83">
        <v>18.54</v>
      </c>
      <c r="R83">
        <v>18.690000000000001</v>
      </c>
      <c r="S83">
        <v>18.350000000000001</v>
      </c>
      <c r="T83">
        <v>17.95</v>
      </c>
      <c r="U83">
        <v>17.77</v>
      </c>
      <c r="V83">
        <v>17.93</v>
      </c>
      <c r="W83">
        <v>17.55</v>
      </c>
      <c r="X83">
        <v>17.72</v>
      </c>
      <c r="Y83">
        <v>18.23</v>
      </c>
      <c r="Z83">
        <v>18.72</v>
      </c>
      <c r="AA83">
        <v>18.79</v>
      </c>
      <c r="AB83">
        <v>18.829999999999998</v>
      </c>
      <c r="AC83">
        <v>18.88</v>
      </c>
      <c r="AD83">
        <v>18.649999999999999</v>
      </c>
      <c r="AE83">
        <v>18.96</v>
      </c>
      <c r="AF83">
        <v>19.239999999999998</v>
      </c>
      <c r="AG83">
        <v>19.12</v>
      </c>
      <c r="AH83">
        <v>19.079999999999998</v>
      </c>
      <c r="AI83">
        <v>19.559999999999999</v>
      </c>
      <c r="AJ83">
        <v>19.600000000000001</v>
      </c>
      <c r="AK83">
        <v>19.75</v>
      </c>
      <c r="AL83">
        <v>19.670000000000002</v>
      </c>
      <c r="AM83">
        <v>19.97</v>
      </c>
      <c r="AN83">
        <v>19.559999999999999</v>
      </c>
      <c r="AO83">
        <v>19.64</v>
      </c>
      <c r="AP83">
        <v>19.850000000000001</v>
      </c>
      <c r="AQ83">
        <v>20.16</v>
      </c>
      <c r="AR83">
        <v>20.05</v>
      </c>
      <c r="AS83">
        <v>20.260000000000002</v>
      </c>
      <c r="AT83">
        <v>20.61</v>
      </c>
      <c r="AU83">
        <v>20.8</v>
      </c>
      <c r="AV83">
        <v>21.25</v>
      </c>
      <c r="AW83">
        <v>21.31</v>
      </c>
      <c r="AX83">
        <v>21.21</v>
      </c>
      <c r="AY83">
        <v>21.06</v>
      </c>
      <c r="AZ83">
        <v>21.09</v>
      </c>
      <c r="BA83">
        <v>21.05</v>
      </c>
      <c r="BB83">
        <v>21.46</v>
      </c>
      <c r="BC83">
        <v>21.56</v>
      </c>
      <c r="BD83">
        <v>21.59</v>
      </c>
      <c r="BE83">
        <v>21.75</v>
      </c>
      <c r="BF83">
        <v>21.66</v>
      </c>
      <c r="BG83">
        <v>21.17</v>
      </c>
      <c r="BH83">
        <v>21.19</v>
      </c>
      <c r="BI83">
        <v>20.63</v>
      </c>
      <c r="BJ83">
        <v>20.86</v>
      </c>
      <c r="BK83">
        <v>20.79</v>
      </c>
      <c r="BL83">
        <v>20.65</v>
      </c>
      <c r="BM83">
        <v>20.99</v>
      </c>
      <c r="BN83">
        <v>20.81</v>
      </c>
      <c r="BO83">
        <v>20.71</v>
      </c>
      <c r="BP83">
        <v>20.73</v>
      </c>
      <c r="BQ83">
        <v>20.69</v>
      </c>
      <c r="BR83">
        <v>20.65</v>
      </c>
      <c r="BS83">
        <v>20.55</v>
      </c>
      <c r="BT83">
        <v>20.69</v>
      </c>
      <c r="BU83">
        <v>20.440000000000001</v>
      </c>
      <c r="BV83">
        <v>20.72</v>
      </c>
      <c r="BW83">
        <v>20.99</v>
      </c>
    </row>
    <row r="84" spans="1:82" x14ac:dyDescent="0.25">
      <c r="A84" t="s">
        <v>102</v>
      </c>
      <c r="B84" s="2">
        <v>45141</v>
      </c>
      <c r="C84" s="2">
        <v>45232</v>
      </c>
      <c r="D84">
        <v>0.16200000000000001</v>
      </c>
      <c r="L84">
        <v>102.74</v>
      </c>
      <c r="M84">
        <v>101.03</v>
      </c>
      <c r="N84">
        <v>102.99</v>
      </c>
      <c r="O84">
        <v>101.59</v>
      </c>
      <c r="P84">
        <v>99.93</v>
      </c>
      <c r="Q84">
        <v>99.92</v>
      </c>
      <c r="R84">
        <v>96.22</v>
      </c>
      <c r="S84">
        <v>98.52</v>
      </c>
      <c r="T84">
        <v>95.87</v>
      </c>
      <c r="U84">
        <v>94.45</v>
      </c>
      <c r="V84">
        <v>94.01</v>
      </c>
      <c r="W84">
        <v>94.75</v>
      </c>
      <c r="X84">
        <v>97.94</v>
      </c>
      <c r="Y84">
        <v>97.21</v>
      </c>
      <c r="Z84">
        <v>99.07</v>
      </c>
      <c r="AA84">
        <v>95.18</v>
      </c>
      <c r="AB84">
        <v>96.48</v>
      </c>
      <c r="AC84">
        <v>97.16</v>
      </c>
      <c r="AD84">
        <v>100.38</v>
      </c>
      <c r="AE84">
        <v>100.58</v>
      </c>
      <c r="AF84">
        <v>101.27</v>
      </c>
      <c r="AG84">
        <v>102.49</v>
      </c>
      <c r="AH84">
        <v>100.95</v>
      </c>
      <c r="AI84">
        <v>99.68</v>
      </c>
      <c r="AJ84">
        <v>97.04</v>
      </c>
      <c r="AK84">
        <v>96.13</v>
      </c>
      <c r="AL84">
        <v>95.51</v>
      </c>
      <c r="AM84">
        <v>94.22</v>
      </c>
      <c r="AN84">
        <v>94.83</v>
      </c>
      <c r="AO84">
        <v>94.59</v>
      </c>
      <c r="AP84">
        <v>92</v>
      </c>
      <c r="AQ84">
        <v>92.8</v>
      </c>
      <c r="AR84">
        <v>91.95</v>
      </c>
      <c r="AS84">
        <v>90.72</v>
      </c>
      <c r="AT84">
        <v>90.01</v>
      </c>
      <c r="AU84">
        <v>91.04</v>
      </c>
      <c r="AV84">
        <v>91.55</v>
      </c>
      <c r="AW84">
        <v>88.82</v>
      </c>
      <c r="AX84">
        <v>89.35</v>
      </c>
      <c r="AY84">
        <v>91.74</v>
      </c>
      <c r="AZ84">
        <v>93.91</v>
      </c>
      <c r="BA84">
        <v>93.39</v>
      </c>
      <c r="BB84">
        <v>90.77</v>
      </c>
      <c r="BC84">
        <v>94.98</v>
      </c>
      <c r="BD84">
        <v>93.16</v>
      </c>
      <c r="BE84">
        <v>94.79</v>
      </c>
      <c r="BF84">
        <v>95.54</v>
      </c>
      <c r="BG84">
        <v>97.09</v>
      </c>
      <c r="BH84">
        <v>97.61</v>
      </c>
      <c r="BI84">
        <v>97.98</v>
      </c>
      <c r="BJ84">
        <v>95.44</v>
      </c>
      <c r="BK84">
        <v>97.45</v>
      </c>
      <c r="BL84">
        <v>96.99</v>
      </c>
      <c r="BM84">
        <v>95.07</v>
      </c>
      <c r="BN84">
        <v>91.87</v>
      </c>
      <c r="BO84">
        <v>90.7</v>
      </c>
      <c r="BP84">
        <v>89.43</v>
      </c>
      <c r="BQ84">
        <v>91.19</v>
      </c>
      <c r="BR84">
        <v>86.67</v>
      </c>
      <c r="BS84">
        <v>87.53</v>
      </c>
      <c r="BT84">
        <v>87.82</v>
      </c>
      <c r="BU84">
        <v>87.64</v>
      </c>
      <c r="BV84">
        <v>88.04</v>
      </c>
      <c r="BW84">
        <v>88.82</v>
      </c>
      <c r="BX84">
        <v>85.71</v>
      </c>
    </row>
    <row r="85" spans="1:82" x14ac:dyDescent="0.25">
      <c r="A85" t="s">
        <v>102</v>
      </c>
      <c r="B85" s="2">
        <v>44035</v>
      </c>
      <c r="C85" s="2">
        <v>44126</v>
      </c>
      <c r="D85">
        <v>0.23710000000000001</v>
      </c>
      <c r="L85">
        <v>69.650000000000006</v>
      </c>
      <c r="M85">
        <v>67.84</v>
      </c>
      <c r="N85">
        <v>69.540000000000006</v>
      </c>
      <c r="O85">
        <v>69.19</v>
      </c>
      <c r="P85">
        <v>71.099999999999994</v>
      </c>
      <c r="Q85">
        <v>72.2</v>
      </c>
      <c r="R85">
        <v>71.91</v>
      </c>
      <c r="S85">
        <v>74.010000000000005</v>
      </c>
      <c r="T85">
        <v>73</v>
      </c>
      <c r="U85">
        <v>73.48</v>
      </c>
      <c r="V85">
        <v>72.790000000000006</v>
      </c>
      <c r="W85">
        <v>70.260000000000005</v>
      </c>
      <c r="X85">
        <v>68.92</v>
      </c>
      <c r="Y85">
        <v>69.22</v>
      </c>
      <c r="Z85">
        <v>71.06</v>
      </c>
      <c r="AA85">
        <v>70.66</v>
      </c>
      <c r="AB85">
        <v>69.73</v>
      </c>
      <c r="AC85">
        <v>70.72</v>
      </c>
      <c r="AD85">
        <v>71.3</v>
      </c>
      <c r="AE85">
        <v>71.05</v>
      </c>
      <c r="AF85">
        <v>69.34</v>
      </c>
      <c r="AG85">
        <v>69.430000000000007</v>
      </c>
      <c r="AH85">
        <v>69.3</v>
      </c>
      <c r="AI85">
        <v>69.88</v>
      </c>
      <c r="AJ85">
        <v>69.849999999999994</v>
      </c>
      <c r="AK85">
        <v>67.84</v>
      </c>
      <c r="AL85">
        <v>68.3</v>
      </c>
      <c r="AM85">
        <v>66.89</v>
      </c>
      <c r="AN85">
        <v>68.86</v>
      </c>
      <c r="AO85">
        <v>70.739999999999995</v>
      </c>
      <c r="AP85">
        <v>66.900000000000006</v>
      </c>
      <c r="AQ85">
        <v>66.540000000000006</v>
      </c>
      <c r="AR85">
        <v>62.51</v>
      </c>
      <c r="AS85">
        <v>64.8</v>
      </c>
      <c r="AT85">
        <v>64.989999999999995</v>
      </c>
      <c r="AU85">
        <v>65.39</v>
      </c>
      <c r="AV85">
        <v>67.650000000000006</v>
      </c>
      <c r="AW85">
        <v>68.98</v>
      </c>
      <c r="AX85">
        <v>68.09</v>
      </c>
      <c r="AY85">
        <v>68.11</v>
      </c>
      <c r="AZ85">
        <v>66.56</v>
      </c>
      <c r="BA85">
        <v>66.599999999999994</v>
      </c>
      <c r="BB85">
        <v>67.069999999999993</v>
      </c>
      <c r="BC85">
        <v>66.91</v>
      </c>
      <c r="BD85">
        <v>68.2</v>
      </c>
      <c r="BE85">
        <v>69.22</v>
      </c>
      <c r="BF85">
        <v>71.400000000000006</v>
      </c>
      <c r="BG85">
        <v>73.2</v>
      </c>
      <c r="BH85">
        <v>74.34</v>
      </c>
      <c r="BI85">
        <v>76.650000000000006</v>
      </c>
      <c r="BJ85">
        <v>75.92</v>
      </c>
      <c r="BK85">
        <v>78.900000000000006</v>
      </c>
      <c r="BL85">
        <v>80.09</v>
      </c>
      <c r="BM85">
        <v>81.760000000000005</v>
      </c>
      <c r="BN85">
        <v>82.15</v>
      </c>
      <c r="BO85">
        <v>82.745000000000005</v>
      </c>
      <c r="BP85">
        <v>83.61</v>
      </c>
      <c r="BQ85">
        <v>83.91</v>
      </c>
      <c r="BR85">
        <v>82.43</v>
      </c>
      <c r="BS85">
        <v>82.02</v>
      </c>
      <c r="BT85">
        <v>81.41</v>
      </c>
      <c r="BU85">
        <v>81.02</v>
      </c>
      <c r="BV85">
        <v>80.62</v>
      </c>
      <c r="BW85">
        <v>79.900000000000006</v>
      </c>
      <c r="BX85">
        <v>78.63</v>
      </c>
    </row>
    <row r="86" spans="1:82" x14ac:dyDescent="0.25">
      <c r="A86" t="s">
        <v>102</v>
      </c>
      <c r="B86" s="2">
        <v>43216</v>
      </c>
      <c r="C86" s="2">
        <v>43307</v>
      </c>
      <c r="D86">
        <v>0.11899999999999999</v>
      </c>
      <c r="L86">
        <v>33.4</v>
      </c>
      <c r="M86">
        <v>32.6</v>
      </c>
      <c r="N86">
        <v>32.200000000000003</v>
      </c>
      <c r="O86">
        <v>32.799999999999997</v>
      </c>
      <c r="P86">
        <v>32.799999999999997</v>
      </c>
      <c r="Q86">
        <v>32.700000000000003</v>
      </c>
      <c r="R86">
        <v>33.5</v>
      </c>
      <c r="S86">
        <v>34.024999999999999</v>
      </c>
      <c r="T86">
        <v>35</v>
      </c>
      <c r="U86">
        <v>35.450000000000003</v>
      </c>
      <c r="V86">
        <v>36.049999999999997</v>
      </c>
      <c r="W86">
        <v>35.6</v>
      </c>
      <c r="X86">
        <v>36.049999999999997</v>
      </c>
      <c r="Y86">
        <v>35.85</v>
      </c>
      <c r="Z86">
        <v>36.5</v>
      </c>
      <c r="AA86">
        <v>36.85</v>
      </c>
      <c r="AB86">
        <v>34.200000000000003</v>
      </c>
      <c r="AC86">
        <v>34.799999999999997</v>
      </c>
      <c r="AD86">
        <v>34.85</v>
      </c>
      <c r="AE86">
        <v>35</v>
      </c>
      <c r="AF86">
        <v>34.9</v>
      </c>
      <c r="AG86">
        <v>34.700000000000003</v>
      </c>
      <c r="AH86">
        <v>34.950000000000003</v>
      </c>
      <c r="AI86">
        <v>35.35</v>
      </c>
      <c r="AJ86">
        <v>35.1</v>
      </c>
      <c r="AK86">
        <v>36.049999999999997</v>
      </c>
      <c r="AL86">
        <v>36.75</v>
      </c>
      <c r="AM86">
        <v>37.25</v>
      </c>
      <c r="AN86">
        <v>37.75</v>
      </c>
      <c r="AO86">
        <v>37.75</v>
      </c>
      <c r="AP86">
        <v>37.9</v>
      </c>
      <c r="AQ86">
        <v>38.1</v>
      </c>
      <c r="AR86">
        <v>38.85</v>
      </c>
      <c r="AS86">
        <v>38.700000000000003</v>
      </c>
      <c r="AT86">
        <v>38.85</v>
      </c>
      <c r="AU86">
        <v>38.274999999999999</v>
      </c>
      <c r="AV86">
        <v>37.35</v>
      </c>
      <c r="AW86">
        <v>36.6</v>
      </c>
      <c r="AX86">
        <v>36.200000000000003</v>
      </c>
      <c r="AY86">
        <v>35.9</v>
      </c>
      <c r="AZ86">
        <v>35.35</v>
      </c>
      <c r="BA86">
        <v>34.450000000000003</v>
      </c>
      <c r="BB86">
        <v>34.799999999999997</v>
      </c>
      <c r="BC86">
        <v>33.700000000000003</v>
      </c>
      <c r="BD86">
        <v>33.950000000000003</v>
      </c>
      <c r="BE86">
        <v>33.9</v>
      </c>
      <c r="BF86">
        <v>34.450000000000003</v>
      </c>
      <c r="BG86">
        <v>34.049999999999997</v>
      </c>
      <c r="BH86">
        <v>35.1</v>
      </c>
      <c r="BI86">
        <v>34.85</v>
      </c>
      <c r="BJ86">
        <v>35.549999999999997</v>
      </c>
      <c r="BK86">
        <v>35.4</v>
      </c>
      <c r="BL86">
        <v>33.85</v>
      </c>
      <c r="BM86">
        <v>34.9</v>
      </c>
      <c r="BN86">
        <v>35.049999999999997</v>
      </c>
      <c r="BO86">
        <v>35.35</v>
      </c>
      <c r="BP86">
        <v>36.5</v>
      </c>
      <c r="BQ86">
        <v>37.799999999999997</v>
      </c>
      <c r="BR86">
        <v>37.9</v>
      </c>
      <c r="BS86">
        <v>37.85</v>
      </c>
      <c r="BT86">
        <v>37.9</v>
      </c>
      <c r="BU86">
        <v>37.549999999999997</v>
      </c>
      <c r="BV86">
        <v>37.700000000000003</v>
      </c>
      <c r="BW86">
        <v>36.25</v>
      </c>
    </row>
    <row r="87" spans="1:82" x14ac:dyDescent="0.25">
      <c r="A87" t="s">
        <v>102</v>
      </c>
      <c r="B87" s="2">
        <v>43137</v>
      </c>
      <c r="C87" s="2">
        <v>43216</v>
      </c>
      <c r="D87">
        <v>0.13819999999999999</v>
      </c>
      <c r="L87">
        <v>32.65</v>
      </c>
      <c r="M87">
        <v>31.6</v>
      </c>
      <c r="N87">
        <v>29.65</v>
      </c>
      <c r="O87">
        <v>30.8</v>
      </c>
      <c r="P87">
        <v>31.1</v>
      </c>
      <c r="Q87">
        <v>31.15</v>
      </c>
      <c r="R87">
        <v>32.299999999999997</v>
      </c>
      <c r="S87">
        <v>33.1</v>
      </c>
      <c r="T87">
        <v>33.049999999999997</v>
      </c>
      <c r="U87">
        <v>33.65</v>
      </c>
      <c r="V87">
        <v>32.799999999999997</v>
      </c>
      <c r="W87">
        <v>33</v>
      </c>
      <c r="X87">
        <v>33.75</v>
      </c>
      <c r="Y87">
        <v>34.35</v>
      </c>
      <c r="Z87">
        <v>33.700000000000003</v>
      </c>
      <c r="AA87">
        <v>33.200000000000003</v>
      </c>
      <c r="AB87">
        <v>33.049999999999997</v>
      </c>
      <c r="AC87">
        <v>33.65</v>
      </c>
      <c r="AD87">
        <v>34</v>
      </c>
      <c r="AE87">
        <v>35.15</v>
      </c>
      <c r="AF87">
        <v>35.6</v>
      </c>
      <c r="AG87">
        <v>35.85</v>
      </c>
      <c r="AH87">
        <v>36.549999999999997</v>
      </c>
      <c r="AI87">
        <v>36.4</v>
      </c>
      <c r="AJ87">
        <v>35.950000000000003</v>
      </c>
      <c r="AK87">
        <v>36.15</v>
      </c>
      <c r="AL87">
        <v>36.15</v>
      </c>
      <c r="AM87">
        <v>36.1</v>
      </c>
      <c r="AN87">
        <v>36.5</v>
      </c>
      <c r="AO87">
        <v>36.25</v>
      </c>
      <c r="AP87">
        <v>37.85</v>
      </c>
      <c r="AQ87">
        <v>36.700000000000003</v>
      </c>
      <c r="AR87">
        <v>35.85</v>
      </c>
      <c r="AS87">
        <v>37.6</v>
      </c>
      <c r="AT87">
        <v>35.35</v>
      </c>
      <c r="AU87">
        <v>34.1</v>
      </c>
      <c r="AV87">
        <v>34.799999999999997</v>
      </c>
      <c r="AW87">
        <v>33.450000000000003</v>
      </c>
      <c r="AX87">
        <v>34.25</v>
      </c>
      <c r="AY87">
        <v>34.85</v>
      </c>
      <c r="AZ87">
        <v>34.700000000000003</v>
      </c>
      <c r="BA87">
        <v>33.700000000000003</v>
      </c>
      <c r="BB87">
        <v>34.6</v>
      </c>
      <c r="BC87">
        <v>35.950000000000003</v>
      </c>
      <c r="BD87">
        <v>36.049999999999997</v>
      </c>
      <c r="BE87">
        <v>36.799999999999997</v>
      </c>
      <c r="BF87">
        <v>36.799999999999997</v>
      </c>
      <c r="BG87">
        <v>36.9</v>
      </c>
      <c r="BH87">
        <v>37.700000000000003</v>
      </c>
      <c r="BI87">
        <v>37.15</v>
      </c>
      <c r="BJ87">
        <v>34.65</v>
      </c>
      <c r="BK87">
        <v>33.75</v>
      </c>
      <c r="BL87">
        <v>33.549999999999997</v>
      </c>
      <c r="BM87">
        <v>33.25</v>
      </c>
      <c r="BN87">
        <v>33.299999999999997</v>
      </c>
      <c r="BO87">
        <v>33.4</v>
      </c>
    </row>
    <row r="88" spans="1:82" x14ac:dyDescent="0.25">
      <c r="A88" t="s">
        <v>102</v>
      </c>
      <c r="B88" s="2">
        <v>42943</v>
      </c>
      <c r="C88" s="2">
        <v>43034</v>
      </c>
      <c r="D88">
        <v>0.14860000000000001</v>
      </c>
      <c r="L88">
        <v>26.6</v>
      </c>
      <c r="M88">
        <v>26.45</v>
      </c>
      <c r="N88">
        <v>26.1</v>
      </c>
      <c r="O88">
        <v>26.3</v>
      </c>
      <c r="P88">
        <v>25.25</v>
      </c>
      <c r="Q88">
        <v>25.1</v>
      </c>
      <c r="R88">
        <v>24.65</v>
      </c>
      <c r="S88">
        <v>25.15</v>
      </c>
      <c r="T88">
        <v>24.85</v>
      </c>
      <c r="U88">
        <v>24.7</v>
      </c>
      <c r="V88">
        <v>23.85</v>
      </c>
      <c r="W88">
        <v>24.4</v>
      </c>
      <c r="X88">
        <v>24.7</v>
      </c>
      <c r="Y88">
        <v>24.45</v>
      </c>
      <c r="Z88">
        <v>24.45</v>
      </c>
      <c r="AA88">
        <v>23.45</v>
      </c>
      <c r="AB88">
        <v>23.8</v>
      </c>
      <c r="AC88">
        <v>23.85</v>
      </c>
      <c r="AD88">
        <v>24.35</v>
      </c>
      <c r="AE88">
        <v>24.4</v>
      </c>
      <c r="AF88">
        <v>24.5</v>
      </c>
      <c r="AG88">
        <v>24.4</v>
      </c>
      <c r="AH88">
        <v>24.5</v>
      </c>
      <c r="AI88">
        <v>24.7</v>
      </c>
      <c r="AJ88">
        <v>25.35</v>
      </c>
      <c r="AK88">
        <v>25.45</v>
      </c>
      <c r="AL88">
        <v>25.95</v>
      </c>
      <c r="AM88">
        <v>25.75</v>
      </c>
      <c r="AN88">
        <v>26.35</v>
      </c>
      <c r="AO88">
        <v>26.65</v>
      </c>
      <c r="AP88">
        <v>25.45</v>
      </c>
      <c r="AQ88">
        <v>26.55</v>
      </c>
      <c r="AR88">
        <v>27</v>
      </c>
      <c r="AS88">
        <v>27.2</v>
      </c>
      <c r="AT88">
        <v>27.35</v>
      </c>
      <c r="AU88">
        <v>27.35</v>
      </c>
      <c r="AV88">
        <v>27.65</v>
      </c>
      <c r="AW88">
        <v>27.95</v>
      </c>
      <c r="AX88">
        <v>27.45</v>
      </c>
      <c r="AY88">
        <v>27.6</v>
      </c>
      <c r="AZ88">
        <v>27.85</v>
      </c>
      <c r="BA88">
        <v>27.45</v>
      </c>
      <c r="BB88">
        <v>27.35</v>
      </c>
      <c r="BC88">
        <v>28.35</v>
      </c>
      <c r="BD88">
        <v>28.4</v>
      </c>
      <c r="BE88">
        <v>28.85</v>
      </c>
      <c r="BF88">
        <v>29.25</v>
      </c>
      <c r="BG88">
        <v>29.2</v>
      </c>
      <c r="BH88">
        <v>29.15</v>
      </c>
      <c r="BI88">
        <v>28.65</v>
      </c>
      <c r="BJ88">
        <v>28.95</v>
      </c>
      <c r="BK88">
        <v>28.85</v>
      </c>
      <c r="BL88">
        <v>28.55</v>
      </c>
      <c r="BM88">
        <v>29</v>
      </c>
      <c r="BN88">
        <v>29.3</v>
      </c>
      <c r="BO88">
        <v>29.65</v>
      </c>
      <c r="BP88">
        <v>29.95</v>
      </c>
      <c r="BQ88">
        <v>29.95</v>
      </c>
      <c r="BR88">
        <v>30.5</v>
      </c>
      <c r="BS88">
        <v>30.2</v>
      </c>
      <c r="BT88">
        <v>30.15</v>
      </c>
      <c r="BU88">
        <v>30.15</v>
      </c>
      <c r="BV88">
        <v>30.35</v>
      </c>
      <c r="BW88">
        <v>30.1</v>
      </c>
      <c r="BX88">
        <v>32</v>
      </c>
    </row>
    <row r="89" spans="1:82" x14ac:dyDescent="0.25">
      <c r="A89" t="s">
        <v>102</v>
      </c>
      <c r="B89" s="2">
        <v>42852</v>
      </c>
      <c r="C89" s="2">
        <v>42943</v>
      </c>
      <c r="D89">
        <v>0.1067</v>
      </c>
      <c r="L89">
        <v>25.4</v>
      </c>
      <c r="M89">
        <v>24.8</v>
      </c>
      <c r="N89">
        <v>25.3</v>
      </c>
      <c r="O89">
        <v>25.1</v>
      </c>
      <c r="P89">
        <v>25.05</v>
      </c>
      <c r="Q89">
        <v>24.9</v>
      </c>
      <c r="R89">
        <v>24.75</v>
      </c>
      <c r="S89">
        <v>24.35</v>
      </c>
      <c r="T89">
        <v>24.45</v>
      </c>
      <c r="U89">
        <v>24.4</v>
      </c>
      <c r="V89">
        <v>24.35</v>
      </c>
      <c r="W89">
        <v>23.95</v>
      </c>
      <c r="X89">
        <v>24.25</v>
      </c>
      <c r="Y89">
        <v>24.75</v>
      </c>
      <c r="Z89">
        <v>23.2</v>
      </c>
      <c r="AA89">
        <v>23.7</v>
      </c>
      <c r="AB89">
        <v>23.35</v>
      </c>
      <c r="AC89">
        <v>24.3</v>
      </c>
      <c r="AD89">
        <v>24.25</v>
      </c>
      <c r="AE89">
        <v>24.35</v>
      </c>
      <c r="AF89">
        <v>24.15</v>
      </c>
      <c r="AG89">
        <v>23.95</v>
      </c>
      <c r="AH89">
        <v>24.2</v>
      </c>
      <c r="AI89">
        <v>24.7</v>
      </c>
      <c r="AJ89">
        <v>25.25</v>
      </c>
      <c r="AK89">
        <v>25.9</v>
      </c>
      <c r="AL89">
        <v>26.05</v>
      </c>
      <c r="AM89">
        <v>26.25</v>
      </c>
      <c r="AN89">
        <v>26.4</v>
      </c>
      <c r="AO89">
        <v>26.65</v>
      </c>
      <c r="AP89">
        <v>25.8</v>
      </c>
      <c r="AQ89">
        <v>24.9</v>
      </c>
      <c r="AR89">
        <v>24.9</v>
      </c>
      <c r="AS89">
        <v>24.5</v>
      </c>
      <c r="AT89">
        <v>24</v>
      </c>
      <c r="AU89">
        <v>24.05</v>
      </c>
      <c r="AV89">
        <v>24.15</v>
      </c>
      <c r="AW89">
        <v>23.75</v>
      </c>
      <c r="AX89">
        <v>23.6</v>
      </c>
      <c r="AY89">
        <v>23.5</v>
      </c>
      <c r="AZ89">
        <v>23.4</v>
      </c>
      <c r="BA89">
        <v>23.1</v>
      </c>
      <c r="BB89">
        <v>22.45</v>
      </c>
      <c r="BC89">
        <v>23.4</v>
      </c>
      <c r="BD89">
        <v>22.05</v>
      </c>
      <c r="BE89">
        <v>21.95</v>
      </c>
      <c r="BF89">
        <v>21.95</v>
      </c>
      <c r="BG89">
        <v>22.15</v>
      </c>
      <c r="BH89">
        <v>22.15</v>
      </c>
      <c r="BI89">
        <v>22.5</v>
      </c>
      <c r="BJ89">
        <v>22.4</v>
      </c>
      <c r="BK89">
        <v>23.25</v>
      </c>
      <c r="BL89">
        <v>23.85</v>
      </c>
      <c r="BM89">
        <v>24.1</v>
      </c>
      <c r="BN89">
        <v>24.55</v>
      </c>
      <c r="BO89">
        <v>24.925000000000001</v>
      </c>
      <c r="BP89">
        <v>25.2</v>
      </c>
      <c r="BQ89">
        <v>25.85</v>
      </c>
      <c r="BR89">
        <v>25.9</v>
      </c>
      <c r="BS89">
        <v>25.85</v>
      </c>
      <c r="BT89">
        <v>25.8</v>
      </c>
      <c r="BU89">
        <v>25.65</v>
      </c>
      <c r="BV89">
        <v>25.85</v>
      </c>
      <c r="BW89">
        <v>26.6</v>
      </c>
    </row>
    <row r="90" spans="1:82" x14ac:dyDescent="0.25">
      <c r="A90" t="s">
        <v>102</v>
      </c>
      <c r="B90" s="2">
        <v>42578</v>
      </c>
      <c r="C90" s="2">
        <v>42669</v>
      </c>
      <c r="D90">
        <v>0.50539999999999996</v>
      </c>
      <c r="L90">
        <v>16.95</v>
      </c>
      <c r="M90">
        <v>16.87</v>
      </c>
      <c r="N90">
        <v>17.09</v>
      </c>
      <c r="O90">
        <v>16.97</v>
      </c>
      <c r="P90">
        <v>16.8</v>
      </c>
      <c r="Q90">
        <v>16.77</v>
      </c>
      <c r="R90">
        <v>16.670000000000002</v>
      </c>
      <c r="S90">
        <v>17.09</v>
      </c>
      <c r="T90">
        <v>17.13</v>
      </c>
      <c r="U90">
        <v>17.14</v>
      </c>
      <c r="V90">
        <v>16.920000000000002</v>
      </c>
      <c r="W90">
        <v>16.940000000000001</v>
      </c>
      <c r="X90">
        <v>17.03</v>
      </c>
      <c r="Y90">
        <v>17.079999999999998</v>
      </c>
      <c r="Z90">
        <v>16.72</v>
      </c>
      <c r="AA90">
        <v>16.79</v>
      </c>
      <c r="AB90">
        <v>17.03</v>
      </c>
      <c r="AC90">
        <v>17.309999999999999</v>
      </c>
      <c r="AD90">
        <v>17.100000000000001</v>
      </c>
      <c r="AE90">
        <v>17.57</v>
      </c>
      <c r="AF90">
        <v>17.43</v>
      </c>
      <c r="AG90">
        <v>17.309999999999999</v>
      </c>
      <c r="AH90">
        <v>17.37</v>
      </c>
      <c r="AI90">
        <v>17.510000000000002</v>
      </c>
      <c r="AJ90">
        <v>17.420000000000002</v>
      </c>
      <c r="AK90">
        <v>17.04</v>
      </c>
      <c r="AL90">
        <v>17.28</v>
      </c>
      <c r="AM90">
        <v>17.27</v>
      </c>
      <c r="AN90">
        <v>17.100000000000001</v>
      </c>
      <c r="AO90">
        <v>17.23</v>
      </c>
      <c r="AP90">
        <v>17</v>
      </c>
      <c r="AQ90">
        <v>16.41</v>
      </c>
      <c r="AR90">
        <v>16.63</v>
      </c>
      <c r="AS90">
        <v>16.239999999999998</v>
      </c>
      <c r="AT90">
        <v>16.11</v>
      </c>
      <c r="AU90">
        <v>16.350000000000001</v>
      </c>
      <c r="AV90">
        <v>16.43</v>
      </c>
      <c r="AW90">
        <v>16.59</v>
      </c>
      <c r="AX90">
        <v>16.850000000000001</v>
      </c>
      <c r="AY90">
        <v>17.079999999999998</v>
      </c>
      <c r="AZ90">
        <v>17.38</v>
      </c>
      <c r="BA90">
        <v>17.170000000000002</v>
      </c>
      <c r="BB90">
        <v>16.940000000000001</v>
      </c>
      <c r="BC90">
        <v>17.03</v>
      </c>
      <c r="BD90">
        <v>17.21</v>
      </c>
      <c r="BE90">
        <v>17.170000000000002</v>
      </c>
      <c r="BF90">
        <v>17.420000000000002</v>
      </c>
      <c r="BG90">
        <v>17.204999999999998</v>
      </c>
      <c r="BH90">
        <v>17.16</v>
      </c>
      <c r="BI90">
        <v>17.5</v>
      </c>
      <c r="BJ90">
        <v>17.5</v>
      </c>
      <c r="BK90">
        <v>17.14</v>
      </c>
      <c r="BL90">
        <v>16.989999999999998</v>
      </c>
      <c r="BM90">
        <v>16.48</v>
      </c>
      <c r="BN90">
        <v>16.52</v>
      </c>
      <c r="BO90">
        <v>16.37</v>
      </c>
      <c r="BP90">
        <v>16.41</v>
      </c>
      <c r="BQ90">
        <v>16.3</v>
      </c>
      <c r="BR90">
        <v>16.32</v>
      </c>
      <c r="BS90">
        <v>16.43</v>
      </c>
      <c r="BT90">
        <v>16.2</v>
      </c>
      <c r="BU90">
        <v>16.16</v>
      </c>
      <c r="BV90">
        <v>16.22</v>
      </c>
      <c r="BW90">
        <v>16.37</v>
      </c>
      <c r="BX90">
        <v>15.61</v>
      </c>
    </row>
    <row r="91" spans="1:82" x14ac:dyDescent="0.25">
      <c r="A91" t="s">
        <v>102</v>
      </c>
      <c r="B91" s="2">
        <v>42409</v>
      </c>
      <c r="C91" s="2">
        <v>42486</v>
      </c>
      <c r="D91">
        <v>0.2195</v>
      </c>
      <c r="L91">
        <v>11.7</v>
      </c>
      <c r="M91">
        <v>11.52</v>
      </c>
      <c r="N91">
        <v>11.53</v>
      </c>
      <c r="O91">
        <v>11.65</v>
      </c>
      <c r="P91">
        <v>12</v>
      </c>
      <c r="Q91">
        <v>12.01</v>
      </c>
      <c r="R91">
        <v>12.12</v>
      </c>
      <c r="S91">
        <v>12.11</v>
      </c>
      <c r="T91">
        <v>12.12</v>
      </c>
      <c r="U91">
        <v>12.08</v>
      </c>
      <c r="V91">
        <v>12.2</v>
      </c>
      <c r="W91">
        <v>12.26</v>
      </c>
      <c r="X91">
        <v>12.36</v>
      </c>
      <c r="Y91">
        <v>12.36</v>
      </c>
      <c r="Z91">
        <v>12.55</v>
      </c>
      <c r="AA91">
        <v>12.63</v>
      </c>
      <c r="AB91">
        <v>12.77</v>
      </c>
      <c r="AC91">
        <v>12.98</v>
      </c>
      <c r="AD91">
        <v>12.95</v>
      </c>
      <c r="AE91">
        <v>12.62</v>
      </c>
      <c r="AF91">
        <v>12.81</v>
      </c>
      <c r="AG91">
        <v>12.72</v>
      </c>
      <c r="AH91">
        <v>12.92</v>
      </c>
      <c r="AI91">
        <v>12.8</v>
      </c>
      <c r="AJ91">
        <v>12.64</v>
      </c>
      <c r="AK91">
        <v>12.73</v>
      </c>
      <c r="AL91">
        <v>13.06</v>
      </c>
      <c r="AM91">
        <v>13.08</v>
      </c>
      <c r="AN91">
        <v>13.25</v>
      </c>
      <c r="AO91">
        <v>13.3</v>
      </c>
      <c r="AP91">
        <v>13.1</v>
      </c>
      <c r="AQ91">
        <v>12.99</v>
      </c>
      <c r="AR91">
        <v>12.84</v>
      </c>
      <c r="AS91">
        <v>13.49</v>
      </c>
      <c r="AT91">
        <v>13.57</v>
      </c>
      <c r="AU91">
        <v>13.62</v>
      </c>
      <c r="AV91">
        <v>13.46</v>
      </c>
      <c r="AW91">
        <v>13.26</v>
      </c>
      <c r="AX91">
        <v>13.17</v>
      </c>
      <c r="AY91">
        <v>13.29</v>
      </c>
      <c r="AZ91">
        <v>13.07</v>
      </c>
      <c r="BA91">
        <v>13.05</v>
      </c>
      <c r="BB91">
        <v>13.24</v>
      </c>
      <c r="BC91">
        <v>13.19</v>
      </c>
      <c r="BD91">
        <v>13.52</v>
      </c>
      <c r="BE91">
        <v>13.56</v>
      </c>
      <c r="BF91">
        <v>13.55</v>
      </c>
      <c r="BG91">
        <v>13.68</v>
      </c>
      <c r="BH91">
        <v>13.65</v>
      </c>
      <c r="BI91">
        <v>13.515000000000001</v>
      </c>
      <c r="BJ91">
        <v>13.52</v>
      </c>
      <c r="BK91">
        <v>13.68</v>
      </c>
      <c r="BL91">
        <v>13.7</v>
      </c>
      <c r="BM91">
        <v>13.77</v>
      </c>
    </row>
    <row r="92" spans="1:82" x14ac:dyDescent="0.25">
      <c r="A92" t="s">
        <v>103</v>
      </c>
      <c r="B92" s="2">
        <v>45418</v>
      </c>
      <c r="C92" s="2">
        <v>45519</v>
      </c>
      <c r="D92">
        <v>0.31509999999999999</v>
      </c>
      <c r="L92">
        <v>57.92</v>
      </c>
      <c r="M92">
        <v>55.3</v>
      </c>
      <c r="N92">
        <v>54.7</v>
      </c>
      <c r="O92">
        <v>54.52</v>
      </c>
      <c r="P92">
        <v>53.69</v>
      </c>
      <c r="Q92">
        <v>54.37</v>
      </c>
      <c r="R92">
        <v>56.65</v>
      </c>
      <c r="S92">
        <v>57.08</v>
      </c>
      <c r="T92">
        <v>58.33</v>
      </c>
      <c r="U92">
        <v>58.13</v>
      </c>
      <c r="V92">
        <v>58.89</v>
      </c>
      <c r="W92">
        <v>57.82</v>
      </c>
      <c r="X92">
        <v>57.06</v>
      </c>
      <c r="Y92">
        <v>59.06</v>
      </c>
      <c r="Z92">
        <v>59.67</v>
      </c>
      <c r="AA92">
        <v>59.03</v>
      </c>
      <c r="AB92">
        <v>58.02</v>
      </c>
      <c r="AC92">
        <v>59.19</v>
      </c>
      <c r="AD92">
        <v>57.06</v>
      </c>
      <c r="AE92">
        <v>70.099999999999994</v>
      </c>
      <c r="AF92">
        <v>65.89</v>
      </c>
      <c r="AG92">
        <v>66.75</v>
      </c>
      <c r="AH92">
        <v>66.03</v>
      </c>
      <c r="AI92">
        <v>65.88</v>
      </c>
      <c r="AJ92">
        <v>66.62</v>
      </c>
      <c r="AK92">
        <v>66.89</v>
      </c>
      <c r="AL92">
        <v>70.430000000000007</v>
      </c>
      <c r="AM92">
        <v>70.92</v>
      </c>
      <c r="AN92">
        <v>71.75</v>
      </c>
      <c r="AO92">
        <v>73.98</v>
      </c>
      <c r="AP92">
        <v>73.430000000000007</v>
      </c>
      <c r="AQ92">
        <v>70.989999999999995</v>
      </c>
      <c r="AR92">
        <v>71.930000000000007</v>
      </c>
      <c r="AS92">
        <v>71.75</v>
      </c>
      <c r="AT92">
        <v>71.62</v>
      </c>
      <c r="AU92">
        <v>70.89</v>
      </c>
      <c r="AV92">
        <v>71.25</v>
      </c>
      <c r="AW92">
        <v>72.459999999999994</v>
      </c>
      <c r="AX92">
        <v>72.739999999999995</v>
      </c>
      <c r="AY92">
        <v>72.86</v>
      </c>
      <c r="AZ92">
        <v>73.86</v>
      </c>
      <c r="BA92">
        <v>74.56</v>
      </c>
      <c r="BB92">
        <v>76.55</v>
      </c>
      <c r="BC92">
        <v>75.11</v>
      </c>
      <c r="BD92">
        <v>76.55</v>
      </c>
      <c r="BE92">
        <v>76.760000000000005</v>
      </c>
      <c r="BF92">
        <v>78.400000000000006</v>
      </c>
      <c r="BG92">
        <v>79.44</v>
      </c>
      <c r="BH92">
        <v>80.48</v>
      </c>
      <c r="BI92">
        <v>75.819999999999993</v>
      </c>
      <c r="BJ92">
        <v>74.53</v>
      </c>
      <c r="BK92">
        <v>72.02</v>
      </c>
      <c r="BL92">
        <v>73.75</v>
      </c>
      <c r="BM92">
        <v>73.14</v>
      </c>
      <c r="BN92">
        <v>70.17</v>
      </c>
      <c r="BO92">
        <v>67.45</v>
      </c>
      <c r="BP92">
        <v>70.5</v>
      </c>
      <c r="BQ92">
        <v>69.209999999999994</v>
      </c>
      <c r="BR92">
        <v>65.150000000000006</v>
      </c>
      <c r="BS92">
        <v>69.680000000000007</v>
      </c>
      <c r="BT92">
        <v>65.48</v>
      </c>
      <c r="BU92">
        <v>58.93</v>
      </c>
      <c r="BV92">
        <v>56.25</v>
      </c>
      <c r="BW92">
        <v>57.94</v>
      </c>
      <c r="BX92">
        <v>57.2</v>
      </c>
      <c r="BY92">
        <v>61.98</v>
      </c>
      <c r="BZ92">
        <v>63.34</v>
      </c>
      <c r="CA92">
        <v>66.7</v>
      </c>
      <c r="CB92">
        <v>66.959999999999994</v>
      </c>
      <c r="CC92">
        <v>66.989999999999995</v>
      </c>
      <c r="CD92">
        <v>71.28</v>
      </c>
    </row>
    <row r="93" spans="1:82" x14ac:dyDescent="0.25">
      <c r="A93" t="s">
        <v>103</v>
      </c>
      <c r="B93" s="2">
        <v>45236</v>
      </c>
      <c r="C93" s="2">
        <v>45327</v>
      </c>
      <c r="D93">
        <v>0.2903</v>
      </c>
      <c r="L93">
        <v>32.82</v>
      </c>
      <c r="M93">
        <v>32.82</v>
      </c>
      <c r="N93">
        <v>34.659999999999997</v>
      </c>
      <c r="O93">
        <v>33.33</v>
      </c>
      <c r="P93">
        <v>33.97</v>
      </c>
      <c r="Q93">
        <v>33.840000000000003</v>
      </c>
      <c r="R93">
        <v>35.43</v>
      </c>
      <c r="S93">
        <v>36.1</v>
      </c>
      <c r="T93">
        <v>35.47</v>
      </c>
      <c r="U93">
        <v>36.07</v>
      </c>
      <c r="V93">
        <v>36.4</v>
      </c>
      <c r="W93">
        <v>35.119999999999997</v>
      </c>
      <c r="X93">
        <v>36.020000000000003</v>
      </c>
      <c r="Y93">
        <v>36.14</v>
      </c>
      <c r="Z93">
        <v>36.26</v>
      </c>
      <c r="AA93">
        <v>36.090000000000003</v>
      </c>
      <c r="AB93">
        <v>37.26</v>
      </c>
      <c r="AC93">
        <v>36.79</v>
      </c>
      <c r="AD93">
        <v>38.22</v>
      </c>
      <c r="AE93">
        <v>39.200000000000003</v>
      </c>
      <c r="AF93">
        <v>38.729999999999997</v>
      </c>
      <c r="AG93">
        <v>38.99</v>
      </c>
      <c r="AH93">
        <v>40.42</v>
      </c>
      <c r="AI93">
        <v>41.38</v>
      </c>
      <c r="AJ93">
        <v>41.85</v>
      </c>
      <c r="AK93">
        <v>41.82</v>
      </c>
      <c r="AL93">
        <v>42.24</v>
      </c>
      <c r="AM93">
        <v>44.11</v>
      </c>
      <c r="AN93">
        <v>43.84</v>
      </c>
      <c r="AO93">
        <v>43.19</v>
      </c>
      <c r="AP93">
        <v>44.21</v>
      </c>
      <c r="AQ93">
        <v>42.77</v>
      </c>
      <c r="AR93">
        <v>44.01</v>
      </c>
      <c r="AS93">
        <v>44.61</v>
      </c>
      <c r="AT93">
        <v>45.43</v>
      </c>
      <c r="AU93">
        <v>44.81</v>
      </c>
      <c r="AV93">
        <v>44.81</v>
      </c>
      <c r="AW93">
        <v>43.53</v>
      </c>
      <c r="AX93">
        <v>42.12</v>
      </c>
      <c r="AY93">
        <v>40.86</v>
      </c>
      <c r="AZ93">
        <v>40.6</v>
      </c>
      <c r="BA93">
        <v>41.17</v>
      </c>
      <c r="BB93">
        <v>42.32</v>
      </c>
      <c r="BC93">
        <v>42.37</v>
      </c>
      <c r="BD93">
        <v>41.79</v>
      </c>
      <c r="BE93">
        <v>42.5</v>
      </c>
      <c r="BF93">
        <v>41.75</v>
      </c>
      <c r="BG93">
        <v>45.16</v>
      </c>
      <c r="BH93">
        <v>44.1</v>
      </c>
      <c r="BI93">
        <v>45.73</v>
      </c>
      <c r="BJ93">
        <v>46.17</v>
      </c>
      <c r="BK93">
        <v>47</v>
      </c>
      <c r="BL93">
        <v>47.67</v>
      </c>
      <c r="BM93">
        <v>48</v>
      </c>
      <c r="BN93">
        <v>47.73</v>
      </c>
      <c r="BO93">
        <v>47.31</v>
      </c>
      <c r="BP93">
        <v>48.93</v>
      </c>
      <c r="BQ93">
        <v>48.69</v>
      </c>
      <c r="BR93">
        <v>47.54</v>
      </c>
      <c r="BS93">
        <v>48.79</v>
      </c>
      <c r="BT93">
        <v>49.13</v>
      </c>
      <c r="BU93">
        <v>49.42</v>
      </c>
    </row>
    <row r="94" spans="1:82" x14ac:dyDescent="0.25">
      <c r="A94" t="s">
        <v>103</v>
      </c>
      <c r="B94" s="2">
        <v>44418</v>
      </c>
      <c r="C94" s="2">
        <v>44509</v>
      </c>
      <c r="D94">
        <v>0.33040000000000003</v>
      </c>
      <c r="L94">
        <v>64.94</v>
      </c>
      <c r="M94">
        <v>64.38</v>
      </c>
      <c r="N94">
        <v>63.88</v>
      </c>
      <c r="O94">
        <v>63.34</v>
      </c>
      <c r="P94">
        <v>62.23</v>
      </c>
      <c r="Q94">
        <v>61.42</v>
      </c>
      <c r="R94">
        <v>60.94</v>
      </c>
      <c r="S94">
        <v>59.94</v>
      </c>
      <c r="T94">
        <v>60.42</v>
      </c>
      <c r="U94">
        <v>61.56</v>
      </c>
      <c r="V94">
        <v>62.44</v>
      </c>
      <c r="W94">
        <v>62.62</v>
      </c>
      <c r="X94">
        <v>61.02</v>
      </c>
      <c r="Y94">
        <v>63.6</v>
      </c>
      <c r="Z94">
        <v>63.04</v>
      </c>
      <c r="AA94">
        <v>62.98</v>
      </c>
      <c r="AB94">
        <v>62.66</v>
      </c>
      <c r="AC94">
        <v>61.89</v>
      </c>
      <c r="AD94">
        <v>61.49</v>
      </c>
      <c r="AE94">
        <v>61.84</v>
      </c>
      <c r="AF94">
        <v>60.73</v>
      </c>
      <c r="AG94">
        <v>62.27</v>
      </c>
      <c r="AH94">
        <v>61.43</v>
      </c>
      <c r="AI94">
        <v>61.87</v>
      </c>
      <c r="AJ94">
        <v>60.94</v>
      </c>
      <c r="AK94">
        <v>61.55</v>
      </c>
      <c r="AL94">
        <v>61.85</v>
      </c>
      <c r="AM94">
        <v>60.46</v>
      </c>
      <c r="AN94">
        <v>59.29</v>
      </c>
      <c r="AO94">
        <v>59.37</v>
      </c>
      <c r="AP94">
        <v>61</v>
      </c>
      <c r="AQ94">
        <v>61.33</v>
      </c>
      <c r="AR94">
        <v>61.48</v>
      </c>
      <c r="AS94">
        <v>60.75</v>
      </c>
      <c r="AT94">
        <v>60.35</v>
      </c>
      <c r="AU94">
        <v>59.53</v>
      </c>
      <c r="AV94">
        <v>59.36</v>
      </c>
      <c r="AW94">
        <v>60.59</v>
      </c>
      <c r="AX94">
        <v>55.55</v>
      </c>
      <c r="AY94">
        <v>55.63</v>
      </c>
      <c r="AZ94">
        <v>54.61</v>
      </c>
      <c r="BA94">
        <v>57.53</v>
      </c>
      <c r="BB94">
        <v>57.21</v>
      </c>
      <c r="BC94">
        <v>55.29</v>
      </c>
      <c r="BD94">
        <v>55.1</v>
      </c>
      <c r="BE94">
        <v>55.83</v>
      </c>
      <c r="BF94">
        <v>57.8</v>
      </c>
      <c r="BG94">
        <v>57.56</v>
      </c>
      <c r="BH94">
        <v>57.8</v>
      </c>
      <c r="BI94">
        <v>58.99</v>
      </c>
      <c r="BJ94">
        <v>58.68</v>
      </c>
      <c r="BK94">
        <v>59.15</v>
      </c>
      <c r="BL94">
        <v>58.64</v>
      </c>
      <c r="BM94">
        <v>59.07</v>
      </c>
      <c r="BN94">
        <v>58.44</v>
      </c>
      <c r="BO94">
        <v>57.89</v>
      </c>
      <c r="BP94">
        <v>61.18</v>
      </c>
      <c r="BQ94">
        <v>60.51</v>
      </c>
      <c r="BR94">
        <v>63.23</v>
      </c>
      <c r="BS94">
        <v>63.87</v>
      </c>
      <c r="BT94">
        <v>64.08</v>
      </c>
      <c r="BU94">
        <v>63.93</v>
      </c>
      <c r="BV94">
        <v>64.25</v>
      </c>
      <c r="BW94">
        <v>63.64</v>
      </c>
      <c r="BX94">
        <v>64.209999999999994</v>
      </c>
    </row>
    <row r="95" spans="1:82" x14ac:dyDescent="0.25">
      <c r="A95" t="s">
        <v>103</v>
      </c>
      <c r="B95" s="2">
        <v>44056</v>
      </c>
      <c r="C95" s="2">
        <v>44140</v>
      </c>
      <c r="D95">
        <v>0.55259999999999998</v>
      </c>
      <c r="L95">
        <v>49.85</v>
      </c>
      <c r="M95">
        <v>46.57</v>
      </c>
      <c r="N95">
        <v>46.21</v>
      </c>
      <c r="O95">
        <v>44.454999999999998</v>
      </c>
      <c r="P95">
        <v>43.69</v>
      </c>
      <c r="Q95">
        <v>43.57</v>
      </c>
      <c r="R95">
        <v>42.43</v>
      </c>
      <c r="S95">
        <v>42.765000000000001</v>
      </c>
      <c r="T95">
        <v>42.06</v>
      </c>
      <c r="U95">
        <v>43.9</v>
      </c>
      <c r="V95">
        <v>42.28</v>
      </c>
      <c r="W95">
        <v>44.3</v>
      </c>
      <c r="X95">
        <v>44.5</v>
      </c>
      <c r="Y95">
        <v>43.09</v>
      </c>
      <c r="Z95">
        <v>44.26</v>
      </c>
      <c r="AA95">
        <v>39.24</v>
      </c>
      <c r="AB95">
        <v>39</v>
      </c>
      <c r="AC95">
        <v>37.54</v>
      </c>
      <c r="AD95">
        <v>37.9</v>
      </c>
      <c r="AE95">
        <v>36.659999999999997</v>
      </c>
      <c r="AF95">
        <v>36.49</v>
      </c>
      <c r="AG95">
        <v>38.26</v>
      </c>
      <c r="AH95">
        <v>39.450000000000003</v>
      </c>
      <c r="AI95">
        <v>38.594999999999999</v>
      </c>
      <c r="AJ95">
        <v>37.89</v>
      </c>
      <c r="AK95">
        <v>38.22</v>
      </c>
      <c r="AL95">
        <v>38.520000000000003</v>
      </c>
      <c r="AM95">
        <v>40.75</v>
      </c>
      <c r="AN95">
        <v>38.630000000000003</v>
      </c>
      <c r="AO95">
        <v>39.47</v>
      </c>
      <c r="AP95">
        <v>40.049999999999997</v>
      </c>
      <c r="AQ95">
        <v>41.21</v>
      </c>
      <c r="AR95">
        <v>40.99</v>
      </c>
      <c r="AS95">
        <v>40.56</v>
      </c>
      <c r="AT95">
        <v>41.54</v>
      </c>
      <c r="AU95">
        <v>41.74</v>
      </c>
      <c r="AV95">
        <v>42.96</v>
      </c>
      <c r="AW95">
        <v>42.5</v>
      </c>
      <c r="AX95">
        <v>43.71</v>
      </c>
      <c r="AY95">
        <v>44.53</v>
      </c>
      <c r="AZ95">
        <v>45.42</v>
      </c>
      <c r="BA95">
        <v>45.17</v>
      </c>
      <c r="BB95">
        <v>45.46</v>
      </c>
      <c r="BC95">
        <v>44.93</v>
      </c>
      <c r="BD95">
        <v>46.67</v>
      </c>
      <c r="BE95">
        <v>45.99</v>
      </c>
      <c r="BF95">
        <v>46.32</v>
      </c>
      <c r="BG95">
        <v>45.8</v>
      </c>
      <c r="BH95">
        <v>46.16</v>
      </c>
      <c r="BI95">
        <v>47.74</v>
      </c>
      <c r="BJ95">
        <v>47.2</v>
      </c>
      <c r="BK95">
        <v>46.45</v>
      </c>
      <c r="BL95">
        <v>46.73</v>
      </c>
      <c r="BM95">
        <v>45.15</v>
      </c>
      <c r="BN95">
        <v>45.59</v>
      </c>
      <c r="BO95">
        <v>45.47</v>
      </c>
      <c r="BP95">
        <v>45.79</v>
      </c>
      <c r="BQ95">
        <v>46.99</v>
      </c>
      <c r="BR95">
        <v>47.43</v>
      </c>
      <c r="BS95">
        <v>56.21</v>
      </c>
    </row>
    <row r="96" spans="1:82" x14ac:dyDescent="0.25">
      <c r="A96" t="s">
        <v>103</v>
      </c>
      <c r="B96" s="2">
        <v>43319</v>
      </c>
      <c r="C96" s="2">
        <v>43405</v>
      </c>
      <c r="D96">
        <v>0.215</v>
      </c>
      <c r="L96">
        <v>45.4</v>
      </c>
      <c r="M96">
        <v>43.95</v>
      </c>
      <c r="N96">
        <v>44.8</v>
      </c>
      <c r="O96">
        <v>45.25</v>
      </c>
      <c r="P96">
        <v>44.75</v>
      </c>
      <c r="Q96">
        <v>45.65</v>
      </c>
      <c r="R96">
        <v>45.25</v>
      </c>
      <c r="S96">
        <v>45.8</v>
      </c>
      <c r="T96">
        <v>45.65</v>
      </c>
      <c r="U96">
        <v>45.8</v>
      </c>
      <c r="V96">
        <v>46.8</v>
      </c>
      <c r="W96">
        <v>47.15</v>
      </c>
      <c r="X96">
        <v>47.7</v>
      </c>
      <c r="Y96">
        <v>47.8</v>
      </c>
      <c r="Z96">
        <v>48.6</v>
      </c>
      <c r="AA96">
        <v>49.9</v>
      </c>
      <c r="AB96">
        <v>50</v>
      </c>
      <c r="AC96">
        <v>50.45</v>
      </c>
      <c r="AD96">
        <v>49.75</v>
      </c>
      <c r="AE96">
        <v>48.25</v>
      </c>
      <c r="AF96">
        <v>48.25</v>
      </c>
      <c r="AG96">
        <v>47.25</v>
      </c>
      <c r="AH96">
        <v>47</v>
      </c>
      <c r="AI96">
        <v>47.5</v>
      </c>
      <c r="AJ96">
        <v>47.05</v>
      </c>
      <c r="AK96">
        <v>46.95</v>
      </c>
      <c r="AL96">
        <v>47.1</v>
      </c>
      <c r="AM96">
        <v>47.65</v>
      </c>
      <c r="AN96">
        <v>47.65</v>
      </c>
      <c r="AO96">
        <v>48.3</v>
      </c>
      <c r="AP96">
        <v>47.8</v>
      </c>
      <c r="AQ96">
        <v>48.2</v>
      </c>
      <c r="AR96">
        <v>48.05</v>
      </c>
      <c r="AS96">
        <v>48.35</v>
      </c>
      <c r="AT96">
        <v>48.85</v>
      </c>
      <c r="AU96">
        <v>46.35</v>
      </c>
      <c r="AV96">
        <v>46.8</v>
      </c>
      <c r="AW96">
        <v>47.3</v>
      </c>
      <c r="AX96">
        <v>46.61</v>
      </c>
      <c r="AY96">
        <v>45.21</v>
      </c>
      <c r="AZ96">
        <v>45.98</v>
      </c>
      <c r="BA96">
        <v>43.39</v>
      </c>
      <c r="BB96">
        <v>39.950000000000003</v>
      </c>
      <c r="BC96">
        <v>39.9</v>
      </c>
      <c r="BD96">
        <v>39.21</v>
      </c>
      <c r="BE96">
        <v>37.14</v>
      </c>
      <c r="BF96">
        <v>37.54</v>
      </c>
      <c r="BG96">
        <v>38.08</v>
      </c>
      <c r="BH96">
        <v>38.630000000000003</v>
      </c>
      <c r="BI96">
        <v>40.33</v>
      </c>
      <c r="BJ96">
        <v>40.76</v>
      </c>
      <c r="BK96">
        <v>39.85</v>
      </c>
      <c r="BL96">
        <v>38.979999999999997</v>
      </c>
      <c r="BM96">
        <v>38.450000000000003</v>
      </c>
      <c r="BN96">
        <v>38.04</v>
      </c>
      <c r="BO96">
        <v>35.590000000000003</v>
      </c>
      <c r="BP96">
        <v>37.36</v>
      </c>
      <c r="BQ96">
        <v>36.94</v>
      </c>
      <c r="BR96">
        <v>36.17</v>
      </c>
      <c r="BS96">
        <v>36.130000000000003</v>
      </c>
      <c r="BT96">
        <v>37.229999999999997</v>
      </c>
      <c r="BU96">
        <v>44.56</v>
      </c>
    </row>
    <row r="97" spans="1:80" x14ac:dyDescent="0.25">
      <c r="A97" t="s">
        <v>103</v>
      </c>
      <c r="B97" s="2">
        <v>42954</v>
      </c>
      <c r="C97" s="2">
        <v>43039</v>
      </c>
      <c r="D97">
        <v>0.36990000000000001</v>
      </c>
      <c r="L97">
        <v>38.15</v>
      </c>
      <c r="M97">
        <v>37.75</v>
      </c>
      <c r="N97">
        <v>37</v>
      </c>
      <c r="O97">
        <v>35.75</v>
      </c>
      <c r="P97">
        <v>35.700000000000003</v>
      </c>
      <c r="Q97">
        <v>36.6</v>
      </c>
      <c r="R97">
        <v>36.4</v>
      </c>
      <c r="S97">
        <v>36</v>
      </c>
      <c r="T97">
        <v>35.049999999999997</v>
      </c>
      <c r="U97">
        <v>35.25</v>
      </c>
      <c r="V97">
        <v>34.5</v>
      </c>
      <c r="W97">
        <v>35.5</v>
      </c>
      <c r="X97">
        <v>35.25</v>
      </c>
      <c r="Y97">
        <v>35.35</v>
      </c>
      <c r="Z97">
        <v>34.799999999999997</v>
      </c>
      <c r="AA97">
        <v>35.1</v>
      </c>
      <c r="AB97">
        <v>35</v>
      </c>
      <c r="AC97">
        <v>36</v>
      </c>
      <c r="AD97">
        <v>35.85</v>
      </c>
      <c r="AE97">
        <v>36.9</v>
      </c>
      <c r="AF97">
        <v>35.950000000000003</v>
      </c>
      <c r="AG97">
        <v>36.450000000000003</v>
      </c>
      <c r="AH97">
        <v>36.5</v>
      </c>
      <c r="AI97">
        <v>36.65</v>
      </c>
      <c r="AJ97">
        <v>37.85</v>
      </c>
      <c r="AK97">
        <v>38.15</v>
      </c>
      <c r="AL97">
        <v>38.450000000000003</v>
      </c>
      <c r="AM97">
        <v>38.6</v>
      </c>
      <c r="AN97">
        <v>39.299999999999997</v>
      </c>
      <c r="AO97">
        <v>39.950000000000003</v>
      </c>
      <c r="AP97">
        <v>39.799999999999997</v>
      </c>
      <c r="AQ97">
        <v>39.799999999999997</v>
      </c>
      <c r="AR97">
        <v>39.950000000000003</v>
      </c>
      <c r="AS97">
        <v>40.4</v>
      </c>
      <c r="AT97">
        <v>39.799999999999997</v>
      </c>
      <c r="AU97">
        <v>39.85</v>
      </c>
      <c r="AV97">
        <v>41.05</v>
      </c>
      <c r="AW97">
        <v>41.3</v>
      </c>
      <c r="AX97">
        <v>41.15</v>
      </c>
      <c r="AY97">
        <v>42.2</v>
      </c>
      <c r="AZ97">
        <v>42.1</v>
      </c>
      <c r="BA97">
        <v>42.1</v>
      </c>
      <c r="BB97">
        <v>41.05</v>
      </c>
      <c r="BC97">
        <v>41.35</v>
      </c>
      <c r="BD97">
        <v>41.5</v>
      </c>
      <c r="BE97">
        <v>41.3</v>
      </c>
      <c r="BF97">
        <v>41.2</v>
      </c>
      <c r="BG97">
        <v>41.65</v>
      </c>
      <c r="BH97">
        <v>41.35</v>
      </c>
      <c r="BI97">
        <v>40.6</v>
      </c>
      <c r="BJ97">
        <v>40.450000000000003</v>
      </c>
      <c r="BK97">
        <v>40.450000000000003</v>
      </c>
      <c r="BL97">
        <v>40.25</v>
      </c>
      <c r="BM97">
        <v>43.3</v>
      </c>
      <c r="BN97">
        <v>43.2</v>
      </c>
      <c r="BO97">
        <v>43.875</v>
      </c>
      <c r="BP97">
        <v>44.1</v>
      </c>
      <c r="BQ97">
        <v>44.35</v>
      </c>
      <c r="BR97">
        <v>44.55</v>
      </c>
      <c r="BS97">
        <v>44.3</v>
      </c>
      <c r="BT97">
        <v>45.2</v>
      </c>
    </row>
    <row r="98" spans="1:80" x14ac:dyDescent="0.25">
      <c r="A98" t="s">
        <v>103</v>
      </c>
      <c r="B98" s="2">
        <v>42584</v>
      </c>
      <c r="C98" s="2">
        <v>42668</v>
      </c>
      <c r="D98">
        <v>0.61939999999999995</v>
      </c>
      <c r="L98">
        <v>21.33</v>
      </c>
      <c r="M98">
        <v>20.39</v>
      </c>
      <c r="N98">
        <v>20.23</v>
      </c>
      <c r="O98">
        <v>20.56</v>
      </c>
      <c r="P98">
        <v>20.73</v>
      </c>
      <c r="Q98">
        <v>20.78</v>
      </c>
      <c r="R98">
        <v>21.1</v>
      </c>
      <c r="S98">
        <v>21.32</v>
      </c>
      <c r="T98">
        <v>21.34</v>
      </c>
      <c r="U98">
        <v>21.63</v>
      </c>
      <c r="V98">
        <v>21.65</v>
      </c>
      <c r="W98">
        <v>21.59</v>
      </c>
      <c r="X98">
        <v>21.72</v>
      </c>
      <c r="Y98">
        <v>21.67</v>
      </c>
      <c r="Z98">
        <v>21.66</v>
      </c>
      <c r="AA98">
        <v>21.79</v>
      </c>
      <c r="AB98">
        <v>21.7</v>
      </c>
      <c r="AC98">
        <v>21.594999999999999</v>
      </c>
      <c r="AD98">
        <v>21.37</v>
      </c>
      <c r="AE98">
        <v>21.38</v>
      </c>
      <c r="AF98">
        <v>21.3</v>
      </c>
      <c r="AG98">
        <v>21.19</v>
      </c>
      <c r="AH98">
        <v>21.41</v>
      </c>
      <c r="AI98">
        <v>21.83</v>
      </c>
      <c r="AJ98">
        <v>21.75</v>
      </c>
      <c r="AK98">
        <v>22.36</v>
      </c>
      <c r="AL98">
        <v>22.56</v>
      </c>
      <c r="AM98">
        <v>21.54</v>
      </c>
      <c r="AN98">
        <v>21.83</v>
      </c>
      <c r="AO98">
        <v>21.26</v>
      </c>
      <c r="AP98">
        <v>21.27</v>
      </c>
      <c r="AQ98">
        <v>22.16</v>
      </c>
      <c r="AR98">
        <v>22.5</v>
      </c>
      <c r="AS98">
        <v>22.61</v>
      </c>
      <c r="AT98">
        <v>22.65</v>
      </c>
      <c r="AU98">
        <v>23.47</v>
      </c>
      <c r="AV98">
        <v>23.71</v>
      </c>
      <c r="AW98">
        <v>23.44</v>
      </c>
      <c r="AX98">
        <v>23.3</v>
      </c>
      <c r="AY98">
        <v>23.46</v>
      </c>
      <c r="AZ98">
        <v>23.51</v>
      </c>
      <c r="BA98">
        <v>23.45</v>
      </c>
      <c r="BB98">
        <v>24.33</v>
      </c>
      <c r="BC98">
        <v>24.32</v>
      </c>
      <c r="BD98">
        <v>24.13</v>
      </c>
      <c r="BE98">
        <v>25.17</v>
      </c>
      <c r="BF98">
        <v>25.84</v>
      </c>
      <c r="BG98">
        <v>25.7</v>
      </c>
      <c r="BH98">
        <v>25.8</v>
      </c>
      <c r="BI98">
        <v>25.55</v>
      </c>
      <c r="BJ98">
        <v>25.6</v>
      </c>
      <c r="BK98">
        <v>25.5</v>
      </c>
      <c r="BL98">
        <v>25.95</v>
      </c>
      <c r="BM98">
        <v>25.65</v>
      </c>
      <c r="BN98">
        <v>25.75</v>
      </c>
      <c r="BO98">
        <v>26</v>
      </c>
      <c r="BP98">
        <v>25.9</v>
      </c>
      <c r="BQ98">
        <v>26.15</v>
      </c>
      <c r="BR98">
        <v>27.25</v>
      </c>
      <c r="BS98">
        <v>25.95</v>
      </c>
    </row>
    <row r="99" spans="1:80" x14ac:dyDescent="0.25">
      <c r="A99" t="s">
        <v>103</v>
      </c>
      <c r="B99" s="2">
        <v>42486</v>
      </c>
      <c r="C99" s="2">
        <v>42584</v>
      </c>
      <c r="D99">
        <v>0.28210000000000002</v>
      </c>
      <c r="L99">
        <v>23.14</v>
      </c>
      <c r="M99">
        <v>20.77</v>
      </c>
      <c r="N99">
        <v>21.26</v>
      </c>
      <c r="O99">
        <v>20.87</v>
      </c>
      <c r="P99">
        <v>20.79</v>
      </c>
      <c r="Q99">
        <v>20.86</v>
      </c>
      <c r="R99">
        <v>20.86</v>
      </c>
      <c r="S99">
        <v>20.41</v>
      </c>
      <c r="T99">
        <v>20.6</v>
      </c>
      <c r="U99">
        <v>20.37</v>
      </c>
      <c r="V99">
        <v>20.51</v>
      </c>
      <c r="W99">
        <v>20.16</v>
      </c>
      <c r="X99">
        <v>19.559999999999999</v>
      </c>
      <c r="Y99">
        <v>19.45</v>
      </c>
      <c r="Z99">
        <v>19.54</v>
      </c>
      <c r="AA99">
        <v>19.2</v>
      </c>
      <c r="AB99">
        <v>19.559999999999999</v>
      </c>
      <c r="AC99">
        <v>19.579999999999998</v>
      </c>
      <c r="AD99">
        <v>19.64</v>
      </c>
      <c r="AE99">
        <v>19.5</v>
      </c>
      <c r="AF99">
        <v>19.940000000000001</v>
      </c>
      <c r="AG99">
        <v>19.87</v>
      </c>
      <c r="AH99">
        <v>19.86</v>
      </c>
      <c r="AI99">
        <v>19.96</v>
      </c>
      <c r="AJ99">
        <v>20.38</v>
      </c>
      <c r="AK99">
        <v>20.23</v>
      </c>
      <c r="AL99">
        <v>20.329999999999998</v>
      </c>
      <c r="AM99">
        <v>20.32</v>
      </c>
      <c r="AN99">
        <v>20.63</v>
      </c>
      <c r="AO99">
        <v>20.56</v>
      </c>
      <c r="AP99">
        <v>20.79</v>
      </c>
      <c r="AQ99">
        <v>20.52</v>
      </c>
      <c r="AR99">
        <v>19.86</v>
      </c>
      <c r="AS99">
        <v>19.89</v>
      </c>
      <c r="AT99">
        <v>20.100000000000001</v>
      </c>
      <c r="AU99">
        <v>20.100000000000001</v>
      </c>
      <c r="AV99">
        <v>20.23</v>
      </c>
      <c r="AW99">
        <v>19.79</v>
      </c>
      <c r="AX99">
        <v>20.02</v>
      </c>
      <c r="AY99">
        <v>19.739999999999998</v>
      </c>
      <c r="AZ99">
        <v>19.46</v>
      </c>
      <c r="BA99">
        <v>19.8</v>
      </c>
      <c r="BB99">
        <v>18.78</v>
      </c>
      <c r="BC99">
        <v>18.02</v>
      </c>
      <c r="BD99">
        <v>18.13</v>
      </c>
      <c r="BE99">
        <v>18.309999999999999</v>
      </c>
      <c r="BF99">
        <v>18.760000000000002</v>
      </c>
      <c r="BG99">
        <v>18.55</v>
      </c>
      <c r="BH99">
        <v>18.12</v>
      </c>
      <c r="BI99">
        <v>18.309999999999999</v>
      </c>
      <c r="BJ99">
        <v>18.47</v>
      </c>
      <c r="BK99">
        <v>18.989999999999998</v>
      </c>
      <c r="BL99">
        <v>19.25</v>
      </c>
      <c r="BM99">
        <v>19.59</v>
      </c>
      <c r="BN99">
        <v>19.68</v>
      </c>
      <c r="BO99">
        <v>19.690000000000001</v>
      </c>
      <c r="BP99">
        <v>19.97</v>
      </c>
      <c r="BQ99">
        <v>19.739999999999998</v>
      </c>
      <c r="BR99">
        <v>19.670000000000002</v>
      </c>
      <c r="BS99">
        <v>19.809999999999999</v>
      </c>
      <c r="BT99">
        <v>19.62</v>
      </c>
      <c r="BU99">
        <v>19.75</v>
      </c>
      <c r="BV99">
        <v>19.850000000000001</v>
      </c>
      <c r="BW99">
        <v>20.22</v>
      </c>
      <c r="BX99">
        <v>20.420000000000002</v>
      </c>
      <c r="BY99">
        <v>20.28</v>
      </c>
      <c r="BZ99">
        <v>20.100000000000001</v>
      </c>
      <c r="CA99">
        <v>20.37</v>
      </c>
      <c r="CB99">
        <v>21.33</v>
      </c>
    </row>
    <row r="100" spans="1:80" x14ac:dyDescent="0.25">
      <c r="A100" t="s">
        <v>103</v>
      </c>
      <c r="B100" s="2">
        <v>42395</v>
      </c>
      <c r="C100" s="2">
        <v>42486</v>
      </c>
      <c r="D100">
        <v>0.11940000000000001</v>
      </c>
      <c r="L100">
        <v>19.53</v>
      </c>
      <c r="M100">
        <v>19.489999999999998</v>
      </c>
      <c r="N100">
        <v>19.79</v>
      </c>
      <c r="O100">
        <v>20.8</v>
      </c>
      <c r="P100">
        <v>20.5</v>
      </c>
      <c r="Q100">
        <v>20.49</v>
      </c>
      <c r="R100">
        <v>20.36</v>
      </c>
      <c r="S100">
        <v>20.350000000000001</v>
      </c>
      <c r="T100">
        <v>20.12</v>
      </c>
      <c r="U100">
        <v>19.97</v>
      </c>
      <c r="V100">
        <v>20</v>
      </c>
      <c r="W100">
        <v>19.760000000000002</v>
      </c>
      <c r="X100">
        <v>19.57</v>
      </c>
      <c r="Y100">
        <v>19.91</v>
      </c>
      <c r="Z100">
        <v>20.149999999999999</v>
      </c>
      <c r="AA100">
        <v>20.38</v>
      </c>
      <c r="AB100">
        <v>20.47</v>
      </c>
      <c r="AC100">
        <v>21.14</v>
      </c>
      <c r="AD100">
        <v>20.98</v>
      </c>
      <c r="AE100">
        <v>21.61</v>
      </c>
      <c r="AF100">
        <v>21.605</v>
      </c>
      <c r="AG100">
        <v>21.5</v>
      </c>
      <c r="AH100">
        <v>21.61</v>
      </c>
      <c r="AI100">
        <v>21.95</v>
      </c>
      <c r="AJ100">
        <v>21.93</v>
      </c>
      <c r="AK100">
        <v>21.79</v>
      </c>
      <c r="AL100">
        <v>21.63</v>
      </c>
      <c r="AM100">
        <v>21.31</v>
      </c>
      <c r="AN100">
        <v>21.28</v>
      </c>
      <c r="AO100">
        <v>21.24</v>
      </c>
      <c r="AP100">
        <v>21.03</v>
      </c>
      <c r="AQ100">
        <v>20.89</v>
      </c>
      <c r="AR100">
        <v>21.22</v>
      </c>
      <c r="AS100">
        <v>21.03</v>
      </c>
      <c r="AT100">
        <v>20.55</v>
      </c>
      <c r="AU100">
        <v>20.41</v>
      </c>
      <c r="AV100">
        <v>21.04</v>
      </c>
      <c r="AW100">
        <v>21.48</v>
      </c>
      <c r="AX100">
        <v>21.17</v>
      </c>
      <c r="AY100">
        <v>21.11</v>
      </c>
      <c r="AZ100">
        <v>20.84</v>
      </c>
      <c r="BA100">
        <v>20.85</v>
      </c>
      <c r="BB100">
        <v>20.71</v>
      </c>
      <c r="BC100">
        <v>21.39</v>
      </c>
      <c r="BD100">
        <v>21.52</v>
      </c>
      <c r="BE100">
        <v>21.71</v>
      </c>
      <c r="BF100">
        <v>21.41</v>
      </c>
      <c r="BG100">
        <v>21.22</v>
      </c>
      <c r="BH100">
        <v>21.03</v>
      </c>
      <c r="BI100">
        <v>21.08</v>
      </c>
      <c r="BJ100">
        <v>20.98</v>
      </c>
      <c r="BK100">
        <v>21.12</v>
      </c>
      <c r="BL100">
        <v>21.26</v>
      </c>
      <c r="BM100">
        <v>21.27</v>
      </c>
      <c r="BN100">
        <v>21.71</v>
      </c>
      <c r="BO100">
        <v>22.32</v>
      </c>
      <c r="BP100">
        <v>21.93</v>
      </c>
      <c r="BQ100">
        <v>21.97</v>
      </c>
      <c r="BR100">
        <v>22.04</v>
      </c>
      <c r="BS100">
        <v>21.74</v>
      </c>
      <c r="BT100">
        <v>22.05</v>
      </c>
      <c r="BU100">
        <v>21.9</v>
      </c>
      <c r="BV100">
        <v>21.61</v>
      </c>
      <c r="BW100">
        <v>23.14</v>
      </c>
    </row>
    <row r="101" spans="1:80" x14ac:dyDescent="0.25">
      <c r="A101" t="s">
        <v>103</v>
      </c>
      <c r="B101" s="2">
        <v>42122</v>
      </c>
      <c r="C101" s="2">
        <v>42220</v>
      </c>
      <c r="D101">
        <v>0.122</v>
      </c>
      <c r="L101">
        <v>19.2</v>
      </c>
      <c r="M101">
        <v>18.97</v>
      </c>
      <c r="N101">
        <v>17.79</v>
      </c>
      <c r="O101">
        <v>17.88</v>
      </c>
      <c r="P101">
        <v>17.93</v>
      </c>
      <c r="Q101">
        <v>17.68</v>
      </c>
      <c r="R101">
        <v>17.71</v>
      </c>
      <c r="S101">
        <v>18.07</v>
      </c>
      <c r="T101">
        <v>18.05</v>
      </c>
      <c r="U101">
        <v>18.079999999999998</v>
      </c>
      <c r="V101">
        <v>17.920000000000002</v>
      </c>
      <c r="W101">
        <v>18.12</v>
      </c>
      <c r="X101">
        <v>18.739999999999998</v>
      </c>
      <c r="Y101">
        <v>18.420000000000002</v>
      </c>
      <c r="Z101">
        <v>18.66</v>
      </c>
      <c r="AA101">
        <v>18.7</v>
      </c>
      <c r="AB101">
        <v>18.88</v>
      </c>
      <c r="AC101">
        <v>19.260000000000002</v>
      </c>
      <c r="AD101">
        <v>18.96</v>
      </c>
      <c r="AE101">
        <v>18.36</v>
      </c>
      <c r="AF101">
        <v>18.760000000000002</v>
      </c>
      <c r="AG101">
        <v>18.670000000000002</v>
      </c>
      <c r="AH101">
        <v>18.670000000000002</v>
      </c>
      <c r="AI101">
        <v>18.66</v>
      </c>
      <c r="AJ101">
        <v>18.72</v>
      </c>
      <c r="AK101">
        <v>18.809999999999999</v>
      </c>
      <c r="AL101">
        <v>18.53</v>
      </c>
      <c r="AM101">
        <v>18.68</v>
      </c>
      <c r="AN101">
        <v>18.489999999999998</v>
      </c>
      <c r="AO101">
        <v>18.52</v>
      </c>
      <c r="AP101">
        <v>18.75</v>
      </c>
      <c r="AQ101">
        <v>18.7</v>
      </c>
      <c r="AR101">
        <v>18.739999999999998</v>
      </c>
      <c r="AS101">
        <v>18.48</v>
      </c>
      <c r="AT101">
        <v>18.63</v>
      </c>
      <c r="AU101">
        <v>18.77</v>
      </c>
      <c r="AV101">
        <v>19.079999999999998</v>
      </c>
      <c r="AW101">
        <v>19.04</v>
      </c>
      <c r="AX101">
        <v>19.13</v>
      </c>
      <c r="AY101">
        <v>19.53</v>
      </c>
      <c r="AZ101">
        <v>19.22</v>
      </c>
      <c r="BA101">
        <v>19.079999999999998</v>
      </c>
      <c r="BB101">
        <v>19.23</v>
      </c>
      <c r="BC101">
        <v>18.989999999999998</v>
      </c>
      <c r="BD101">
        <v>18.98</v>
      </c>
      <c r="BE101">
        <v>18.61</v>
      </c>
      <c r="BF101">
        <v>18.2</v>
      </c>
      <c r="BG101">
        <v>18.420000000000002</v>
      </c>
      <c r="BH101">
        <v>18.37</v>
      </c>
      <c r="BI101">
        <v>18.09</v>
      </c>
      <c r="BJ101">
        <v>18.059999999999999</v>
      </c>
      <c r="BK101">
        <v>18.28</v>
      </c>
      <c r="BL101">
        <v>18.23</v>
      </c>
      <c r="BM101">
        <v>18.399999999999999</v>
      </c>
      <c r="BN101">
        <v>18.18</v>
      </c>
      <c r="BO101">
        <v>18.23</v>
      </c>
      <c r="BP101">
        <v>18.02</v>
      </c>
      <c r="BQ101">
        <v>17.72</v>
      </c>
      <c r="BR101">
        <v>17.61</v>
      </c>
      <c r="BS101">
        <v>17.5</v>
      </c>
      <c r="BT101">
        <v>17.45</v>
      </c>
      <c r="BU101">
        <v>17.18</v>
      </c>
      <c r="BV101">
        <v>16.89</v>
      </c>
      <c r="BW101">
        <v>17.07</v>
      </c>
      <c r="BX101">
        <v>17.05</v>
      </c>
      <c r="BY101">
        <v>17.46</v>
      </c>
      <c r="BZ101">
        <v>17</v>
      </c>
      <c r="CA101">
        <v>16.899999999999999</v>
      </c>
      <c r="CB101">
        <v>17.03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summary</vt:lpstr>
      <vt:lpstr>analysis</vt:lpstr>
      <vt:lpstr>analysis on trough date2345</vt:lpstr>
      <vt:lpstr>group2-5</vt:lpstr>
      <vt:lpstr>group6-10</vt:lpstr>
      <vt:lpstr>group2-10</vt:lpstr>
      <vt:lpstr>group_analysis</vt:lpstr>
      <vt:lpstr>buy analysis</vt:lpstr>
      <vt:lpstr>buy analysis 1+2+3</vt:lpstr>
      <vt:lpstr>situation_1</vt:lpstr>
      <vt:lpstr>situation_2</vt:lpstr>
      <vt:lpstr>situation_3</vt:lpstr>
      <vt:lpstr>situation_4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Dingming Xue</cp:lastModifiedBy>
  <dcterms:created xsi:type="dcterms:W3CDTF">2025-04-03T03:35:13Z</dcterms:created>
  <dcterms:modified xsi:type="dcterms:W3CDTF">2025-04-08T10:47:20Z</dcterms:modified>
</cp:coreProperties>
</file>