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19560" windowHeight="8340" activeTab="3"/>
  </bookViews>
  <sheets>
    <sheet name="office" sheetId="1" r:id="rId1"/>
    <sheet name="vlookup" sheetId="2" r:id="rId2"/>
    <sheet name="Hlookup" sheetId="3" r:id="rId3"/>
    <sheet name="LOOK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E16" i="3"/>
  <c r="E17" i="3"/>
  <c r="E15" i="3"/>
  <c r="D16" i="3"/>
  <c r="D17" i="3"/>
  <c r="D15" i="3"/>
  <c r="J14" i="2"/>
  <c r="J16" i="2"/>
  <c r="J15" i="2"/>
  <c r="I15" i="2"/>
  <c r="I16" i="2"/>
  <c r="I14" i="2"/>
  <c r="J8" i="2" l="1"/>
  <c r="J9" i="2"/>
  <c r="J7" i="2"/>
  <c r="I9" i="2"/>
  <c r="I8" i="2"/>
  <c r="I7" i="2"/>
  <c r="K23" i="1" l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</calcChain>
</file>

<file path=xl/sharedStrings.xml><?xml version="1.0" encoding="utf-8"?>
<sst xmlns="http://schemas.openxmlformats.org/spreadsheetml/2006/main" count="366" uniqueCount="95">
  <si>
    <t>Name</t>
  </si>
  <si>
    <t xml:space="preserve">Job tiltle </t>
  </si>
  <si>
    <t>Department</t>
  </si>
  <si>
    <t>Gender</t>
  </si>
  <si>
    <t>Age</t>
  </si>
  <si>
    <t>Hire date</t>
  </si>
  <si>
    <t>Country</t>
  </si>
  <si>
    <t>Condition</t>
  </si>
  <si>
    <t>IF</t>
  </si>
  <si>
    <t xml:space="preserve">AND </t>
  </si>
  <si>
    <t xml:space="preserve">OR </t>
  </si>
  <si>
    <t>Aisha Ahmed</t>
  </si>
  <si>
    <t>Project Manager</t>
  </si>
  <si>
    <t>IT</t>
  </si>
  <si>
    <t>Female</t>
  </si>
  <si>
    <t>UAE</t>
  </si>
  <si>
    <t>Mohammad Khan</t>
  </si>
  <si>
    <t>Sales Executive</t>
  </si>
  <si>
    <t>Sales</t>
  </si>
  <si>
    <t>Male</t>
  </si>
  <si>
    <t>Saudi Arabia</t>
  </si>
  <si>
    <t>Fatima Ali</t>
  </si>
  <si>
    <t>HR Specialist</t>
  </si>
  <si>
    <t>Human Resources</t>
  </si>
  <si>
    <t>Pakistan</t>
  </si>
  <si>
    <t>Yusuf Hassan</t>
  </si>
  <si>
    <t>Financial Analyst</t>
  </si>
  <si>
    <t>Finance</t>
  </si>
  <si>
    <t>Qatar</t>
  </si>
  <si>
    <t>Naima Malik</t>
  </si>
  <si>
    <t>Software Engineer</t>
  </si>
  <si>
    <t>Malaysia</t>
  </si>
  <si>
    <t>Ahmed Khan</t>
  </si>
  <si>
    <t>Marketing Manager</t>
  </si>
  <si>
    <t>Marketing</t>
  </si>
  <si>
    <t>Egypt</t>
  </si>
  <si>
    <t>Layla Abdullah</t>
  </si>
  <si>
    <t>Operations Manager</t>
  </si>
  <si>
    <t>Operations</t>
  </si>
  <si>
    <t>Jordan</t>
  </si>
  <si>
    <t>Zayd Farid</t>
  </si>
  <si>
    <t>Customer Support</t>
  </si>
  <si>
    <t>Customer Service</t>
  </si>
  <si>
    <t>Indonesia</t>
  </si>
  <si>
    <t>Noor Hassan</t>
  </si>
  <si>
    <t>Research Scientist</t>
  </si>
  <si>
    <t>Research</t>
  </si>
  <si>
    <t>Turkey</t>
  </si>
  <si>
    <t>Iman Ali</t>
  </si>
  <si>
    <t>Administrative Assistant</t>
  </si>
  <si>
    <t>Admin</t>
  </si>
  <si>
    <t>Kuwait</t>
  </si>
  <si>
    <t>Faridah Khan</t>
  </si>
  <si>
    <t>Data Analyst</t>
  </si>
  <si>
    <t xml:space="preserve"> Male </t>
  </si>
  <si>
    <t>Bilal Ahmed</t>
  </si>
  <si>
    <t>Customer Relations Manager</t>
  </si>
  <si>
    <t>Ayesha Hassan</t>
  </si>
  <si>
    <t>Software Developer</t>
  </si>
  <si>
    <t>Idris Malik</t>
  </si>
  <si>
    <t>Marketing Coordinator</t>
  </si>
  <si>
    <t>Leila Ahmed</t>
  </si>
  <si>
    <t>Network Engineer</t>
  </si>
  <si>
    <t>Mustafa Ali</t>
  </si>
  <si>
    <t>HR Generalist</t>
  </si>
  <si>
    <t>Zara Khan</t>
  </si>
  <si>
    <t>Sales Manager</t>
  </si>
  <si>
    <t>Omar Farooq</t>
  </si>
  <si>
    <t>Operations Coordinator</t>
  </si>
  <si>
    <t>India</t>
  </si>
  <si>
    <t>Yasmin Patel</t>
  </si>
  <si>
    <t>Research Assistant</t>
  </si>
  <si>
    <t>Malik Abdullah</t>
  </si>
  <si>
    <t>Executive Assistant</t>
  </si>
  <si>
    <t xml:space="preserve">IF AND OR </t>
  </si>
  <si>
    <t>OFFICE EMPLOYES DATA</t>
  </si>
  <si>
    <t>vlookup</t>
  </si>
  <si>
    <t>Zara khan</t>
  </si>
  <si>
    <t>Xlookup</t>
  </si>
  <si>
    <t>vlookup &amp; xlookup</t>
  </si>
  <si>
    <t>HLOOKUP</t>
  </si>
  <si>
    <t>Job title</t>
  </si>
  <si>
    <t>Look up</t>
  </si>
  <si>
    <t>Salary</t>
  </si>
  <si>
    <t>Yusuf Khan</t>
  </si>
  <si>
    <t>Zainab Malik</t>
  </si>
  <si>
    <t>Ahmed Hassan</t>
  </si>
  <si>
    <t>Safiya Rahman</t>
  </si>
  <si>
    <t>Naima Abdullah</t>
  </si>
  <si>
    <t>Idris Qureshi</t>
  </si>
  <si>
    <t>Names</t>
  </si>
  <si>
    <t xml:space="preserve">Bonus </t>
  </si>
  <si>
    <t xml:space="preserve">Range </t>
  </si>
  <si>
    <t>Bonus</t>
  </si>
  <si>
    <r>
      <t xml:space="preserve">  </t>
    </r>
    <r>
      <rPr>
        <i/>
        <sz val="11"/>
        <color theme="1"/>
        <rFont val="Calibri"/>
        <family val="2"/>
        <scheme val="minor"/>
      </rPr>
      <t xml:space="preserve"> Backend logic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</si>
</sst>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Segoe UI"/>
      <family val="2"/>
    </font>
    <font>
      <sz val="12"/>
      <color rgb="FF0D0D0D"/>
      <name val="Segoe UI"/>
      <family val="2"/>
    </font>
    <font>
      <sz val="20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6" fillId="4" borderId="1" xfId="0" applyFont="1" applyFill="1" applyBorder="1"/>
    <xf numFmtId="0" fontId="0" fillId="4" borderId="5" xfId="0" applyFill="1" applyBorder="1"/>
    <xf numFmtId="0" fontId="0" fillId="5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14" fontId="0" fillId="0" borderId="0" xfId="0" applyNumberFormat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0" fillId="0" borderId="5" xfId="0" applyFont="1" applyBorder="1"/>
    <xf numFmtId="0" fontId="10" fillId="0" borderId="0" xfId="0" applyFont="1"/>
    <xf numFmtId="0" fontId="1" fillId="2" borderId="5" xfId="0" applyFont="1" applyFill="1" applyBorder="1"/>
    <xf numFmtId="9" fontId="0" fillId="0" borderId="0" xfId="1" applyFont="1"/>
    <xf numFmtId="2" fontId="0" fillId="0" borderId="0" xfId="0" applyNumberFormat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 vertical="top"/>
    </xf>
    <xf numFmtId="0" fontId="1" fillId="6" borderId="16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6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Segoe UI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Segoe U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3:K23" totalsRowShown="0" headerRowDxfId="35">
  <autoFilter ref="A3:K23"/>
  <tableColumns count="11">
    <tableColumn id="1" name="Name" dataDxfId="34"/>
    <tableColumn id="2" name="Job tiltle " dataDxfId="33"/>
    <tableColumn id="3" name="Department" dataDxfId="32"/>
    <tableColumn id="4" name="Gender" dataDxfId="31"/>
    <tableColumn id="5" name="Age" dataDxfId="30"/>
    <tableColumn id="6" name="Hire date" dataDxfId="29"/>
    <tableColumn id="7" name="Country" dataDxfId="28"/>
    <tableColumn id="8" name="Condition" dataDxfId="27">
      <calculatedColumnFormula>E4&gt;30</calculatedColumnFormula>
    </tableColumn>
    <tableColumn id="9" name="IF" dataDxfId="26">
      <calculatedColumnFormula>IF(E4&gt;=30,"bonus","no bonus")</calculatedColumnFormula>
    </tableColumn>
    <tableColumn id="10" name="AND " dataDxfId="25">
      <calculatedColumnFormula>IF(AND(C4 = "IT", G4 = "Turkey"), "included", "excluded")</calculatedColumnFormula>
    </tableColumn>
    <tableColumn id="11" name="OR " dataDxfId="24">
      <calculatedColumnFormula>IF(OR(C4= "Sales",D4 = "Female"), "included","excluded")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G23" totalsRowShown="0" headerRowCellStyle="Normal" dataCellStyle="Normal">
  <tableColumns count="7">
    <tableColumn id="1" name="Name" dataCellStyle="Normal"/>
    <tableColumn id="2" name="Job tiltle " dataCellStyle="Normal"/>
    <tableColumn id="3" name="Department" dataCellStyle="Normal"/>
    <tableColumn id="4" name="Gender" dataCellStyle="Normal"/>
    <tableColumn id="5" name="Age" dataDxfId="23" dataCellStyle="Normal"/>
    <tableColumn id="6" name="Hire date" dataDxfId="22" dataCellStyle="Normal"/>
    <tableColumn id="7" name="Country" dataCellStyle="Norma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6" name="Table16" displayName="Table16" ref="A4:U10" headerRowCount="0" totalsRowShown="0" dataDxfId="21">
  <tableColumns count="21">
    <tableColumn id="1" name="Column1" dataDxfId="20"/>
    <tableColumn id="2" name="Column2" dataDxfId="19"/>
    <tableColumn id="3" name="Column3" dataDxfId="18"/>
    <tableColumn id="4" name="Column4" dataDxfId="17"/>
    <tableColumn id="5" name="Column5" dataDxfId="16"/>
    <tableColumn id="6" name="Column6" dataDxfId="15"/>
    <tableColumn id="7" name="Column7" dataDxfId="14"/>
    <tableColumn id="8" name="Column8" dataDxfId="13"/>
    <tableColumn id="9" name="Column9" dataDxfId="12"/>
    <tableColumn id="10" name="Column10" dataDxfId="11"/>
    <tableColumn id="11" name="Column11" dataDxfId="10"/>
    <tableColumn id="12" name="Column12" dataDxfId="9"/>
    <tableColumn id="13" name="Column13" dataDxfId="8"/>
    <tableColumn id="14" name="Column14" dataDxfId="7"/>
    <tableColumn id="15" name="Column15" dataDxfId="6"/>
    <tableColumn id="16" name="Column16" dataDxfId="5"/>
    <tableColumn id="17" name="Column17" dataDxfId="4"/>
    <tableColumn id="18" name="Column18" dataDxfId="3"/>
    <tableColumn id="19" name="Column19" dataDxfId="2"/>
    <tableColumn id="20" name="Column20" dataDxfId="1"/>
    <tableColumn id="21" name="Column21" dataDxfId="0"/>
  </tableColumns>
  <tableStyleInfo name="TableStyleLight2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4" zoomScaleNormal="84" workbookViewId="0">
      <selection activeCell="L6" sqref="L6"/>
    </sheetView>
  </sheetViews>
  <sheetFormatPr defaultRowHeight="15" x14ac:dyDescent="0.25"/>
  <cols>
    <col min="1" max="1" width="20.5703125" bestFit="1" customWidth="1"/>
    <col min="2" max="2" width="32.140625" bestFit="1" customWidth="1"/>
    <col min="3" max="3" width="20.85546875" bestFit="1" customWidth="1"/>
    <col min="4" max="4" width="9.85546875" customWidth="1"/>
    <col min="6" max="6" width="14.7109375" bestFit="1" customWidth="1"/>
    <col min="7" max="7" width="15.28515625" bestFit="1" customWidth="1"/>
    <col min="8" max="8" width="16.7109375" customWidth="1"/>
  </cols>
  <sheetData>
    <row r="1" spans="1:11" ht="36.75" thickBot="1" x14ac:dyDescent="0.6">
      <c r="B1" s="20" t="s">
        <v>75</v>
      </c>
      <c r="C1" s="21"/>
      <c r="D1" s="21"/>
      <c r="E1" s="21"/>
      <c r="F1" s="21"/>
      <c r="G1" s="21"/>
      <c r="H1" s="21"/>
      <c r="I1" s="21"/>
      <c r="J1" s="22"/>
    </row>
    <row r="2" spans="1:11" ht="36.75" thickBot="1" x14ac:dyDescent="0.6">
      <c r="C2" s="17" t="s">
        <v>74</v>
      </c>
      <c r="D2" s="18"/>
      <c r="E2" s="18"/>
      <c r="F2" s="18"/>
      <c r="G2" s="18"/>
      <c r="H2" s="19"/>
    </row>
    <row r="3" spans="1:11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 ht="17.25" x14ac:dyDescent="0.25">
      <c r="A4" s="3" t="s">
        <v>11</v>
      </c>
      <c r="B4" s="3" t="s">
        <v>12</v>
      </c>
      <c r="C4" s="3" t="s">
        <v>13</v>
      </c>
      <c r="D4" s="3" t="s">
        <v>14</v>
      </c>
      <c r="E4" s="3">
        <v>34</v>
      </c>
      <c r="F4" s="4">
        <v>44635</v>
      </c>
      <c r="G4" s="3" t="s">
        <v>15</v>
      </c>
      <c r="H4" s="5" t="b">
        <f>E4&gt;30</f>
        <v>1</v>
      </c>
      <c r="I4" s="5" t="str">
        <f>IF(E4&gt;=30,"bonus","no bonus")</f>
        <v>bonus</v>
      </c>
      <c r="J4" s="5" t="str">
        <f>IF(AND(C4 = "IT", G4 = "Turkey"), "included", "excluded")</f>
        <v>excluded</v>
      </c>
      <c r="K4" s="5" t="str">
        <f>IF(OR(C4= "Sales",D4 = "Female"), "included","excluded")</f>
        <v>included</v>
      </c>
    </row>
    <row r="5" spans="1:11" ht="17.25" x14ac:dyDescent="0.25">
      <c r="A5" s="3" t="s">
        <v>16</v>
      </c>
      <c r="B5" s="3" t="s">
        <v>17</v>
      </c>
      <c r="C5" s="3" t="s">
        <v>18</v>
      </c>
      <c r="D5" s="3" t="s">
        <v>19</v>
      </c>
      <c r="E5" s="3">
        <v>29</v>
      </c>
      <c r="F5" s="4">
        <v>44449</v>
      </c>
      <c r="G5" s="3" t="s">
        <v>20</v>
      </c>
      <c r="H5" s="5" t="b">
        <f t="shared" ref="H5:H23" si="0">E5&gt;30</f>
        <v>0</v>
      </c>
      <c r="I5" s="5" t="str">
        <f t="shared" ref="I5:I23" si="1">IF(E5&gt;=30,"bonus","no bonus")</f>
        <v>no bonus</v>
      </c>
      <c r="J5" s="5" t="str">
        <f t="shared" ref="J5:J23" si="2">IF(AND(C5 = "IT", G5 = "Turkey"), "included", "excluded")</f>
        <v>excluded</v>
      </c>
      <c r="K5" s="5" t="str">
        <f t="shared" ref="K5:K23" si="3">IF(OR(C5= "Sales",D5 = "Female"), "included","excluded")</f>
        <v>included</v>
      </c>
    </row>
    <row r="6" spans="1:11" ht="17.25" x14ac:dyDescent="0.25">
      <c r="A6" s="3" t="s">
        <v>21</v>
      </c>
      <c r="B6" s="3" t="s">
        <v>22</v>
      </c>
      <c r="C6" s="3" t="s">
        <v>23</v>
      </c>
      <c r="D6" s="3" t="s">
        <v>14</v>
      </c>
      <c r="E6" s="3">
        <v>41</v>
      </c>
      <c r="F6" s="4">
        <v>43973</v>
      </c>
      <c r="G6" s="3" t="s">
        <v>24</v>
      </c>
      <c r="H6" s="5" t="b">
        <f t="shared" si="0"/>
        <v>1</v>
      </c>
      <c r="I6" s="5" t="str">
        <f t="shared" si="1"/>
        <v>bonus</v>
      </c>
      <c r="J6" s="5" t="str">
        <f t="shared" si="2"/>
        <v>excluded</v>
      </c>
      <c r="K6" s="5" t="str">
        <f t="shared" si="3"/>
        <v>included</v>
      </c>
    </row>
    <row r="7" spans="1:11" ht="17.25" x14ac:dyDescent="0.25">
      <c r="A7" s="3" t="s">
        <v>25</v>
      </c>
      <c r="B7" s="3" t="s">
        <v>26</v>
      </c>
      <c r="C7" s="3" t="s">
        <v>27</v>
      </c>
      <c r="D7" s="3" t="s">
        <v>19</v>
      </c>
      <c r="E7" s="3">
        <v>33</v>
      </c>
      <c r="F7" s="4">
        <v>44934</v>
      </c>
      <c r="G7" s="3" t="s">
        <v>28</v>
      </c>
      <c r="H7" s="5" t="b">
        <f t="shared" si="0"/>
        <v>1</v>
      </c>
      <c r="I7" s="5" t="str">
        <f t="shared" si="1"/>
        <v>bonus</v>
      </c>
      <c r="J7" s="5" t="str">
        <f t="shared" si="2"/>
        <v>excluded</v>
      </c>
      <c r="K7" s="5" t="str">
        <f t="shared" si="3"/>
        <v>excluded</v>
      </c>
    </row>
    <row r="8" spans="1:11" ht="17.25" x14ac:dyDescent="0.25">
      <c r="A8" s="3" t="s">
        <v>29</v>
      </c>
      <c r="B8" s="3" t="s">
        <v>30</v>
      </c>
      <c r="C8" s="3" t="s">
        <v>13</v>
      </c>
      <c r="D8" s="3" t="s">
        <v>14</v>
      </c>
      <c r="E8" s="3">
        <v>28</v>
      </c>
      <c r="F8" s="4">
        <v>44868</v>
      </c>
      <c r="G8" s="3" t="s">
        <v>31</v>
      </c>
      <c r="H8" s="5" t="b">
        <f t="shared" si="0"/>
        <v>0</v>
      </c>
      <c r="I8" s="5" t="str">
        <f t="shared" si="1"/>
        <v>no bonus</v>
      </c>
      <c r="J8" s="5" t="str">
        <f t="shared" si="2"/>
        <v>excluded</v>
      </c>
      <c r="K8" s="5" t="str">
        <f t="shared" si="3"/>
        <v>included</v>
      </c>
    </row>
    <row r="9" spans="1:11" ht="17.25" x14ac:dyDescent="0.25">
      <c r="A9" s="3" t="s">
        <v>32</v>
      </c>
      <c r="B9" s="3" t="s">
        <v>33</v>
      </c>
      <c r="C9" s="3" t="s">
        <v>34</v>
      </c>
      <c r="D9" s="3" t="s">
        <v>19</v>
      </c>
      <c r="E9" s="3">
        <v>37</v>
      </c>
      <c r="F9" s="4">
        <v>44031</v>
      </c>
      <c r="G9" s="3" t="s">
        <v>35</v>
      </c>
      <c r="H9" s="5" t="b">
        <f t="shared" si="0"/>
        <v>1</v>
      </c>
      <c r="I9" s="5" t="str">
        <f t="shared" si="1"/>
        <v>bonus</v>
      </c>
      <c r="J9" s="5" t="str">
        <f t="shared" si="2"/>
        <v>excluded</v>
      </c>
      <c r="K9" s="5" t="str">
        <f t="shared" si="3"/>
        <v>excluded</v>
      </c>
    </row>
    <row r="10" spans="1:11" ht="17.25" x14ac:dyDescent="0.25">
      <c r="A10" s="3" t="s">
        <v>36</v>
      </c>
      <c r="B10" s="3" t="s">
        <v>37</v>
      </c>
      <c r="C10" s="3" t="s">
        <v>38</v>
      </c>
      <c r="D10" s="3" t="s">
        <v>14</v>
      </c>
      <c r="E10" s="3">
        <v>44</v>
      </c>
      <c r="F10" s="4">
        <v>44298</v>
      </c>
      <c r="G10" s="3" t="s">
        <v>39</v>
      </c>
      <c r="H10" s="5" t="b">
        <f t="shared" si="0"/>
        <v>1</v>
      </c>
      <c r="I10" s="5" t="str">
        <f t="shared" si="1"/>
        <v>bonus</v>
      </c>
      <c r="J10" s="5" t="str">
        <f t="shared" si="2"/>
        <v>excluded</v>
      </c>
      <c r="K10" s="5" t="str">
        <f t="shared" si="3"/>
        <v>included</v>
      </c>
    </row>
    <row r="11" spans="1:11" ht="17.25" x14ac:dyDescent="0.25">
      <c r="A11" s="3" t="s">
        <v>40</v>
      </c>
      <c r="B11" s="3" t="s">
        <v>41</v>
      </c>
      <c r="C11" s="3" t="s">
        <v>42</v>
      </c>
      <c r="D11" s="3" t="s">
        <v>19</v>
      </c>
      <c r="E11" s="3">
        <v>29</v>
      </c>
      <c r="F11" s="4">
        <v>45046</v>
      </c>
      <c r="G11" s="3" t="s">
        <v>43</v>
      </c>
      <c r="H11" s="5" t="b">
        <f t="shared" si="0"/>
        <v>0</v>
      </c>
      <c r="I11" s="5" t="str">
        <f t="shared" si="1"/>
        <v>no bonus</v>
      </c>
      <c r="J11" s="5" t="str">
        <f t="shared" si="2"/>
        <v>excluded</v>
      </c>
      <c r="K11" s="5" t="str">
        <f t="shared" si="3"/>
        <v>excluded</v>
      </c>
    </row>
    <row r="12" spans="1:11" ht="17.25" x14ac:dyDescent="0.25">
      <c r="A12" s="3" t="s">
        <v>44</v>
      </c>
      <c r="B12" s="3" t="s">
        <v>45</v>
      </c>
      <c r="C12" s="3" t="s">
        <v>46</v>
      </c>
      <c r="D12" s="3" t="s">
        <v>14</v>
      </c>
      <c r="E12" s="3">
        <v>32</v>
      </c>
      <c r="F12" s="4">
        <v>44726</v>
      </c>
      <c r="G12" s="3" t="s">
        <v>47</v>
      </c>
      <c r="H12" s="5" t="b">
        <f t="shared" si="0"/>
        <v>1</v>
      </c>
      <c r="I12" s="5" t="str">
        <f t="shared" si="1"/>
        <v>bonus</v>
      </c>
      <c r="J12" s="5" t="str">
        <f t="shared" si="2"/>
        <v>excluded</v>
      </c>
      <c r="K12" s="5" t="str">
        <f t="shared" si="3"/>
        <v>included</v>
      </c>
    </row>
    <row r="13" spans="1:11" ht="17.25" x14ac:dyDescent="0.25">
      <c r="A13" s="3" t="s">
        <v>48</v>
      </c>
      <c r="B13" s="3" t="s">
        <v>49</v>
      </c>
      <c r="C13" s="3" t="s">
        <v>50</v>
      </c>
      <c r="D13" s="3" t="s">
        <v>14</v>
      </c>
      <c r="E13" s="3">
        <v>26</v>
      </c>
      <c r="F13" s="4">
        <v>45194</v>
      </c>
      <c r="G13" s="3" t="s">
        <v>51</v>
      </c>
      <c r="H13" s="5" t="b">
        <f t="shared" si="0"/>
        <v>0</v>
      </c>
      <c r="I13" s="5" t="str">
        <f t="shared" si="1"/>
        <v>no bonus</v>
      </c>
      <c r="J13" s="5" t="str">
        <f t="shared" si="2"/>
        <v>excluded</v>
      </c>
      <c r="K13" s="5" t="str">
        <f t="shared" si="3"/>
        <v>included</v>
      </c>
    </row>
    <row r="14" spans="1:11" ht="17.25" x14ac:dyDescent="0.3">
      <c r="A14" s="6" t="s">
        <v>52</v>
      </c>
      <c r="B14" s="6" t="s">
        <v>53</v>
      </c>
      <c r="C14" s="3" t="s">
        <v>42</v>
      </c>
      <c r="D14" s="3" t="s">
        <v>54</v>
      </c>
      <c r="E14" s="3">
        <v>31</v>
      </c>
      <c r="F14" s="4">
        <v>44170</v>
      </c>
      <c r="G14" s="3" t="s">
        <v>15</v>
      </c>
      <c r="H14" s="5" t="b">
        <f t="shared" si="0"/>
        <v>1</v>
      </c>
      <c r="I14" s="5" t="str">
        <f t="shared" si="1"/>
        <v>bonus</v>
      </c>
      <c r="J14" s="5" t="str">
        <f t="shared" si="2"/>
        <v>excluded</v>
      </c>
      <c r="K14" s="5" t="str">
        <f t="shared" si="3"/>
        <v>excluded</v>
      </c>
    </row>
    <row r="15" spans="1:11" ht="17.25" x14ac:dyDescent="0.25">
      <c r="A15" s="3" t="s">
        <v>55</v>
      </c>
      <c r="B15" s="3" t="s">
        <v>56</v>
      </c>
      <c r="C15" s="3" t="s">
        <v>13</v>
      </c>
      <c r="D15" s="3" t="s">
        <v>19</v>
      </c>
      <c r="E15" s="3">
        <v>36</v>
      </c>
      <c r="F15" s="4">
        <v>44995</v>
      </c>
      <c r="G15" s="3" t="s">
        <v>47</v>
      </c>
      <c r="H15" s="5" t="b">
        <f t="shared" si="0"/>
        <v>1</v>
      </c>
      <c r="I15" s="5" t="str">
        <f t="shared" si="1"/>
        <v>bonus</v>
      </c>
      <c r="J15" s="5" t="str">
        <f t="shared" si="2"/>
        <v>included</v>
      </c>
      <c r="K15" s="5" t="str">
        <f t="shared" si="3"/>
        <v>excluded</v>
      </c>
    </row>
    <row r="16" spans="1:11" ht="17.25" x14ac:dyDescent="0.25">
      <c r="A16" s="3" t="s">
        <v>57</v>
      </c>
      <c r="B16" s="3" t="s">
        <v>58</v>
      </c>
      <c r="C16" s="3" t="s">
        <v>34</v>
      </c>
      <c r="D16" s="3" t="s">
        <v>14</v>
      </c>
      <c r="E16" s="3">
        <v>27</v>
      </c>
      <c r="F16" s="4">
        <v>44392</v>
      </c>
      <c r="G16" s="3" t="s">
        <v>35</v>
      </c>
      <c r="H16" s="5" t="b">
        <f>E16&gt;30</f>
        <v>0</v>
      </c>
      <c r="I16" s="5" t="str">
        <f t="shared" si="1"/>
        <v>no bonus</v>
      </c>
      <c r="J16" s="5" t="str">
        <f t="shared" si="2"/>
        <v>excluded</v>
      </c>
      <c r="K16" s="5" t="str">
        <f t="shared" si="3"/>
        <v>included</v>
      </c>
    </row>
    <row r="17" spans="1:11" ht="17.25" x14ac:dyDescent="0.25">
      <c r="A17" s="3" t="s">
        <v>59</v>
      </c>
      <c r="B17" s="3" t="s">
        <v>60</v>
      </c>
      <c r="C17" s="3" t="s">
        <v>13</v>
      </c>
      <c r="D17" s="3" t="s">
        <v>19</v>
      </c>
      <c r="E17" s="3">
        <v>30</v>
      </c>
      <c r="F17" s="4">
        <v>44620</v>
      </c>
      <c r="G17" s="3" t="s">
        <v>47</v>
      </c>
      <c r="H17" s="5" t="b">
        <f t="shared" si="0"/>
        <v>0</v>
      </c>
      <c r="I17" s="5" t="str">
        <f t="shared" si="1"/>
        <v>bonus</v>
      </c>
      <c r="J17" s="5" t="str">
        <f t="shared" si="2"/>
        <v>included</v>
      </c>
      <c r="K17" s="5" t="str">
        <f t="shared" si="3"/>
        <v>excluded</v>
      </c>
    </row>
    <row r="18" spans="1:11" ht="17.25" x14ac:dyDescent="0.25">
      <c r="A18" s="3" t="s">
        <v>61</v>
      </c>
      <c r="B18" s="3" t="s">
        <v>62</v>
      </c>
      <c r="C18" s="3" t="s">
        <v>23</v>
      </c>
      <c r="D18" s="3" t="s">
        <v>14</v>
      </c>
      <c r="E18" s="3">
        <v>29</v>
      </c>
      <c r="F18" s="4">
        <v>44092</v>
      </c>
      <c r="G18" s="3" t="s">
        <v>20</v>
      </c>
      <c r="H18" s="5" t="b">
        <f t="shared" si="0"/>
        <v>0</v>
      </c>
      <c r="I18" s="5" t="str">
        <f t="shared" si="1"/>
        <v>no bonus</v>
      </c>
      <c r="J18" s="5" t="str">
        <f t="shared" si="2"/>
        <v>excluded</v>
      </c>
      <c r="K18" s="5" t="str">
        <f t="shared" si="3"/>
        <v>included</v>
      </c>
    </row>
    <row r="19" spans="1:11" ht="17.25" x14ac:dyDescent="0.25">
      <c r="A19" s="3" t="s">
        <v>63</v>
      </c>
      <c r="B19" s="3" t="s">
        <v>64</v>
      </c>
      <c r="C19" s="3" t="s">
        <v>18</v>
      </c>
      <c r="D19" s="3" t="s">
        <v>19</v>
      </c>
      <c r="E19" s="3">
        <v>38</v>
      </c>
      <c r="F19" s="4">
        <v>44525</v>
      </c>
      <c r="G19" s="3" t="s">
        <v>24</v>
      </c>
      <c r="H19" s="5" t="b">
        <f t="shared" si="0"/>
        <v>1</v>
      </c>
      <c r="I19" s="5" t="str">
        <f t="shared" si="1"/>
        <v>bonus</v>
      </c>
      <c r="J19" s="5" t="str">
        <f t="shared" si="2"/>
        <v>excluded</v>
      </c>
      <c r="K19" s="5" t="str">
        <f t="shared" si="3"/>
        <v>included</v>
      </c>
    </row>
    <row r="20" spans="1:11" ht="17.25" x14ac:dyDescent="0.25">
      <c r="A20" s="3" t="s">
        <v>65</v>
      </c>
      <c r="B20" s="3" t="s">
        <v>66</v>
      </c>
      <c r="C20" s="3" t="s">
        <v>38</v>
      </c>
      <c r="D20" s="3" t="s">
        <v>14</v>
      </c>
      <c r="E20" s="3">
        <v>35</v>
      </c>
      <c r="F20" s="4">
        <v>45051</v>
      </c>
      <c r="G20" s="3" t="s">
        <v>28</v>
      </c>
      <c r="H20" s="5" t="b">
        <f t="shared" si="0"/>
        <v>1</v>
      </c>
      <c r="I20" s="5" t="str">
        <f t="shared" si="1"/>
        <v>bonus</v>
      </c>
      <c r="J20" s="5" t="str">
        <f t="shared" si="2"/>
        <v>excluded</v>
      </c>
      <c r="K20" s="5" t="str">
        <f t="shared" si="3"/>
        <v>included</v>
      </c>
    </row>
    <row r="21" spans="1:11" ht="17.25" x14ac:dyDescent="0.25">
      <c r="A21" s="3" t="s">
        <v>67</v>
      </c>
      <c r="B21" s="3" t="s">
        <v>68</v>
      </c>
      <c r="C21" s="3" t="s">
        <v>46</v>
      </c>
      <c r="D21" s="3" t="s">
        <v>19</v>
      </c>
      <c r="E21" s="3">
        <v>33</v>
      </c>
      <c r="F21" s="4">
        <v>44573</v>
      </c>
      <c r="G21" s="3" t="s">
        <v>69</v>
      </c>
      <c r="H21" s="5" t="b">
        <f t="shared" si="0"/>
        <v>1</v>
      </c>
      <c r="I21" s="5" t="str">
        <f t="shared" si="1"/>
        <v>bonus</v>
      </c>
      <c r="J21" s="5" t="str">
        <f t="shared" si="2"/>
        <v>excluded</v>
      </c>
      <c r="K21" s="5" t="str">
        <f t="shared" si="3"/>
        <v>excluded</v>
      </c>
    </row>
    <row r="22" spans="1:11" ht="17.25" x14ac:dyDescent="0.25">
      <c r="A22" s="3" t="s">
        <v>70</v>
      </c>
      <c r="B22" s="3" t="s">
        <v>71</v>
      </c>
      <c r="C22" s="3" t="s">
        <v>50</v>
      </c>
      <c r="D22" s="3" t="s">
        <v>14</v>
      </c>
      <c r="E22" s="3">
        <v>28</v>
      </c>
      <c r="F22" s="4">
        <v>43943</v>
      </c>
      <c r="G22" s="3" t="s">
        <v>15</v>
      </c>
      <c r="H22" s="5" t="b">
        <f t="shared" si="0"/>
        <v>0</v>
      </c>
      <c r="I22" s="5" t="str">
        <f t="shared" si="1"/>
        <v>no bonus</v>
      </c>
      <c r="J22" s="5" t="str">
        <f t="shared" si="2"/>
        <v>excluded</v>
      </c>
      <c r="K22" s="5" t="str">
        <f t="shared" si="3"/>
        <v>included</v>
      </c>
    </row>
    <row r="23" spans="1:11" ht="17.25" x14ac:dyDescent="0.3">
      <c r="A23" s="3" t="s">
        <v>72</v>
      </c>
      <c r="B23" s="3" t="s">
        <v>73</v>
      </c>
      <c r="C23" s="3" t="s">
        <v>13</v>
      </c>
      <c r="D23" s="3" t="s">
        <v>19</v>
      </c>
      <c r="E23" s="3">
        <v>42</v>
      </c>
      <c r="F23" s="7">
        <v>44793</v>
      </c>
      <c r="G23" s="3" t="s">
        <v>47</v>
      </c>
      <c r="H23" s="5" t="b">
        <f t="shared" si="0"/>
        <v>1</v>
      </c>
      <c r="I23" s="5" t="str">
        <f t="shared" si="1"/>
        <v>bonus</v>
      </c>
      <c r="J23" s="5" t="str">
        <f t="shared" si="2"/>
        <v>included</v>
      </c>
      <c r="K23" s="5" t="str">
        <f t="shared" si="3"/>
        <v>excluded</v>
      </c>
    </row>
  </sheetData>
  <mergeCells count="2">
    <mergeCell ref="C2:H2"/>
    <mergeCell ref="B1:J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opLeftCell="A2" workbookViewId="0">
      <selection activeCell="H2" sqref="H2"/>
    </sheetView>
  </sheetViews>
  <sheetFormatPr defaultRowHeight="15" x14ac:dyDescent="0.25"/>
  <cols>
    <col min="1" max="1" width="19.28515625" bestFit="1" customWidth="1"/>
    <col min="2" max="2" width="30.85546875" bestFit="1" customWidth="1"/>
    <col min="3" max="3" width="19.5703125" bestFit="1" customWidth="1"/>
    <col min="4" max="4" width="12.28515625" bestFit="1" customWidth="1"/>
    <col min="6" max="6" width="17.42578125" customWidth="1"/>
    <col min="7" max="7" width="14" bestFit="1" customWidth="1"/>
    <col min="8" max="8" width="13.5703125" bestFit="1" customWidth="1"/>
    <col min="9" max="9" width="16.5703125" customWidth="1"/>
    <col min="10" max="10" width="14.140625" bestFit="1" customWidth="1"/>
  </cols>
  <sheetData>
    <row r="2" spans="1:10" ht="33.75" x14ac:dyDescent="0.5">
      <c r="A2" s="23" t="s">
        <v>79</v>
      </c>
      <c r="B2" s="23"/>
      <c r="C2" s="23"/>
      <c r="D2" s="23"/>
      <c r="E2" s="23"/>
      <c r="F2" s="23"/>
      <c r="G2" s="23"/>
    </row>
    <row r="3" spans="1:10" ht="15.75" thickBot="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10" ht="24" thickBot="1" x14ac:dyDescent="0.4">
      <c r="A4" t="s">
        <v>11</v>
      </c>
      <c r="B4" t="s">
        <v>12</v>
      </c>
      <c r="C4" t="s">
        <v>13</v>
      </c>
      <c r="D4" t="s">
        <v>14</v>
      </c>
      <c r="E4" s="8">
        <v>34</v>
      </c>
      <c r="F4" s="8">
        <v>44635</v>
      </c>
      <c r="G4" t="s">
        <v>15</v>
      </c>
      <c r="H4" s="10" t="s">
        <v>76</v>
      </c>
    </row>
    <row r="5" spans="1:10" x14ac:dyDescent="0.25">
      <c r="A5" t="s">
        <v>16</v>
      </c>
      <c r="B5" t="s">
        <v>17</v>
      </c>
      <c r="C5" t="s">
        <v>18</v>
      </c>
      <c r="D5" t="s">
        <v>19</v>
      </c>
      <c r="E5" s="8">
        <v>29</v>
      </c>
      <c r="F5" s="8">
        <v>44449</v>
      </c>
      <c r="G5" t="s">
        <v>20</v>
      </c>
    </row>
    <row r="6" spans="1:10" x14ac:dyDescent="0.25">
      <c r="A6" t="s">
        <v>21</v>
      </c>
      <c r="B6" t="s">
        <v>22</v>
      </c>
      <c r="C6" t="s">
        <v>23</v>
      </c>
      <c r="D6" t="s">
        <v>14</v>
      </c>
      <c r="E6" s="8">
        <v>41</v>
      </c>
      <c r="F6" s="8">
        <v>43973</v>
      </c>
      <c r="G6" t="s">
        <v>24</v>
      </c>
      <c r="H6" s="11" t="s">
        <v>0</v>
      </c>
      <c r="I6" s="11" t="s">
        <v>6</v>
      </c>
      <c r="J6" s="11" t="s">
        <v>2</v>
      </c>
    </row>
    <row r="7" spans="1:10" x14ac:dyDescent="0.25">
      <c r="A7" t="s">
        <v>25</v>
      </c>
      <c r="B7" t="s">
        <v>26</v>
      </c>
      <c r="C7" t="s">
        <v>27</v>
      </c>
      <c r="D7" t="s">
        <v>19</v>
      </c>
      <c r="E7" s="8">
        <v>33</v>
      </c>
      <c r="F7" s="8">
        <v>44934</v>
      </c>
      <c r="G7" t="s">
        <v>28</v>
      </c>
      <c r="H7" s="9" t="s">
        <v>44</v>
      </c>
      <c r="I7" s="9" t="str">
        <f>VLOOKUP(H7,Table13[],7,FALSE)</f>
        <v>Turkey</v>
      </c>
      <c r="J7" s="9" t="str">
        <f>VLOOKUP(H7,Table13[],3,FALSE)</f>
        <v>Research</v>
      </c>
    </row>
    <row r="8" spans="1:10" x14ac:dyDescent="0.25">
      <c r="A8" t="s">
        <v>29</v>
      </c>
      <c r="B8" t="s">
        <v>30</v>
      </c>
      <c r="C8" t="s">
        <v>13</v>
      </c>
      <c r="D8" t="s">
        <v>14</v>
      </c>
      <c r="E8" s="8">
        <v>28</v>
      </c>
      <c r="F8" s="8">
        <v>44868</v>
      </c>
      <c r="G8" t="s">
        <v>31</v>
      </c>
      <c r="H8" s="9" t="s">
        <v>57</v>
      </c>
      <c r="I8" s="9" t="str">
        <f>VLOOKUP(H8,Table13[],7,FALSE)</f>
        <v>Egypt</v>
      </c>
      <c r="J8" s="9" t="str">
        <f>VLOOKUP(H8,Table13[],3,FALSE)</f>
        <v>Marketing</v>
      </c>
    </row>
    <row r="9" spans="1:10" x14ac:dyDescent="0.25">
      <c r="A9" t="s">
        <v>32</v>
      </c>
      <c r="B9" t="s">
        <v>33</v>
      </c>
      <c r="C9" t="s">
        <v>34</v>
      </c>
      <c r="D9" t="s">
        <v>19</v>
      </c>
      <c r="E9" s="8">
        <v>37</v>
      </c>
      <c r="F9" s="8">
        <v>44031</v>
      </c>
      <c r="G9" t="s">
        <v>35</v>
      </c>
      <c r="H9" s="9" t="s">
        <v>77</v>
      </c>
      <c r="I9" s="9" t="str">
        <f>VLOOKUP(H9,Table13[],7,FALSE)</f>
        <v>Qatar</v>
      </c>
      <c r="J9" s="9" t="str">
        <f>VLOOKUP(H9,Table13[],3,FALSE)</f>
        <v>Operations</v>
      </c>
    </row>
    <row r="10" spans="1:10" ht="15.75" thickBot="1" x14ac:dyDescent="0.3">
      <c r="A10" t="s">
        <v>36</v>
      </c>
      <c r="B10" t="s">
        <v>37</v>
      </c>
      <c r="C10" t="s">
        <v>38</v>
      </c>
      <c r="D10" t="s">
        <v>14</v>
      </c>
      <c r="E10" s="8">
        <v>44</v>
      </c>
      <c r="F10" s="8">
        <v>44298</v>
      </c>
      <c r="G10" t="s">
        <v>39</v>
      </c>
    </row>
    <row r="11" spans="1:10" ht="24" thickBot="1" x14ac:dyDescent="0.4">
      <c r="A11" t="s">
        <v>40</v>
      </c>
      <c r="B11" t="s">
        <v>41</v>
      </c>
      <c r="C11" t="s">
        <v>42</v>
      </c>
      <c r="D11" t="s">
        <v>19</v>
      </c>
      <c r="E11" s="8">
        <v>29</v>
      </c>
      <c r="F11" s="8">
        <v>45046</v>
      </c>
      <c r="G11" t="s">
        <v>43</v>
      </c>
      <c r="H11" s="10" t="s">
        <v>78</v>
      </c>
    </row>
    <row r="12" spans="1:10" x14ac:dyDescent="0.25">
      <c r="A12" t="s">
        <v>44</v>
      </c>
      <c r="B12" t="s">
        <v>45</v>
      </c>
      <c r="C12" t="s">
        <v>46</v>
      </c>
      <c r="D12" t="s">
        <v>14</v>
      </c>
      <c r="E12" s="8">
        <v>32</v>
      </c>
      <c r="F12" s="8">
        <v>44726</v>
      </c>
      <c r="G12" t="s">
        <v>47</v>
      </c>
    </row>
    <row r="13" spans="1:10" x14ac:dyDescent="0.25">
      <c r="A13" t="s">
        <v>48</v>
      </c>
      <c r="B13" t="s">
        <v>49</v>
      </c>
      <c r="C13" t="s">
        <v>50</v>
      </c>
      <c r="D13" t="s">
        <v>14</v>
      </c>
      <c r="E13" s="8">
        <v>26</v>
      </c>
      <c r="F13" s="8">
        <v>45194</v>
      </c>
      <c r="G13" t="s">
        <v>51</v>
      </c>
      <c r="H13" s="11" t="s">
        <v>6</v>
      </c>
      <c r="I13" s="11" t="s">
        <v>2</v>
      </c>
      <c r="J13" s="11" t="s">
        <v>0</v>
      </c>
    </row>
    <row r="14" spans="1:10" x14ac:dyDescent="0.25">
      <c r="A14" t="s">
        <v>52</v>
      </c>
      <c r="B14" t="s">
        <v>53</v>
      </c>
      <c r="C14" t="s">
        <v>42</v>
      </c>
      <c r="D14" t="s">
        <v>54</v>
      </c>
      <c r="E14" s="8">
        <v>31</v>
      </c>
      <c r="F14" s="8">
        <v>44170</v>
      </c>
      <c r="G14" t="s">
        <v>15</v>
      </c>
      <c r="H14" s="9" t="s">
        <v>24</v>
      </c>
      <c r="I14" s="9" t="str">
        <f>INDEX(Table13[Department],MATCH(H14,Table13[Country],0))</f>
        <v>Human Resources</v>
      </c>
      <c r="J14" s="9" t="str">
        <f>INDEX(Table13[Name],3)</f>
        <v>Fatima Ali</v>
      </c>
    </row>
    <row r="15" spans="1:10" x14ac:dyDescent="0.25">
      <c r="A15" t="s">
        <v>55</v>
      </c>
      <c r="B15" t="s">
        <v>56</v>
      </c>
      <c r="C15" t="s">
        <v>13</v>
      </c>
      <c r="D15" t="s">
        <v>19</v>
      </c>
      <c r="E15" s="8">
        <v>36</v>
      </c>
      <c r="F15" s="8">
        <v>44995</v>
      </c>
      <c r="G15" t="s">
        <v>47</v>
      </c>
      <c r="H15" s="9" t="s">
        <v>15</v>
      </c>
      <c r="I15" s="9" t="str">
        <f>INDEX(Table13[Department],MATCH(H15,Table13[Country],0))</f>
        <v>IT</v>
      </c>
      <c r="J15" s="9" t="str">
        <f>INDEX(Table13[Name],1)</f>
        <v>Aisha Ahmed</v>
      </c>
    </row>
    <row r="16" spans="1:10" x14ac:dyDescent="0.25">
      <c r="A16" t="s">
        <v>57</v>
      </c>
      <c r="B16" t="s">
        <v>58</v>
      </c>
      <c r="C16" t="s">
        <v>34</v>
      </c>
      <c r="D16" t="s">
        <v>14</v>
      </c>
      <c r="E16" s="8">
        <v>27</v>
      </c>
      <c r="F16" s="8">
        <v>44392</v>
      </c>
      <c r="G16" t="s">
        <v>35</v>
      </c>
      <c r="H16" s="9" t="s">
        <v>47</v>
      </c>
      <c r="I16" s="9" t="str">
        <f>INDEX(Table13[Department],MATCH(H16,Table13[Country],0))</f>
        <v>Research</v>
      </c>
      <c r="J16" s="9" t="str">
        <f>INDEX(Table13[Name],9,0)</f>
        <v>Noor Hassan</v>
      </c>
    </row>
    <row r="17" spans="1:7" x14ac:dyDescent="0.25">
      <c r="A17" t="s">
        <v>59</v>
      </c>
      <c r="B17" t="s">
        <v>60</v>
      </c>
      <c r="C17" t="s">
        <v>13</v>
      </c>
      <c r="D17" t="s">
        <v>19</v>
      </c>
      <c r="E17" s="8">
        <v>30</v>
      </c>
      <c r="F17" s="8">
        <v>44620</v>
      </c>
      <c r="G17" t="s">
        <v>47</v>
      </c>
    </row>
    <row r="18" spans="1:7" x14ac:dyDescent="0.25">
      <c r="A18" t="s">
        <v>61</v>
      </c>
      <c r="B18" t="s">
        <v>62</v>
      </c>
      <c r="C18" t="s">
        <v>23</v>
      </c>
      <c r="D18" t="s">
        <v>14</v>
      </c>
      <c r="E18" s="8">
        <v>29</v>
      </c>
      <c r="F18" s="8">
        <v>44092</v>
      </c>
      <c r="G18" t="s">
        <v>20</v>
      </c>
    </row>
    <row r="19" spans="1:7" x14ac:dyDescent="0.25">
      <c r="A19" t="s">
        <v>63</v>
      </c>
      <c r="B19" t="s">
        <v>64</v>
      </c>
      <c r="C19" t="s">
        <v>18</v>
      </c>
      <c r="D19" t="s">
        <v>19</v>
      </c>
      <c r="E19" s="8">
        <v>38</v>
      </c>
      <c r="F19" s="8">
        <v>44525</v>
      </c>
      <c r="G19" t="s">
        <v>24</v>
      </c>
    </row>
    <row r="20" spans="1:7" x14ac:dyDescent="0.25">
      <c r="A20" t="s">
        <v>65</v>
      </c>
      <c r="B20" t="s">
        <v>66</v>
      </c>
      <c r="C20" t="s">
        <v>38</v>
      </c>
      <c r="D20" t="s">
        <v>14</v>
      </c>
      <c r="E20" s="8">
        <v>35</v>
      </c>
      <c r="F20" s="8">
        <v>45051</v>
      </c>
      <c r="G20" t="s">
        <v>28</v>
      </c>
    </row>
    <row r="21" spans="1:7" x14ac:dyDescent="0.25">
      <c r="A21" t="s">
        <v>67</v>
      </c>
      <c r="B21" t="s">
        <v>68</v>
      </c>
      <c r="C21" t="s">
        <v>46</v>
      </c>
      <c r="D21" t="s">
        <v>19</v>
      </c>
      <c r="E21" s="8">
        <v>33</v>
      </c>
      <c r="F21" s="8">
        <v>44573</v>
      </c>
      <c r="G21" t="s">
        <v>69</v>
      </c>
    </row>
    <row r="22" spans="1:7" x14ac:dyDescent="0.25">
      <c r="A22" t="s">
        <v>70</v>
      </c>
      <c r="B22" t="s">
        <v>71</v>
      </c>
      <c r="C22" t="s">
        <v>50</v>
      </c>
      <c r="D22" t="s">
        <v>14</v>
      </c>
      <c r="E22" s="8">
        <v>28</v>
      </c>
      <c r="F22" s="8">
        <v>43943</v>
      </c>
      <c r="G22" t="s">
        <v>15</v>
      </c>
    </row>
    <row r="23" spans="1:7" x14ac:dyDescent="0.25">
      <c r="A23" t="s">
        <v>72</v>
      </c>
      <c r="B23" t="s">
        <v>73</v>
      </c>
      <c r="C23" t="s">
        <v>13</v>
      </c>
      <c r="D23" t="s">
        <v>19</v>
      </c>
      <c r="E23" s="8">
        <v>42</v>
      </c>
      <c r="F23" s="8">
        <v>44793</v>
      </c>
      <c r="G23" t="s">
        <v>47</v>
      </c>
    </row>
  </sheetData>
  <mergeCells count="1">
    <mergeCell ref="A2:G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/>
  </sheetViews>
  <sheetFormatPr defaultRowHeight="15" x14ac:dyDescent="0.25"/>
  <cols>
    <col min="1" max="1" width="11.7109375" bestFit="1" customWidth="1"/>
    <col min="2" max="2" width="15.5703125" bestFit="1" customWidth="1"/>
    <col min="3" max="3" width="16.5703125" bestFit="1" customWidth="1"/>
    <col min="4" max="4" width="16.85546875" bestFit="1" customWidth="1"/>
    <col min="5" max="5" width="21" customWidth="1"/>
    <col min="6" max="6" width="17.5703125" bestFit="1" customWidth="1"/>
    <col min="7" max="7" width="18.42578125" bestFit="1" customWidth="1"/>
    <col min="8" max="8" width="19.28515625" bestFit="1" customWidth="1"/>
    <col min="9" max="10" width="17.28515625" bestFit="1" customWidth="1"/>
    <col min="11" max="11" width="23" bestFit="1" customWidth="1"/>
    <col min="12" max="12" width="16.5703125" bestFit="1" customWidth="1"/>
    <col min="13" max="13" width="27" bestFit="1" customWidth="1"/>
    <col min="14" max="14" width="19" bestFit="1" customWidth="1"/>
    <col min="15" max="15" width="21.42578125" bestFit="1" customWidth="1"/>
    <col min="16" max="16" width="17.28515625" bestFit="1" customWidth="1"/>
    <col min="17" max="17" width="13.140625" bestFit="1" customWidth="1"/>
    <col min="18" max="18" width="13.85546875" bestFit="1" customWidth="1"/>
    <col min="19" max="19" width="22.28515625" bestFit="1" customWidth="1"/>
    <col min="20" max="20" width="17.7109375" bestFit="1" customWidth="1"/>
    <col min="21" max="21" width="18.28515625" bestFit="1" customWidth="1"/>
  </cols>
  <sheetData>
    <row r="1" spans="1:21" ht="15" customHeight="1" thickBot="1" x14ac:dyDescent="0.3"/>
    <row r="2" spans="1:21" ht="27" thickBot="1" x14ac:dyDescent="0.45">
      <c r="E2" s="24" t="s">
        <v>80</v>
      </c>
      <c r="F2" s="25"/>
      <c r="G2" s="25"/>
      <c r="H2" s="26"/>
    </row>
    <row r="4" spans="1:21" x14ac:dyDescent="0.25">
      <c r="A4" s="13" t="s">
        <v>0</v>
      </c>
      <c r="B4" s="12" t="s">
        <v>11</v>
      </c>
      <c r="C4" s="12" t="s">
        <v>16</v>
      </c>
      <c r="D4" s="12" t="s">
        <v>21</v>
      </c>
      <c r="E4" s="12" t="s">
        <v>25</v>
      </c>
      <c r="F4" s="12" t="s">
        <v>29</v>
      </c>
      <c r="G4" s="12" t="s">
        <v>32</v>
      </c>
      <c r="H4" s="12" t="s">
        <v>36</v>
      </c>
      <c r="I4" s="12" t="s">
        <v>40</v>
      </c>
      <c r="J4" s="12" t="s">
        <v>44</v>
      </c>
      <c r="K4" s="12" t="s">
        <v>48</v>
      </c>
      <c r="L4" s="12" t="s">
        <v>52</v>
      </c>
      <c r="M4" s="12" t="s">
        <v>55</v>
      </c>
      <c r="N4" s="12" t="s">
        <v>57</v>
      </c>
      <c r="O4" s="12" t="s">
        <v>59</v>
      </c>
      <c r="P4" s="12" t="s">
        <v>61</v>
      </c>
      <c r="Q4" s="12" t="s">
        <v>63</v>
      </c>
      <c r="R4" s="12" t="s">
        <v>65</v>
      </c>
      <c r="S4" s="12" t="s">
        <v>67</v>
      </c>
      <c r="T4" s="12" t="s">
        <v>70</v>
      </c>
      <c r="U4" s="12" t="s">
        <v>72</v>
      </c>
    </row>
    <row r="5" spans="1:21" x14ac:dyDescent="0.25">
      <c r="A5" s="13" t="s">
        <v>1</v>
      </c>
      <c r="B5" s="12" t="s">
        <v>12</v>
      </c>
      <c r="C5" s="12" t="s">
        <v>17</v>
      </c>
      <c r="D5" s="12" t="s">
        <v>22</v>
      </c>
      <c r="E5" s="12" t="s">
        <v>26</v>
      </c>
      <c r="F5" s="12" t="s">
        <v>30</v>
      </c>
      <c r="G5" s="12" t="s">
        <v>33</v>
      </c>
      <c r="H5" s="12" t="s">
        <v>37</v>
      </c>
      <c r="I5" s="12" t="s">
        <v>41</v>
      </c>
      <c r="J5" s="12" t="s">
        <v>45</v>
      </c>
      <c r="K5" s="12" t="s">
        <v>49</v>
      </c>
      <c r="L5" s="12" t="s">
        <v>53</v>
      </c>
      <c r="M5" s="12" t="s">
        <v>56</v>
      </c>
      <c r="N5" s="12" t="s">
        <v>58</v>
      </c>
      <c r="O5" s="12" t="s">
        <v>60</v>
      </c>
      <c r="P5" s="12" t="s">
        <v>62</v>
      </c>
      <c r="Q5" s="12" t="s">
        <v>64</v>
      </c>
      <c r="R5" s="12" t="s">
        <v>66</v>
      </c>
      <c r="S5" s="12" t="s">
        <v>68</v>
      </c>
      <c r="T5" s="12" t="s">
        <v>71</v>
      </c>
      <c r="U5" s="12" t="s">
        <v>73</v>
      </c>
    </row>
    <row r="6" spans="1:21" x14ac:dyDescent="0.25">
      <c r="A6" s="13" t="s">
        <v>2</v>
      </c>
      <c r="B6" s="12" t="s">
        <v>13</v>
      </c>
      <c r="C6" s="12" t="s">
        <v>18</v>
      </c>
      <c r="D6" s="12" t="s">
        <v>23</v>
      </c>
      <c r="E6" s="12" t="s">
        <v>27</v>
      </c>
      <c r="F6" s="12" t="s">
        <v>13</v>
      </c>
      <c r="G6" s="12" t="s">
        <v>34</v>
      </c>
      <c r="H6" s="12" t="s">
        <v>38</v>
      </c>
      <c r="I6" s="12" t="s">
        <v>42</v>
      </c>
      <c r="J6" s="12" t="s">
        <v>46</v>
      </c>
      <c r="K6" s="12" t="s">
        <v>50</v>
      </c>
      <c r="L6" s="12" t="s">
        <v>42</v>
      </c>
      <c r="M6" s="12" t="s">
        <v>13</v>
      </c>
      <c r="N6" s="12" t="s">
        <v>34</v>
      </c>
      <c r="O6" s="12" t="s">
        <v>13</v>
      </c>
      <c r="P6" s="12" t="s">
        <v>23</v>
      </c>
      <c r="Q6" s="12" t="s">
        <v>18</v>
      </c>
      <c r="R6" s="12" t="s">
        <v>38</v>
      </c>
      <c r="S6" s="12" t="s">
        <v>46</v>
      </c>
      <c r="T6" s="12" t="s">
        <v>50</v>
      </c>
      <c r="U6" s="12" t="s">
        <v>13</v>
      </c>
    </row>
    <row r="7" spans="1:21" x14ac:dyDescent="0.25">
      <c r="A7" s="13" t="s">
        <v>3</v>
      </c>
      <c r="B7" s="12" t="s">
        <v>14</v>
      </c>
      <c r="C7" s="12" t="s">
        <v>19</v>
      </c>
      <c r="D7" s="12" t="s">
        <v>14</v>
      </c>
      <c r="E7" s="12" t="s">
        <v>19</v>
      </c>
      <c r="F7" s="12" t="s">
        <v>14</v>
      </c>
      <c r="G7" s="12" t="s">
        <v>19</v>
      </c>
      <c r="H7" s="12" t="s">
        <v>14</v>
      </c>
      <c r="I7" s="12" t="s">
        <v>19</v>
      </c>
      <c r="J7" s="12" t="s">
        <v>14</v>
      </c>
      <c r="K7" s="12" t="s">
        <v>14</v>
      </c>
      <c r="L7" s="12" t="s">
        <v>54</v>
      </c>
      <c r="M7" s="12" t="s">
        <v>19</v>
      </c>
      <c r="N7" s="12" t="s">
        <v>14</v>
      </c>
      <c r="O7" s="12" t="s">
        <v>19</v>
      </c>
      <c r="P7" s="12" t="s">
        <v>14</v>
      </c>
      <c r="Q7" s="12" t="s">
        <v>19</v>
      </c>
      <c r="R7" s="12" t="s">
        <v>14</v>
      </c>
      <c r="S7" s="12" t="s">
        <v>19</v>
      </c>
      <c r="T7" s="12" t="s">
        <v>14</v>
      </c>
      <c r="U7" s="12" t="s">
        <v>19</v>
      </c>
    </row>
    <row r="8" spans="1:21" x14ac:dyDescent="0.25">
      <c r="A8" s="13" t="s">
        <v>4</v>
      </c>
      <c r="B8" s="12">
        <v>34</v>
      </c>
      <c r="C8" s="12">
        <v>29</v>
      </c>
      <c r="D8" s="12">
        <v>41</v>
      </c>
      <c r="E8" s="12">
        <v>33</v>
      </c>
      <c r="F8" s="12">
        <v>28</v>
      </c>
      <c r="G8" s="12">
        <v>37</v>
      </c>
      <c r="H8" s="12">
        <v>44</v>
      </c>
      <c r="I8" s="12">
        <v>29</v>
      </c>
      <c r="J8" s="12">
        <v>32</v>
      </c>
      <c r="K8" s="12">
        <v>26</v>
      </c>
      <c r="L8" s="12">
        <v>31</v>
      </c>
      <c r="M8" s="12">
        <v>36</v>
      </c>
      <c r="N8" s="12">
        <v>27</v>
      </c>
      <c r="O8" s="12">
        <v>30</v>
      </c>
      <c r="P8" s="12">
        <v>29</v>
      </c>
      <c r="Q8" s="12">
        <v>38</v>
      </c>
      <c r="R8" s="12">
        <v>35</v>
      </c>
      <c r="S8" s="12">
        <v>33</v>
      </c>
      <c r="T8" s="12">
        <v>28</v>
      </c>
      <c r="U8" s="12">
        <v>42</v>
      </c>
    </row>
    <row r="9" spans="1:21" s="16" customFormat="1" x14ac:dyDescent="0.25">
      <c r="A9" s="14" t="s">
        <v>5</v>
      </c>
      <c r="B9" s="15">
        <v>44635</v>
      </c>
      <c r="C9" s="15">
        <v>44449</v>
      </c>
      <c r="D9" s="15">
        <v>43973</v>
      </c>
      <c r="E9" s="15">
        <v>44934</v>
      </c>
      <c r="F9" s="15">
        <v>44868</v>
      </c>
      <c r="G9" s="15">
        <v>44031</v>
      </c>
      <c r="H9" s="15">
        <v>44298</v>
      </c>
      <c r="I9" s="15">
        <v>45046</v>
      </c>
      <c r="J9" s="15">
        <v>44726</v>
      </c>
      <c r="K9" s="15">
        <v>45194</v>
      </c>
      <c r="L9" s="15">
        <v>44170</v>
      </c>
      <c r="M9" s="15">
        <v>44995</v>
      </c>
      <c r="N9" s="15">
        <v>44392</v>
      </c>
      <c r="O9" s="15">
        <v>44620</v>
      </c>
      <c r="P9" s="15">
        <v>44092</v>
      </c>
      <c r="Q9" s="15">
        <v>44525</v>
      </c>
      <c r="R9" s="15">
        <v>45051</v>
      </c>
      <c r="S9" s="15">
        <v>44573</v>
      </c>
      <c r="T9" s="15">
        <v>43943</v>
      </c>
      <c r="U9" s="15">
        <v>44793</v>
      </c>
    </row>
    <row r="10" spans="1:21" x14ac:dyDescent="0.25">
      <c r="A10" s="13" t="s">
        <v>6</v>
      </c>
      <c r="B10" s="12" t="s">
        <v>15</v>
      </c>
      <c r="C10" s="12" t="s">
        <v>20</v>
      </c>
      <c r="D10" s="12" t="s">
        <v>24</v>
      </c>
      <c r="E10" s="12" t="s">
        <v>28</v>
      </c>
      <c r="F10" s="12" t="s">
        <v>31</v>
      </c>
      <c r="G10" s="12" t="s">
        <v>35</v>
      </c>
      <c r="H10" s="12" t="s">
        <v>39</v>
      </c>
      <c r="I10" s="12" t="s">
        <v>43</v>
      </c>
      <c r="J10" s="12" t="s">
        <v>47</v>
      </c>
      <c r="K10" s="12" t="s">
        <v>51</v>
      </c>
      <c r="L10" s="12" t="s">
        <v>15</v>
      </c>
      <c r="M10" s="12" t="s">
        <v>47</v>
      </c>
      <c r="N10" s="12" t="s">
        <v>35</v>
      </c>
      <c r="O10" s="12" t="s">
        <v>47</v>
      </c>
      <c r="P10" s="12" t="s">
        <v>20</v>
      </c>
      <c r="Q10" s="12" t="s">
        <v>24</v>
      </c>
      <c r="R10" s="12" t="s">
        <v>28</v>
      </c>
      <c r="S10" s="12" t="s">
        <v>69</v>
      </c>
      <c r="T10" s="12" t="s">
        <v>15</v>
      </c>
      <c r="U10" s="12" t="s">
        <v>47</v>
      </c>
    </row>
    <row r="14" spans="1:21" x14ac:dyDescent="0.25">
      <c r="C14" s="29" t="s">
        <v>0</v>
      </c>
      <c r="D14" s="29" t="s">
        <v>6</v>
      </c>
      <c r="E14" s="29" t="s">
        <v>81</v>
      </c>
    </row>
    <row r="15" spans="1:21" x14ac:dyDescent="0.25">
      <c r="C15" s="9" t="s">
        <v>21</v>
      </c>
      <c r="D15" s="9" t="str">
        <f>HLOOKUP(C15,Table16[#All],7,FALSE)</f>
        <v>Pakistan</v>
      </c>
      <c r="E15" s="9" t="str">
        <f>HLOOKUP(C15,Table16[#All],2,FALSE)</f>
        <v>HR Specialist</v>
      </c>
    </row>
    <row r="16" spans="1:21" x14ac:dyDescent="0.25">
      <c r="C16" s="9" t="s">
        <v>32</v>
      </c>
      <c r="D16" s="9" t="str">
        <f>HLOOKUP(C16,Table16[#All],7,FALSE)</f>
        <v>Egypt</v>
      </c>
      <c r="E16" s="9" t="str">
        <f>HLOOKUP(C16,Table16[#All],2,FALSE)</f>
        <v>Marketing Manager</v>
      </c>
    </row>
    <row r="17" spans="3:6" x14ac:dyDescent="0.25">
      <c r="C17" s="9" t="s">
        <v>55</v>
      </c>
      <c r="D17" s="9" t="str">
        <f>HLOOKUP(C17,Table16[#All],7,FALSE)</f>
        <v>Turkey</v>
      </c>
      <c r="E17" s="27" t="str">
        <f>HLOOKUP(C17,Table16[#All],2,FALSE)</f>
        <v>Customer Relations Manager</v>
      </c>
      <c r="F17" s="28"/>
    </row>
  </sheetData>
  <mergeCells count="1">
    <mergeCell ref="E2:H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D8" sqref="D8"/>
    </sheetView>
  </sheetViews>
  <sheetFormatPr defaultRowHeight="15" x14ac:dyDescent="0.25"/>
  <cols>
    <col min="1" max="1" width="15.28515625" bestFit="1" customWidth="1"/>
    <col min="7" max="7" width="11.7109375" bestFit="1" customWidth="1"/>
  </cols>
  <sheetData>
    <row r="1" spans="1:12" ht="24" customHeight="1" x14ac:dyDescent="0.45">
      <c r="A1" s="39" t="s">
        <v>82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x14ac:dyDescent="0.25">
      <c r="A2" s="40" t="s">
        <v>90</v>
      </c>
      <c r="B2" s="41" t="s">
        <v>83</v>
      </c>
      <c r="C2" s="42" t="s">
        <v>91</v>
      </c>
      <c r="D2" s="31"/>
      <c r="G2" s="41" t="s">
        <v>92</v>
      </c>
      <c r="H2" s="43" t="s">
        <v>93</v>
      </c>
    </row>
    <row r="3" spans="1:12" x14ac:dyDescent="0.25">
      <c r="A3" s="33" t="s">
        <v>11</v>
      </c>
      <c r="B3" s="32">
        <v>65000</v>
      </c>
      <c r="C3" s="34">
        <f>LOOKUP(B3,$G$3:$H$12)</f>
        <v>0.2</v>
      </c>
      <c r="D3" s="30"/>
      <c r="G3" s="32">
        <v>25000</v>
      </c>
      <c r="H3" s="38">
        <v>0.4</v>
      </c>
      <c r="I3" t="s">
        <v>94</v>
      </c>
    </row>
    <row r="4" spans="1:12" x14ac:dyDescent="0.25">
      <c r="A4" s="33" t="s">
        <v>84</v>
      </c>
      <c r="B4" s="32">
        <v>40000</v>
      </c>
      <c r="C4" s="34">
        <f>LOOKUP(B4,$G$3:$H$12)</f>
        <v>0.3</v>
      </c>
      <c r="G4" s="32">
        <v>30000</v>
      </c>
      <c r="H4" s="38">
        <v>0.4</v>
      </c>
    </row>
    <row r="5" spans="1:12" x14ac:dyDescent="0.25">
      <c r="A5" s="33" t="s">
        <v>21</v>
      </c>
      <c r="B5" s="32">
        <v>85000</v>
      </c>
      <c r="C5" s="34">
        <f>LOOKUP(B5,$G$3:$H$12)</f>
        <v>0.05</v>
      </c>
      <c r="G5" s="32">
        <v>40000</v>
      </c>
      <c r="H5" s="38">
        <v>0.3</v>
      </c>
    </row>
    <row r="6" spans="1:12" x14ac:dyDescent="0.25">
      <c r="A6" s="33" t="s">
        <v>55</v>
      </c>
      <c r="B6" s="32">
        <v>55000</v>
      </c>
      <c r="C6" s="34">
        <f>LOOKUP(B6,$G$3:$H$12)</f>
        <v>0.2</v>
      </c>
      <c r="G6" s="32">
        <v>45000</v>
      </c>
      <c r="H6" s="38">
        <v>0.3</v>
      </c>
    </row>
    <row r="7" spans="1:12" x14ac:dyDescent="0.25">
      <c r="A7" s="33" t="s">
        <v>85</v>
      </c>
      <c r="B7" s="32">
        <v>70000</v>
      </c>
      <c r="C7" s="34">
        <f>LOOKUP(B7,$G$3:$H$12)</f>
        <v>0.15</v>
      </c>
      <c r="G7" s="32">
        <v>55000</v>
      </c>
      <c r="H7" s="38">
        <v>0.2</v>
      </c>
    </row>
    <row r="8" spans="1:12" x14ac:dyDescent="0.25">
      <c r="A8" s="33" t="s">
        <v>86</v>
      </c>
      <c r="B8" s="32">
        <v>30000</v>
      </c>
      <c r="C8" s="34">
        <f>LOOKUP(B8,$G$3:$H$12)</f>
        <v>0.4</v>
      </c>
      <c r="G8" s="32">
        <v>65000</v>
      </c>
      <c r="H8" s="38">
        <v>0.2</v>
      </c>
    </row>
    <row r="9" spans="1:12" x14ac:dyDescent="0.25">
      <c r="A9" s="33" t="s">
        <v>87</v>
      </c>
      <c r="B9" s="32">
        <v>45000</v>
      </c>
      <c r="C9" s="34">
        <f>LOOKUP(B9,$G$3:$H$12)</f>
        <v>0.3</v>
      </c>
      <c r="G9" s="32">
        <v>70000</v>
      </c>
      <c r="H9" s="38">
        <v>0.15</v>
      </c>
    </row>
    <row r="10" spans="1:12" x14ac:dyDescent="0.25">
      <c r="A10" s="33" t="s">
        <v>67</v>
      </c>
      <c r="B10" s="32">
        <v>75000</v>
      </c>
      <c r="C10" s="34">
        <f>LOOKUP(B10,$G$3:$H$12)</f>
        <v>0.15</v>
      </c>
      <c r="G10" s="32">
        <v>75000</v>
      </c>
      <c r="H10" s="38">
        <v>0.15</v>
      </c>
    </row>
    <row r="11" spans="1:12" x14ac:dyDescent="0.25">
      <c r="A11" s="33" t="s">
        <v>88</v>
      </c>
      <c r="B11" s="32">
        <v>25000</v>
      </c>
      <c r="C11" s="34">
        <f>LOOKUP(B11,$G$3:$H$12)</f>
        <v>0.4</v>
      </c>
      <c r="G11" s="32">
        <v>85000</v>
      </c>
      <c r="H11" s="38">
        <v>0.05</v>
      </c>
    </row>
    <row r="12" spans="1:12" ht="15.75" thickBot="1" x14ac:dyDescent="0.3">
      <c r="A12" s="35" t="s">
        <v>89</v>
      </c>
      <c r="B12" s="36">
        <v>90000</v>
      </c>
      <c r="C12" s="37">
        <f>LOOKUP(B12,$G$3:$H$12)</f>
        <v>0.05</v>
      </c>
      <c r="G12" s="32">
        <v>90000</v>
      </c>
      <c r="H12" s="38">
        <v>0.05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office</vt:lpstr>
      <vt:lpstr>vlookup</vt:lpstr>
      <vt:lpstr>Hlookup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AC</cp:lastModifiedBy>
  <dcterms:created xsi:type="dcterms:W3CDTF">2024-02-27T07:44:21Z</dcterms:created>
  <dcterms:modified xsi:type="dcterms:W3CDTF">2024-03-09T10:02:53Z</dcterms:modified>
</cp:coreProperties>
</file>